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charts/chartEx5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harts/chart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jsv\Dropbox (G-Info)\Website bestanden\"/>
    </mc:Choice>
  </mc:AlternateContent>
  <xr:revisionPtr revIDLastSave="0" documentId="8_{E74F58F1-00D4-4CBE-90AA-CADCA5A0F9D2}" xr6:coauthVersionLast="36" xr6:coauthVersionMax="36" xr10:uidLastSave="{00000000-0000-0000-0000-000000000000}"/>
  <bookViews>
    <workbookView xWindow="0" yWindow="0" windowWidth="28800" windowHeight="12225" xr2:uid="{437C6A1C-7A98-49BE-A295-28D5AE99373C}"/>
  </bookViews>
  <sheets>
    <sheet name="Voorblad" sheetId="9" r:id="rId1"/>
    <sheet name="Data" sheetId="1" r:id="rId2"/>
    <sheet name="Hist" sheetId="4" r:id="rId3"/>
    <sheet name="VerzBereik" sheetId="2" r:id="rId4"/>
    <sheet name="Draai" sheetId="3" r:id="rId5"/>
    <sheet name="Zwift" sheetId="5" r:id="rId6"/>
    <sheet name="ZwiftOvz" sheetId="7" r:id="rId7"/>
    <sheet name="ZonPanelen" sheetId="8" r:id="rId8"/>
  </sheets>
  <definedNames>
    <definedName name="_xlchart.v1.0" hidden="1">Data!$B$3:$C$52</definedName>
    <definedName name="_xlchart.v1.1" hidden="1">Data!$D$2</definedName>
    <definedName name="_xlchart.v1.10" hidden="1">Data!$D$3:$D$52</definedName>
    <definedName name="_xlchart.v1.11" hidden="1">ZonPanelen!$B$3:$B$368</definedName>
    <definedName name="_xlchart.v1.12" hidden="1">ZonPanelen!$C$2</definedName>
    <definedName name="_xlchart.v1.13" hidden="1">ZonPanelen!$C$3:$C$368</definedName>
    <definedName name="_xlchart.v1.2" hidden="1">Data!$D$3:$D$52</definedName>
    <definedName name="_xlchart.v1.3" hidden="1">Data!$D$2</definedName>
    <definedName name="_xlchart.v1.4" hidden="1">Data!$D$3:$D$52</definedName>
    <definedName name="_xlchart.v1.5" hidden="1">Data!$B$3:$C$52</definedName>
    <definedName name="_xlchart.v1.6" hidden="1">Data!$D$2</definedName>
    <definedName name="_xlchart.v1.7" hidden="1">Data!$D$3:$D$52</definedName>
    <definedName name="_xlchart.v1.8" hidden="1">Data!$B$3:$C$52</definedName>
    <definedName name="_xlchart.v1.9" hidden="1">Data!$D$2</definedName>
    <definedName name="ExterneGegevens_1" localSheetId="5" hidden="1">Zwift!$M$2:$S$4682</definedName>
    <definedName name="ExterneGegevens_1" localSheetId="6" hidden="1">ZwiftOvz!#REF!</definedName>
    <definedName name="IntvCadans">ZwiftOvz!$B$11:$B$26</definedName>
    <definedName name="Tabel1Kopie">ZonPanelen!$B$2:$C$367</definedName>
  </definedNames>
  <calcPr calcId="191029"/>
  <pivotCaches>
    <pivotCache cacheId="4" r:id="rId9"/>
    <pivotCache cacheId="5" r:id="rId10"/>
    <pivotCache cacheId="6" r:id="rId11"/>
    <pivotCache cacheId="7" r:id="rId1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7" l="1" a="1"/>
  <c r="C12" i="7" s="1"/>
  <c r="C27" i="7" l="1"/>
  <c r="C11" i="7"/>
  <c r="C26" i="7"/>
  <c r="C18" i="7"/>
  <c r="C16" i="7"/>
  <c r="C19" i="7"/>
  <c r="C15" i="7"/>
  <c r="C25" i="7"/>
  <c r="C17" i="7"/>
  <c r="C24" i="7"/>
  <c r="C23" i="7"/>
  <c r="C22" i="7"/>
  <c r="C14" i="7"/>
  <c r="C21" i="7"/>
  <c r="C13" i="7"/>
  <c r="C20" i="7"/>
  <c r="Q3" i="5"/>
  <c r="Q4" i="5" s="1"/>
  <c r="Q5" i="5" s="1"/>
  <c r="Q6" i="5" s="1"/>
  <c r="Q7" i="5" s="1"/>
  <c r="Q8" i="5" s="1"/>
  <c r="Q9" i="5" s="1"/>
  <c r="Q10" i="5" s="1"/>
  <c r="Q11" i="5" s="1"/>
  <c r="Q12" i="5" s="1"/>
  <c r="Q13" i="5" s="1"/>
  <c r="Q14" i="5" s="1"/>
  <c r="Q15" i="5" s="1"/>
  <c r="Q16" i="5" s="1"/>
  <c r="Q17" i="5" s="1"/>
  <c r="Q18" i="5" s="1"/>
  <c r="Q19" i="5" s="1"/>
  <c r="Q20" i="5" s="1"/>
  <c r="Q21" i="5" s="1"/>
  <c r="Q22" i="5" s="1"/>
  <c r="Q23" i="5" s="1"/>
  <c r="Q24" i="5" s="1"/>
  <c r="Q25" i="5" s="1"/>
  <c r="Q26" i="5" s="1"/>
  <c r="Q27" i="5" s="1"/>
  <c r="Q28" i="5" s="1"/>
  <c r="Q29" i="5" s="1"/>
  <c r="Q30" i="5" s="1"/>
  <c r="Q31" i="5" s="1"/>
  <c r="Q32" i="5" s="1"/>
  <c r="Q33" i="5" s="1"/>
  <c r="Q34" i="5" s="1"/>
  <c r="Q35" i="5" s="1"/>
  <c r="Q36" i="5" s="1"/>
  <c r="Q37" i="5" s="1"/>
  <c r="Q38" i="5" s="1"/>
  <c r="Q39" i="5" s="1"/>
  <c r="Q40" i="5" s="1"/>
  <c r="Q41" i="5" s="1"/>
  <c r="Q42" i="5" s="1"/>
  <c r="Q43" i="5" s="1"/>
  <c r="Q44" i="5" s="1"/>
  <c r="Q45" i="5" s="1"/>
  <c r="Q46" i="5" s="1"/>
  <c r="Q47" i="5" s="1"/>
  <c r="Q48" i="5" s="1"/>
  <c r="Q49" i="5" s="1"/>
  <c r="Q50" i="5" s="1"/>
  <c r="Q51" i="5" s="1"/>
  <c r="Q52" i="5" s="1"/>
  <c r="Q53" i="5" s="1"/>
  <c r="Q54" i="5" s="1"/>
  <c r="Q55" i="5" s="1"/>
  <c r="Q56" i="5" s="1"/>
  <c r="Q57" i="5" s="1"/>
  <c r="Q58" i="5" s="1"/>
  <c r="Q59" i="5" s="1"/>
  <c r="Q60" i="5" s="1"/>
  <c r="Q61" i="5" s="1"/>
  <c r="Q62" i="5" s="1"/>
  <c r="Q63" i="5" s="1"/>
  <c r="Q64" i="5" s="1"/>
  <c r="Q65" i="5" s="1"/>
  <c r="Q66" i="5" s="1"/>
  <c r="Q67" i="5" s="1"/>
  <c r="Q68" i="5" s="1"/>
  <c r="Q69" i="5" s="1"/>
  <c r="Q70" i="5" s="1"/>
  <c r="Q71" i="5" s="1"/>
  <c r="Q72" i="5" s="1"/>
  <c r="Q73" i="5" s="1"/>
  <c r="Q74" i="5" s="1"/>
  <c r="Q75" i="5" s="1"/>
  <c r="Q76" i="5" s="1"/>
  <c r="Q77" i="5" s="1"/>
  <c r="Q78" i="5" s="1"/>
  <c r="Q79" i="5" s="1"/>
  <c r="Q80" i="5" s="1"/>
  <c r="Q81" i="5" s="1"/>
  <c r="Q82" i="5" s="1"/>
  <c r="Q83" i="5" s="1"/>
  <c r="Q84" i="5" s="1"/>
  <c r="Q85" i="5" s="1"/>
  <c r="Q86" i="5" s="1"/>
  <c r="Q87" i="5" s="1"/>
  <c r="Q88" i="5" s="1"/>
  <c r="Q89" i="5" s="1"/>
  <c r="Q90" i="5" s="1"/>
  <c r="Q91" i="5" s="1"/>
  <c r="Q92" i="5" s="1"/>
  <c r="Q93" i="5" s="1"/>
  <c r="Q94" i="5" s="1"/>
  <c r="Q95" i="5" s="1"/>
  <c r="Q96" i="5" s="1"/>
  <c r="Q97" i="5" s="1"/>
  <c r="Q98" i="5" s="1"/>
  <c r="Q99" i="5" s="1"/>
  <c r="Q100" i="5" s="1"/>
  <c r="Q101" i="5" s="1"/>
  <c r="Q102" i="5" s="1"/>
  <c r="Q103" i="5" s="1"/>
  <c r="Q104" i="5" s="1"/>
  <c r="Q105" i="5" s="1"/>
  <c r="Q106" i="5" s="1"/>
  <c r="Q107" i="5" s="1"/>
  <c r="Q108" i="5" s="1"/>
  <c r="Q109" i="5" s="1"/>
  <c r="Q110" i="5" s="1"/>
  <c r="Q111" i="5" s="1"/>
  <c r="Q112" i="5" s="1"/>
  <c r="Q113" i="5" s="1"/>
  <c r="Q114" i="5" s="1"/>
  <c r="Q115" i="5" s="1"/>
  <c r="Q116" i="5" s="1"/>
  <c r="Q117" i="5" s="1"/>
  <c r="Q118" i="5" s="1"/>
  <c r="Q119" i="5" s="1"/>
  <c r="Q120" i="5" s="1"/>
  <c r="Q121" i="5" s="1"/>
  <c r="Q122" i="5" s="1"/>
  <c r="Q123" i="5" s="1"/>
  <c r="Q124" i="5" s="1"/>
  <c r="Q125" i="5" s="1"/>
  <c r="Q126" i="5" s="1"/>
  <c r="Q127" i="5" s="1"/>
  <c r="Q128" i="5" s="1"/>
  <c r="Q129" i="5" s="1"/>
  <c r="Q130" i="5" s="1"/>
  <c r="Q131" i="5" s="1"/>
  <c r="Q132" i="5" s="1"/>
  <c r="Q133" i="5" s="1"/>
  <c r="Q134" i="5" s="1"/>
  <c r="Q135" i="5" s="1"/>
  <c r="Q136" i="5" s="1"/>
  <c r="Q137" i="5" s="1"/>
  <c r="Q138" i="5" s="1"/>
  <c r="Q139" i="5" s="1"/>
  <c r="Q140" i="5" s="1"/>
  <c r="Q141" i="5" s="1"/>
  <c r="Q142" i="5" s="1"/>
  <c r="Q143" i="5" s="1"/>
  <c r="Q144" i="5" s="1"/>
  <c r="Q145" i="5" s="1"/>
  <c r="Q146" i="5" s="1"/>
  <c r="Q147" i="5" s="1"/>
  <c r="Q148" i="5" s="1"/>
  <c r="Q149" i="5" s="1"/>
  <c r="Q150" i="5" s="1"/>
  <c r="Q151" i="5" s="1"/>
  <c r="Q152" i="5" s="1"/>
  <c r="Q153" i="5" s="1"/>
  <c r="Q154" i="5" s="1"/>
  <c r="Q155" i="5" s="1"/>
  <c r="Q156" i="5" s="1"/>
  <c r="Q157" i="5" s="1"/>
  <c r="Q158" i="5" s="1"/>
  <c r="Q159" i="5" s="1"/>
  <c r="Q160" i="5" s="1"/>
  <c r="Q161" i="5" s="1"/>
  <c r="Q162" i="5" s="1"/>
  <c r="Q163" i="5" s="1"/>
  <c r="Q164" i="5" s="1"/>
  <c r="Q165" i="5" s="1"/>
  <c r="Q166" i="5" s="1"/>
  <c r="Q167" i="5" s="1"/>
  <c r="Q168" i="5" s="1"/>
  <c r="Q169" i="5" s="1"/>
  <c r="Q170" i="5" s="1"/>
  <c r="Q171" i="5" s="1"/>
  <c r="Q172" i="5" s="1"/>
  <c r="Q173" i="5" s="1"/>
  <c r="Q174" i="5" s="1"/>
  <c r="Q175" i="5" s="1"/>
  <c r="Q176" i="5" s="1"/>
  <c r="Q177" i="5" s="1"/>
  <c r="Q178" i="5" s="1"/>
  <c r="Q179" i="5" s="1"/>
  <c r="Q180" i="5" s="1"/>
  <c r="Q181" i="5" s="1"/>
  <c r="Q182" i="5" s="1"/>
  <c r="Q183" i="5" s="1"/>
  <c r="Q184" i="5" s="1"/>
  <c r="Q185" i="5" s="1"/>
  <c r="Q186" i="5" s="1"/>
  <c r="Q187" i="5" s="1"/>
  <c r="Q188" i="5" s="1"/>
  <c r="Q189" i="5" s="1"/>
  <c r="Q190" i="5" s="1"/>
  <c r="Q191" i="5" s="1"/>
  <c r="Q192" i="5" s="1"/>
  <c r="Q193" i="5" s="1"/>
  <c r="Q194" i="5" s="1"/>
  <c r="Q195" i="5" s="1"/>
  <c r="Q196" i="5" s="1"/>
  <c r="Q197" i="5" s="1"/>
  <c r="Q198" i="5" s="1"/>
  <c r="Q199" i="5" s="1"/>
  <c r="Q200" i="5" s="1"/>
  <c r="Q201" i="5" s="1"/>
  <c r="Q202" i="5" s="1"/>
  <c r="Q203" i="5" s="1"/>
  <c r="Q204" i="5" s="1"/>
  <c r="Q205" i="5" s="1"/>
  <c r="Q206" i="5" s="1"/>
  <c r="Q207" i="5" s="1"/>
  <c r="Q208" i="5" s="1"/>
  <c r="Q209" i="5" s="1"/>
  <c r="Q210" i="5" s="1"/>
  <c r="Q211" i="5" s="1"/>
  <c r="Q212" i="5" s="1"/>
  <c r="Q213" i="5" s="1"/>
  <c r="Q214" i="5" s="1"/>
  <c r="Q215" i="5" s="1"/>
  <c r="Q216" i="5" s="1"/>
  <c r="Q217" i="5" s="1"/>
  <c r="Q218" i="5" s="1"/>
  <c r="Q219" i="5" s="1"/>
  <c r="Q220" i="5" s="1"/>
  <c r="Q221" i="5" s="1"/>
  <c r="Q222" i="5" s="1"/>
  <c r="Q223" i="5" s="1"/>
  <c r="Q224" i="5" s="1"/>
  <c r="Q225" i="5" s="1"/>
  <c r="Q226" i="5" s="1"/>
  <c r="Q227" i="5" s="1"/>
  <c r="Q228" i="5" s="1"/>
  <c r="Q229" i="5" s="1"/>
  <c r="Q230" i="5" s="1"/>
  <c r="Q231" i="5" s="1"/>
  <c r="Q232" i="5" s="1"/>
  <c r="Q233" i="5" s="1"/>
  <c r="Q234" i="5" s="1"/>
  <c r="Q235" i="5" s="1"/>
  <c r="Q236" i="5" s="1"/>
  <c r="Q237" i="5" s="1"/>
  <c r="Q238" i="5" s="1"/>
  <c r="Q239" i="5" s="1"/>
  <c r="Q240" i="5" s="1"/>
  <c r="Q241" i="5" s="1"/>
  <c r="Q242" i="5" s="1"/>
  <c r="Q243" i="5" s="1"/>
  <c r="Q244" i="5" s="1"/>
  <c r="Q245" i="5" s="1"/>
  <c r="Q246" i="5" s="1"/>
  <c r="Q247" i="5" s="1"/>
  <c r="Q248" i="5" s="1"/>
  <c r="Q249" i="5" s="1"/>
  <c r="Q250" i="5" s="1"/>
  <c r="Q251" i="5" s="1"/>
  <c r="Q252" i="5" s="1"/>
  <c r="Q253" i="5" s="1"/>
  <c r="Q254" i="5" s="1"/>
  <c r="Q255" i="5" s="1"/>
  <c r="Q256" i="5" s="1"/>
  <c r="Q257" i="5" s="1"/>
  <c r="Q258" i="5" s="1"/>
  <c r="Q259" i="5" s="1"/>
  <c r="Q260" i="5" s="1"/>
  <c r="Q261" i="5" s="1"/>
  <c r="Q262" i="5" s="1"/>
  <c r="Q263" i="5" s="1"/>
  <c r="Q264" i="5" s="1"/>
  <c r="Q265" i="5" s="1"/>
  <c r="Q266" i="5" s="1"/>
  <c r="Q267" i="5" s="1"/>
  <c r="Q268" i="5" s="1"/>
  <c r="Q269" i="5" s="1"/>
  <c r="Q270" i="5" s="1"/>
  <c r="Q271" i="5" s="1"/>
  <c r="Q272" i="5" s="1"/>
  <c r="Q273" i="5" s="1"/>
  <c r="Q274" i="5" s="1"/>
  <c r="Q275" i="5" s="1"/>
  <c r="Q276" i="5" s="1"/>
  <c r="Q277" i="5" s="1"/>
  <c r="Q278" i="5" s="1"/>
  <c r="Q279" i="5" s="1"/>
  <c r="Q280" i="5" s="1"/>
  <c r="Q281" i="5" s="1"/>
  <c r="Q282" i="5" s="1"/>
  <c r="Q283" i="5" s="1"/>
  <c r="Q284" i="5" s="1"/>
  <c r="Q285" i="5" s="1"/>
  <c r="Q286" i="5" s="1"/>
  <c r="Q287" i="5" s="1"/>
  <c r="Q288" i="5" s="1"/>
  <c r="Q289" i="5" s="1"/>
  <c r="Q290" i="5" s="1"/>
  <c r="Q291" i="5" s="1"/>
  <c r="Q292" i="5" s="1"/>
  <c r="Q293" i="5" s="1"/>
  <c r="Q294" i="5" s="1"/>
  <c r="Q295" i="5" s="1"/>
  <c r="Q296" i="5" s="1"/>
  <c r="Q297" i="5" s="1"/>
  <c r="Q298" i="5" s="1"/>
  <c r="Q299" i="5" s="1"/>
  <c r="Q300" i="5" s="1"/>
  <c r="Q301" i="5" s="1"/>
  <c r="Q302" i="5" s="1"/>
  <c r="Q303" i="5" s="1"/>
  <c r="Q304" i="5" s="1"/>
  <c r="Q305" i="5" s="1"/>
  <c r="Q306" i="5" s="1"/>
  <c r="Q307" i="5" s="1"/>
  <c r="Q308" i="5" s="1"/>
  <c r="Q309" i="5" s="1"/>
  <c r="Q310" i="5" s="1"/>
  <c r="Q311" i="5" s="1"/>
  <c r="Q312" i="5" s="1"/>
  <c r="Q313" i="5" s="1"/>
  <c r="Q314" i="5" s="1"/>
  <c r="Q315" i="5" s="1"/>
  <c r="Q316" i="5" s="1"/>
  <c r="Q317" i="5" s="1"/>
  <c r="Q318" i="5" s="1"/>
  <c r="Q319" i="5" s="1"/>
  <c r="Q320" i="5" s="1"/>
  <c r="Q321" i="5" s="1"/>
  <c r="Q322" i="5" s="1"/>
  <c r="Q323" i="5" s="1"/>
  <c r="Q324" i="5" s="1"/>
  <c r="Q325" i="5" s="1"/>
  <c r="Q326" i="5" s="1"/>
  <c r="Q327" i="5" s="1"/>
  <c r="Q328" i="5" s="1"/>
  <c r="Q329" i="5" s="1"/>
  <c r="Q330" i="5" s="1"/>
  <c r="Q331" i="5" s="1"/>
  <c r="Q332" i="5" s="1"/>
  <c r="Q333" i="5" s="1"/>
  <c r="Q334" i="5" s="1"/>
  <c r="Q335" i="5" s="1"/>
  <c r="Q336" i="5" s="1"/>
  <c r="Q337" i="5" s="1"/>
  <c r="Q338" i="5" s="1"/>
  <c r="Q339" i="5" s="1"/>
  <c r="Q340" i="5" s="1"/>
  <c r="Q341" i="5" s="1"/>
  <c r="Q342" i="5" s="1"/>
  <c r="Q343" i="5" s="1"/>
  <c r="Q344" i="5" s="1"/>
  <c r="Q345" i="5" s="1"/>
  <c r="Q346" i="5" s="1"/>
  <c r="Q347" i="5" s="1"/>
  <c r="Q348" i="5" s="1"/>
  <c r="Q349" i="5" s="1"/>
  <c r="Q350" i="5" s="1"/>
  <c r="Q351" i="5" s="1"/>
  <c r="Q352" i="5" s="1"/>
  <c r="Q353" i="5" s="1"/>
  <c r="Q354" i="5" s="1"/>
  <c r="Q355" i="5" s="1"/>
  <c r="Q356" i="5" s="1"/>
  <c r="Q357" i="5" s="1"/>
  <c r="Q358" i="5" s="1"/>
  <c r="Q359" i="5" s="1"/>
  <c r="Q360" i="5" s="1"/>
  <c r="Q361" i="5" s="1"/>
  <c r="Q362" i="5" s="1"/>
  <c r="Q363" i="5" s="1"/>
  <c r="Q364" i="5" s="1"/>
  <c r="Q365" i="5" s="1"/>
  <c r="Q366" i="5" s="1"/>
  <c r="Q367" i="5" s="1"/>
  <c r="Q368" i="5" s="1"/>
  <c r="Q369" i="5" s="1"/>
  <c r="Q370" i="5" s="1"/>
  <c r="Q371" i="5" s="1"/>
  <c r="Q372" i="5" s="1"/>
  <c r="Q373" i="5" s="1"/>
  <c r="Q374" i="5" s="1"/>
  <c r="Q375" i="5" s="1"/>
  <c r="Q376" i="5" s="1"/>
  <c r="Q377" i="5" s="1"/>
  <c r="Q378" i="5" s="1"/>
  <c r="Q379" i="5" s="1"/>
  <c r="Q380" i="5" s="1"/>
  <c r="Q381" i="5" s="1"/>
  <c r="Q382" i="5" s="1"/>
  <c r="Q383" i="5" s="1"/>
  <c r="Q384" i="5" s="1"/>
  <c r="Q385" i="5" s="1"/>
  <c r="Q386" i="5" s="1"/>
  <c r="Q387" i="5" s="1"/>
  <c r="Q388" i="5" s="1"/>
  <c r="Q389" i="5" s="1"/>
  <c r="Q390" i="5" s="1"/>
  <c r="Q391" i="5" s="1"/>
  <c r="Q392" i="5" s="1"/>
  <c r="Q393" i="5" s="1"/>
  <c r="Q394" i="5" s="1"/>
  <c r="Q395" i="5" s="1"/>
  <c r="Q396" i="5" s="1"/>
  <c r="Q397" i="5" s="1"/>
  <c r="Q398" i="5" s="1"/>
  <c r="Q399" i="5" s="1"/>
  <c r="Q400" i="5" s="1"/>
  <c r="Q401" i="5" s="1"/>
  <c r="Q402" i="5" s="1"/>
  <c r="Q403" i="5" s="1"/>
  <c r="Q404" i="5" s="1"/>
  <c r="Q405" i="5" s="1"/>
  <c r="Q406" i="5" s="1"/>
  <c r="Q407" i="5" s="1"/>
  <c r="Q408" i="5" s="1"/>
  <c r="Q409" i="5" s="1"/>
  <c r="Q410" i="5" s="1"/>
  <c r="Q411" i="5" s="1"/>
  <c r="Q412" i="5" s="1"/>
  <c r="Q413" i="5" s="1"/>
  <c r="Q414" i="5" s="1"/>
  <c r="Q415" i="5" s="1"/>
  <c r="Q416" i="5" s="1"/>
  <c r="Q417" i="5" s="1"/>
  <c r="Q418" i="5" s="1"/>
  <c r="Q419" i="5" s="1"/>
  <c r="Q420" i="5" s="1"/>
  <c r="Q421" i="5" s="1"/>
  <c r="Q422" i="5" s="1"/>
  <c r="Q423" i="5" s="1"/>
  <c r="Q424" i="5" s="1"/>
  <c r="Q425" i="5" s="1"/>
  <c r="Q426" i="5" s="1"/>
  <c r="Q427" i="5" s="1"/>
  <c r="Q428" i="5" s="1"/>
  <c r="Q429" i="5" s="1"/>
  <c r="Q430" i="5" s="1"/>
  <c r="Q431" i="5" s="1"/>
  <c r="Q432" i="5" s="1"/>
  <c r="Q433" i="5" s="1"/>
  <c r="Q434" i="5" s="1"/>
  <c r="Q435" i="5" s="1"/>
  <c r="Q436" i="5" s="1"/>
  <c r="Q437" i="5" s="1"/>
  <c r="Q438" i="5" s="1"/>
  <c r="Q439" i="5" s="1"/>
  <c r="Q440" i="5" s="1"/>
  <c r="Q441" i="5" s="1"/>
  <c r="Q442" i="5" s="1"/>
  <c r="Q443" i="5" s="1"/>
  <c r="Q444" i="5" s="1"/>
  <c r="Q445" i="5" s="1"/>
  <c r="Q446" i="5" s="1"/>
  <c r="Q447" i="5" s="1"/>
  <c r="Q448" i="5" s="1"/>
  <c r="Q449" i="5" s="1"/>
  <c r="Q450" i="5" s="1"/>
  <c r="Q451" i="5" s="1"/>
  <c r="Q452" i="5" s="1"/>
  <c r="Q453" i="5" s="1"/>
  <c r="Q454" i="5" s="1"/>
  <c r="Q455" i="5" s="1"/>
  <c r="Q456" i="5" s="1"/>
  <c r="Q457" i="5" s="1"/>
  <c r="Q458" i="5" s="1"/>
  <c r="Q459" i="5" s="1"/>
  <c r="Q460" i="5" s="1"/>
  <c r="Q461" i="5" s="1"/>
  <c r="Q462" i="5" s="1"/>
  <c r="Q463" i="5" s="1"/>
  <c r="Q464" i="5" s="1"/>
  <c r="Q465" i="5" s="1"/>
  <c r="Q466" i="5" s="1"/>
  <c r="Q467" i="5" s="1"/>
  <c r="Q468" i="5" s="1"/>
  <c r="Q469" i="5" s="1"/>
  <c r="Q470" i="5" s="1"/>
  <c r="Q471" i="5" s="1"/>
  <c r="Q472" i="5" s="1"/>
  <c r="Q473" i="5" s="1"/>
  <c r="Q474" i="5" s="1"/>
  <c r="Q475" i="5" s="1"/>
  <c r="Q476" i="5" s="1"/>
  <c r="Q477" i="5" s="1"/>
  <c r="Q478" i="5" s="1"/>
  <c r="Q479" i="5" s="1"/>
  <c r="Q480" i="5" s="1"/>
  <c r="Q481" i="5" s="1"/>
  <c r="Q482" i="5" s="1"/>
  <c r="Q483" i="5" s="1"/>
  <c r="Q484" i="5" s="1"/>
  <c r="Q485" i="5" s="1"/>
  <c r="Q486" i="5" s="1"/>
  <c r="Q487" i="5" s="1"/>
  <c r="Q488" i="5" s="1"/>
  <c r="Q489" i="5" s="1"/>
  <c r="Q490" i="5" s="1"/>
  <c r="Q491" i="5" s="1"/>
  <c r="Q492" i="5" s="1"/>
  <c r="Q493" i="5" s="1"/>
  <c r="Q494" i="5" s="1"/>
  <c r="Q495" i="5" s="1"/>
  <c r="Q496" i="5" s="1"/>
  <c r="Q497" i="5" s="1"/>
  <c r="Q498" i="5" s="1"/>
  <c r="Q499" i="5" s="1"/>
  <c r="Q500" i="5" s="1"/>
  <c r="Q501" i="5" s="1"/>
  <c r="Q502" i="5" s="1"/>
  <c r="Q503" i="5" s="1"/>
  <c r="Q504" i="5" s="1"/>
  <c r="Q505" i="5" s="1"/>
  <c r="Q506" i="5" s="1"/>
  <c r="Q507" i="5" s="1"/>
  <c r="Q508" i="5" s="1"/>
  <c r="Q509" i="5" s="1"/>
  <c r="Q510" i="5" s="1"/>
  <c r="Q511" i="5" s="1"/>
  <c r="Q512" i="5" s="1"/>
  <c r="Q513" i="5" s="1"/>
  <c r="Q514" i="5" s="1"/>
  <c r="Q515" i="5" s="1"/>
  <c r="Q516" i="5" s="1"/>
  <c r="Q517" i="5" s="1"/>
  <c r="Q518" i="5" s="1"/>
  <c r="Q519" i="5" s="1"/>
  <c r="Q520" i="5" s="1"/>
  <c r="Q521" i="5" s="1"/>
  <c r="Q522" i="5" s="1"/>
  <c r="Q523" i="5" s="1"/>
  <c r="Q524" i="5" s="1"/>
  <c r="Q525" i="5" s="1"/>
  <c r="Q526" i="5" s="1"/>
  <c r="Q527" i="5" s="1"/>
  <c r="Q528" i="5" s="1"/>
  <c r="Q529" i="5" s="1"/>
  <c r="Q530" i="5" s="1"/>
  <c r="Q531" i="5" s="1"/>
  <c r="Q532" i="5" s="1"/>
  <c r="Q533" i="5" s="1"/>
  <c r="Q534" i="5" s="1"/>
  <c r="Q535" i="5" s="1"/>
  <c r="Q536" i="5" s="1"/>
  <c r="Q537" i="5" s="1"/>
  <c r="Q538" i="5" s="1"/>
  <c r="Q539" i="5" s="1"/>
  <c r="Q540" i="5" s="1"/>
  <c r="Q541" i="5" s="1"/>
  <c r="Q542" i="5" s="1"/>
  <c r="Q543" i="5" s="1"/>
  <c r="Q544" i="5" s="1"/>
  <c r="Q545" i="5" s="1"/>
  <c r="Q546" i="5" s="1"/>
  <c r="Q547" i="5" s="1"/>
  <c r="Q548" i="5" s="1"/>
  <c r="Q549" i="5" s="1"/>
  <c r="Q550" i="5" s="1"/>
  <c r="Q551" i="5" s="1"/>
  <c r="Q552" i="5" s="1"/>
  <c r="Q553" i="5" s="1"/>
  <c r="Q554" i="5" s="1"/>
  <c r="Q555" i="5" s="1"/>
  <c r="Q556" i="5" s="1"/>
  <c r="Q557" i="5" s="1"/>
  <c r="Q558" i="5" s="1"/>
  <c r="Q559" i="5" s="1"/>
  <c r="Q560" i="5" s="1"/>
  <c r="Q561" i="5" s="1"/>
  <c r="Q562" i="5" s="1"/>
  <c r="Q563" i="5" s="1"/>
  <c r="Q564" i="5" s="1"/>
  <c r="Q565" i="5" s="1"/>
  <c r="Q566" i="5" s="1"/>
  <c r="Q567" i="5" s="1"/>
  <c r="Q568" i="5" s="1"/>
  <c r="Q569" i="5" s="1"/>
  <c r="Q570" i="5" s="1"/>
  <c r="Q571" i="5" s="1"/>
  <c r="Q572" i="5" s="1"/>
  <c r="Q573" i="5" s="1"/>
  <c r="Q574" i="5" s="1"/>
  <c r="Q575" i="5" s="1"/>
  <c r="Q576" i="5" s="1"/>
  <c r="Q577" i="5" s="1"/>
  <c r="Q578" i="5" s="1"/>
  <c r="Q579" i="5" s="1"/>
  <c r="Q580" i="5" s="1"/>
  <c r="Q581" i="5" s="1"/>
  <c r="Q582" i="5" s="1"/>
  <c r="Q583" i="5" s="1"/>
  <c r="Q584" i="5" s="1"/>
  <c r="Q585" i="5" s="1"/>
  <c r="Q586" i="5" s="1"/>
  <c r="Q587" i="5" s="1"/>
  <c r="Q588" i="5" s="1"/>
  <c r="Q589" i="5" s="1"/>
  <c r="Q590" i="5" s="1"/>
  <c r="Q591" i="5" s="1"/>
  <c r="Q592" i="5" s="1"/>
  <c r="Q593" i="5" s="1"/>
  <c r="Q594" i="5" s="1"/>
  <c r="Q595" i="5" s="1"/>
  <c r="Q596" i="5" s="1"/>
  <c r="Q597" i="5" s="1"/>
  <c r="Q598" i="5" s="1"/>
  <c r="Q599" i="5" s="1"/>
  <c r="Q600" i="5" s="1"/>
  <c r="Q601" i="5" s="1"/>
  <c r="Q602" i="5" s="1"/>
  <c r="Q603" i="5" s="1"/>
  <c r="Q604" i="5" s="1"/>
  <c r="Q605" i="5" s="1"/>
  <c r="Q606" i="5" s="1"/>
  <c r="Q607" i="5" s="1"/>
  <c r="Q608" i="5" s="1"/>
  <c r="Q609" i="5" s="1"/>
  <c r="Q610" i="5" s="1"/>
  <c r="Q611" i="5" s="1"/>
  <c r="Q612" i="5" s="1"/>
  <c r="Q613" i="5" s="1"/>
  <c r="Q614" i="5" s="1"/>
  <c r="Q615" i="5" s="1"/>
  <c r="Q616" i="5" s="1"/>
  <c r="Q617" i="5" s="1"/>
  <c r="Q618" i="5" s="1"/>
  <c r="Q619" i="5" s="1"/>
  <c r="Q620" i="5" s="1"/>
  <c r="Q621" i="5" s="1"/>
  <c r="Q622" i="5" s="1"/>
  <c r="Q623" i="5" s="1"/>
  <c r="Q624" i="5" s="1"/>
  <c r="Q625" i="5" s="1"/>
  <c r="Q626" i="5" s="1"/>
  <c r="Q627" i="5" s="1"/>
  <c r="Q628" i="5" s="1"/>
  <c r="Q629" i="5" s="1"/>
  <c r="Q630" i="5" s="1"/>
  <c r="Q631" i="5" s="1"/>
  <c r="Q632" i="5" s="1"/>
  <c r="Q633" i="5" s="1"/>
  <c r="Q634" i="5" s="1"/>
  <c r="Q635" i="5" s="1"/>
  <c r="Q636" i="5" s="1"/>
  <c r="Q637" i="5" s="1"/>
  <c r="Q638" i="5" s="1"/>
  <c r="Q639" i="5" s="1"/>
  <c r="Q640" i="5" s="1"/>
  <c r="Q641" i="5" s="1"/>
  <c r="Q642" i="5" s="1"/>
  <c r="Q643" i="5" s="1"/>
  <c r="Q644" i="5" s="1"/>
  <c r="Q645" i="5" s="1"/>
  <c r="Q646" i="5" s="1"/>
  <c r="Q647" i="5" s="1"/>
  <c r="Q648" i="5" s="1"/>
  <c r="Q649" i="5" s="1"/>
  <c r="Q650" i="5" s="1"/>
  <c r="Q651" i="5" s="1"/>
  <c r="Q652" i="5" s="1"/>
  <c r="Q653" i="5" s="1"/>
  <c r="Q654" i="5" s="1"/>
  <c r="Q655" i="5" s="1"/>
  <c r="Q656" i="5" s="1"/>
  <c r="Q657" i="5" s="1"/>
  <c r="Q658" i="5" s="1"/>
  <c r="Q659" i="5" s="1"/>
  <c r="Q660" i="5" s="1"/>
  <c r="Q661" i="5" s="1"/>
  <c r="Q662" i="5" s="1"/>
  <c r="Q663" i="5" s="1"/>
  <c r="Q664" i="5" s="1"/>
  <c r="Q665" i="5" s="1"/>
  <c r="Q666" i="5" s="1"/>
  <c r="Q667" i="5" s="1"/>
  <c r="Q668" i="5" s="1"/>
  <c r="Q669" i="5" s="1"/>
  <c r="Q670" i="5" s="1"/>
  <c r="Q671" i="5" s="1"/>
  <c r="Q672" i="5" s="1"/>
  <c r="Q673" i="5" s="1"/>
  <c r="Q674" i="5" s="1"/>
  <c r="Q675" i="5" s="1"/>
  <c r="Q676" i="5" s="1"/>
  <c r="Q677" i="5" s="1"/>
  <c r="Q678" i="5" s="1"/>
  <c r="Q679" i="5" s="1"/>
  <c r="Q680" i="5" s="1"/>
  <c r="Q681" i="5" s="1"/>
  <c r="Q682" i="5" s="1"/>
  <c r="Q683" i="5" s="1"/>
  <c r="Q684" i="5" s="1"/>
  <c r="Q685" i="5" s="1"/>
  <c r="Q686" i="5" s="1"/>
  <c r="Q687" i="5" s="1"/>
  <c r="Q688" i="5" s="1"/>
  <c r="Q689" i="5" s="1"/>
  <c r="Q690" i="5" s="1"/>
  <c r="Q691" i="5" s="1"/>
  <c r="Q692" i="5" s="1"/>
  <c r="Q693" i="5" s="1"/>
  <c r="Q694" i="5" s="1"/>
  <c r="Q695" i="5" s="1"/>
  <c r="Q696" i="5" s="1"/>
  <c r="Q697" i="5" s="1"/>
  <c r="Q698" i="5" s="1"/>
  <c r="Q699" i="5" s="1"/>
  <c r="Q700" i="5" s="1"/>
  <c r="Q701" i="5" s="1"/>
  <c r="Q702" i="5" s="1"/>
  <c r="Q703" i="5" s="1"/>
  <c r="Q704" i="5" s="1"/>
  <c r="Q705" i="5" s="1"/>
  <c r="Q706" i="5" s="1"/>
  <c r="Q707" i="5" s="1"/>
  <c r="Q708" i="5" s="1"/>
  <c r="Q709" i="5" s="1"/>
  <c r="Q710" i="5" s="1"/>
  <c r="Q711" i="5" s="1"/>
  <c r="Q712" i="5" s="1"/>
  <c r="Q713" i="5" s="1"/>
  <c r="Q714" i="5" s="1"/>
  <c r="Q715" i="5" s="1"/>
  <c r="Q716" i="5" s="1"/>
  <c r="Q717" i="5" s="1"/>
  <c r="Q718" i="5" s="1"/>
  <c r="Q719" i="5" s="1"/>
  <c r="Q720" i="5" s="1"/>
  <c r="Q721" i="5" s="1"/>
  <c r="Q722" i="5" s="1"/>
  <c r="Q723" i="5" s="1"/>
  <c r="Q724" i="5" s="1"/>
  <c r="Q725" i="5" s="1"/>
  <c r="Q726" i="5" s="1"/>
  <c r="Q727" i="5" s="1"/>
  <c r="Q728" i="5" s="1"/>
  <c r="Q729" i="5" s="1"/>
  <c r="Q730" i="5" s="1"/>
  <c r="Q731" i="5" s="1"/>
  <c r="Q732" i="5" s="1"/>
  <c r="Q733" i="5" s="1"/>
  <c r="Q734" i="5" s="1"/>
  <c r="Q735" i="5" s="1"/>
  <c r="Q736" i="5" s="1"/>
  <c r="Q737" i="5" s="1"/>
  <c r="Q738" i="5" s="1"/>
  <c r="Q739" i="5" s="1"/>
  <c r="Q740" i="5" s="1"/>
  <c r="Q741" i="5" s="1"/>
  <c r="Q742" i="5" s="1"/>
  <c r="Q743" i="5" s="1"/>
  <c r="Q744" i="5" s="1"/>
  <c r="Q745" i="5" s="1"/>
  <c r="Q746" i="5" s="1"/>
  <c r="Q747" i="5" s="1"/>
  <c r="Q748" i="5" s="1"/>
  <c r="Q749" i="5" s="1"/>
  <c r="Q750" i="5" s="1"/>
  <c r="Q751" i="5" s="1"/>
  <c r="Q752" i="5" s="1"/>
  <c r="Q753" i="5" s="1"/>
  <c r="Q754" i="5" s="1"/>
  <c r="Q755" i="5" s="1"/>
  <c r="Q756" i="5" s="1"/>
  <c r="Q757" i="5" s="1"/>
  <c r="Q758" i="5" s="1"/>
  <c r="Q759" i="5" s="1"/>
  <c r="Q760" i="5" s="1"/>
  <c r="Q761" i="5" s="1"/>
  <c r="Q762" i="5" s="1"/>
  <c r="Q763" i="5" s="1"/>
  <c r="Q764" i="5" s="1"/>
  <c r="Q765" i="5" s="1"/>
  <c r="Q766" i="5" s="1"/>
  <c r="Q767" i="5" s="1"/>
  <c r="Q768" i="5" s="1"/>
  <c r="Q769" i="5" s="1"/>
  <c r="Q770" i="5" s="1"/>
  <c r="Q771" i="5" s="1"/>
  <c r="Q772" i="5" s="1"/>
  <c r="Q773" i="5" s="1"/>
  <c r="Q774" i="5" s="1"/>
  <c r="Q775" i="5" s="1"/>
  <c r="Q776" i="5" s="1"/>
  <c r="Q777" i="5" s="1"/>
  <c r="Q778" i="5" s="1"/>
  <c r="Q779" i="5" s="1"/>
  <c r="Q780" i="5" s="1"/>
  <c r="Q781" i="5" s="1"/>
  <c r="Q782" i="5" s="1"/>
  <c r="Q783" i="5" s="1"/>
  <c r="Q784" i="5" s="1"/>
  <c r="Q785" i="5" s="1"/>
  <c r="Q786" i="5" s="1"/>
  <c r="Q787" i="5" s="1"/>
  <c r="Q788" i="5" s="1"/>
  <c r="Q789" i="5" s="1"/>
  <c r="Q790" i="5" s="1"/>
  <c r="Q791" i="5" s="1"/>
  <c r="Q792" i="5" s="1"/>
  <c r="Q793" i="5" s="1"/>
  <c r="Q794" i="5" s="1"/>
  <c r="Q795" i="5" s="1"/>
  <c r="Q796" i="5" s="1"/>
  <c r="Q797" i="5" s="1"/>
  <c r="Q798" i="5" s="1"/>
  <c r="Q799" i="5" s="1"/>
  <c r="Q800" i="5" s="1"/>
  <c r="Q801" i="5" s="1"/>
  <c r="Q802" i="5" s="1"/>
  <c r="Q803" i="5" s="1"/>
  <c r="Q804" i="5" s="1"/>
  <c r="Q805" i="5" s="1"/>
  <c r="Q806" i="5" s="1"/>
  <c r="Q807" i="5" s="1"/>
  <c r="Q808" i="5" s="1"/>
  <c r="Q809" i="5" s="1"/>
  <c r="Q810" i="5" s="1"/>
  <c r="Q811" i="5" s="1"/>
  <c r="Q812" i="5" s="1"/>
  <c r="Q813" i="5" s="1"/>
  <c r="Q814" i="5" s="1"/>
  <c r="Q815" i="5" s="1"/>
  <c r="Q816" i="5" s="1"/>
  <c r="Q817" i="5" s="1"/>
  <c r="Q818" i="5" s="1"/>
  <c r="Q819" i="5" s="1"/>
  <c r="Q820" i="5" s="1"/>
  <c r="Q821" i="5" s="1"/>
  <c r="Q822" i="5" s="1"/>
  <c r="Q823" i="5" s="1"/>
  <c r="Q824" i="5" s="1"/>
  <c r="Q825" i="5" s="1"/>
  <c r="Q826" i="5" s="1"/>
  <c r="Q827" i="5" s="1"/>
  <c r="Q828" i="5" s="1"/>
  <c r="Q829" i="5" s="1"/>
  <c r="Q830" i="5" s="1"/>
  <c r="Q831" i="5" s="1"/>
  <c r="Q832" i="5" s="1"/>
  <c r="Q833" i="5" s="1"/>
  <c r="Q834" i="5" s="1"/>
  <c r="Q835" i="5" s="1"/>
  <c r="Q836" i="5" s="1"/>
  <c r="Q837" i="5" s="1"/>
  <c r="Q838" i="5" s="1"/>
  <c r="Q839" i="5" s="1"/>
  <c r="Q840" i="5" s="1"/>
  <c r="Q841" i="5" s="1"/>
  <c r="Q842" i="5" s="1"/>
  <c r="Q843" i="5" s="1"/>
  <c r="Q844" i="5" s="1"/>
  <c r="Q845" i="5" s="1"/>
  <c r="Q846" i="5" s="1"/>
  <c r="Q847" i="5" s="1"/>
  <c r="Q848" i="5" s="1"/>
  <c r="Q849" i="5" s="1"/>
  <c r="Q850" i="5" s="1"/>
  <c r="Q851" i="5" s="1"/>
  <c r="Q852" i="5" s="1"/>
  <c r="Q853" i="5" s="1"/>
  <c r="Q854" i="5" s="1"/>
  <c r="Q855" i="5" s="1"/>
  <c r="Q856" i="5" s="1"/>
  <c r="Q857" i="5" s="1"/>
  <c r="Q858" i="5" s="1"/>
  <c r="Q859" i="5" s="1"/>
  <c r="Q860" i="5" s="1"/>
  <c r="Q861" i="5" s="1"/>
  <c r="Q862" i="5" s="1"/>
  <c r="Q863" i="5" s="1"/>
  <c r="Q864" i="5" s="1"/>
  <c r="Q865" i="5" s="1"/>
  <c r="Q866" i="5" s="1"/>
  <c r="Q867" i="5" s="1"/>
  <c r="Q868" i="5" s="1"/>
  <c r="Q869" i="5" s="1"/>
  <c r="Q870" i="5" s="1"/>
  <c r="Q871" i="5" s="1"/>
  <c r="Q872" i="5" s="1"/>
  <c r="Q873" i="5" s="1"/>
  <c r="Q874" i="5" s="1"/>
  <c r="Q875" i="5" s="1"/>
  <c r="Q876" i="5" s="1"/>
  <c r="Q877" i="5" s="1"/>
  <c r="Q878" i="5" s="1"/>
  <c r="Q879" i="5" s="1"/>
  <c r="Q880" i="5" s="1"/>
  <c r="Q881" i="5" s="1"/>
  <c r="Q882" i="5" s="1"/>
  <c r="Q883" i="5" s="1"/>
  <c r="Q884" i="5" s="1"/>
  <c r="Q885" i="5" s="1"/>
  <c r="Q886" i="5" s="1"/>
  <c r="Q887" i="5" s="1"/>
  <c r="Q888" i="5" s="1"/>
  <c r="Q889" i="5" s="1"/>
  <c r="Q890" i="5" s="1"/>
  <c r="Q891" i="5" s="1"/>
  <c r="Q892" i="5" s="1"/>
  <c r="Q893" i="5" s="1"/>
  <c r="Q894" i="5" s="1"/>
  <c r="Q895" i="5" s="1"/>
  <c r="Q896" i="5" s="1"/>
  <c r="Q897" i="5" s="1"/>
  <c r="Q898" i="5" s="1"/>
  <c r="Q899" i="5" s="1"/>
  <c r="Q900" i="5" s="1"/>
  <c r="Q901" i="5" s="1"/>
  <c r="Q902" i="5" s="1"/>
  <c r="Q903" i="5" s="1"/>
  <c r="Q904" i="5" s="1"/>
  <c r="Q905" i="5" s="1"/>
  <c r="Q906" i="5" s="1"/>
  <c r="Q907" i="5" s="1"/>
  <c r="Q908" i="5" s="1"/>
  <c r="Q909" i="5" s="1"/>
  <c r="Q910" i="5" s="1"/>
  <c r="Q911" i="5" s="1"/>
  <c r="Q912" i="5" s="1"/>
  <c r="Q913" i="5" s="1"/>
  <c r="Q914" i="5" s="1"/>
  <c r="Q915" i="5" s="1"/>
  <c r="Q916" i="5" s="1"/>
  <c r="Q917" i="5" s="1"/>
  <c r="Q918" i="5" s="1"/>
  <c r="Q919" i="5" s="1"/>
  <c r="Q920" i="5" s="1"/>
  <c r="Q921" i="5" s="1"/>
  <c r="Q922" i="5" s="1"/>
  <c r="Q923" i="5" s="1"/>
  <c r="Q924" i="5" s="1"/>
  <c r="Q925" i="5" s="1"/>
  <c r="Q926" i="5" s="1"/>
  <c r="Q927" i="5" s="1"/>
  <c r="Q928" i="5" s="1"/>
  <c r="Q929" i="5" s="1"/>
  <c r="Q930" i="5" s="1"/>
  <c r="Q931" i="5" s="1"/>
  <c r="Q932" i="5" s="1"/>
  <c r="Q933" i="5" s="1"/>
  <c r="Q934" i="5" s="1"/>
  <c r="Q935" i="5" s="1"/>
  <c r="Q936" i="5" s="1"/>
  <c r="Q937" i="5" s="1"/>
  <c r="Q938" i="5" s="1"/>
  <c r="Q939" i="5" s="1"/>
  <c r="Q940" i="5" s="1"/>
  <c r="Q941" i="5" s="1"/>
  <c r="Q942" i="5" s="1"/>
  <c r="Q943" i="5" s="1"/>
  <c r="Q944" i="5" s="1"/>
  <c r="Q945" i="5" s="1"/>
  <c r="Q946" i="5" s="1"/>
  <c r="Q947" i="5" s="1"/>
  <c r="Q948" i="5" s="1"/>
  <c r="Q949" i="5" s="1"/>
  <c r="Q950" i="5" s="1"/>
  <c r="Q951" i="5" s="1"/>
  <c r="Q952" i="5" s="1"/>
  <c r="Q953" i="5" s="1"/>
  <c r="Q954" i="5" s="1"/>
  <c r="Q955" i="5" s="1"/>
  <c r="Q956" i="5" s="1"/>
  <c r="Q957" i="5" s="1"/>
  <c r="Q958" i="5" s="1"/>
  <c r="Q959" i="5" s="1"/>
  <c r="Q960" i="5" s="1"/>
  <c r="Q961" i="5" s="1"/>
  <c r="Q962" i="5" s="1"/>
  <c r="Q963" i="5" s="1"/>
  <c r="Q964" i="5" s="1"/>
  <c r="Q965" i="5" s="1"/>
  <c r="Q966" i="5" s="1"/>
  <c r="Q967" i="5" s="1"/>
  <c r="Q968" i="5" s="1"/>
  <c r="Q969" i="5" s="1"/>
  <c r="Q970" i="5" s="1"/>
  <c r="Q971" i="5" s="1"/>
  <c r="Q972" i="5" s="1"/>
  <c r="Q973" i="5" s="1"/>
  <c r="Q974" i="5" s="1"/>
  <c r="Q975" i="5" s="1"/>
  <c r="Q976" i="5" s="1"/>
  <c r="Q977" i="5" s="1"/>
  <c r="Q978" i="5" s="1"/>
  <c r="Q979" i="5" s="1"/>
  <c r="Q980" i="5" s="1"/>
  <c r="Q981" i="5" s="1"/>
  <c r="Q982" i="5" s="1"/>
  <c r="Q983" i="5" s="1"/>
  <c r="Q984" i="5" s="1"/>
  <c r="Q985" i="5" s="1"/>
  <c r="Q986" i="5" s="1"/>
  <c r="Q987" i="5" s="1"/>
  <c r="Q988" i="5" s="1"/>
  <c r="Q989" i="5" s="1"/>
  <c r="Q990" i="5" s="1"/>
  <c r="Q991" i="5" s="1"/>
  <c r="Q992" i="5" s="1"/>
  <c r="Q993" i="5" s="1"/>
  <c r="Q994" i="5" s="1"/>
  <c r="Q995" i="5" s="1"/>
  <c r="Q996" i="5" s="1"/>
  <c r="Q997" i="5" s="1"/>
  <c r="Q998" i="5" s="1"/>
  <c r="Q999" i="5" s="1"/>
  <c r="Q1000" i="5" s="1"/>
  <c r="Q1001" i="5" s="1"/>
  <c r="Q1002" i="5" s="1"/>
  <c r="Q1003" i="5" s="1"/>
  <c r="Q1004" i="5" s="1"/>
  <c r="Q1005" i="5" s="1"/>
  <c r="Q1006" i="5" s="1"/>
  <c r="Q1007" i="5" s="1"/>
  <c r="Q1008" i="5" s="1"/>
  <c r="Q1009" i="5" s="1"/>
  <c r="Q1010" i="5" s="1"/>
  <c r="Q1011" i="5" s="1"/>
  <c r="Q1012" i="5" s="1"/>
  <c r="Q1013" i="5" s="1"/>
  <c r="Q1014" i="5" s="1"/>
  <c r="Q1015" i="5" s="1"/>
  <c r="Q1016" i="5" s="1"/>
  <c r="Q1017" i="5" s="1"/>
  <c r="Q1018" i="5" s="1"/>
  <c r="Q1019" i="5" s="1"/>
  <c r="Q1020" i="5" s="1"/>
  <c r="Q1021" i="5" s="1"/>
  <c r="Q1022" i="5" s="1"/>
  <c r="Q1023" i="5" s="1"/>
  <c r="Q1024" i="5" s="1"/>
  <c r="Q1025" i="5" s="1"/>
  <c r="Q1026" i="5" s="1"/>
  <c r="Q1027" i="5" s="1"/>
  <c r="Q1028" i="5" s="1"/>
  <c r="Q1029" i="5" s="1"/>
  <c r="Q1030" i="5" s="1"/>
  <c r="Q1031" i="5" s="1"/>
  <c r="Q1032" i="5" s="1"/>
  <c r="Q1033" i="5" s="1"/>
  <c r="Q1034" i="5" s="1"/>
  <c r="Q1035" i="5" s="1"/>
  <c r="Q1036" i="5" s="1"/>
  <c r="Q1037" i="5" s="1"/>
  <c r="Q1038" i="5" s="1"/>
  <c r="Q1039" i="5" s="1"/>
  <c r="Q1040" i="5" s="1"/>
  <c r="Q1041" i="5" s="1"/>
  <c r="Q1042" i="5" s="1"/>
  <c r="Q1043" i="5" s="1"/>
  <c r="Q1044" i="5" s="1"/>
  <c r="Q1045" i="5" s="1"/>
  <c r="Q1046" i="5" s="1"/>
  <c r="Q1047" i="5" s="1"/>
  <c r="Q1048" i="5" s="1"/>
  <c r="Q1049" i="5" s="1"/>
  <c r="Q1050" i="5" s="1"/>
  <c r="Q1051" i="5" s="1"/>
  <c r="Q1052" i="5" s="1"/>
  <c r="Q1053" i="5" s="1"/>
  <c r="Q1054" i="5" s="1"/>
  <c r="Q1055" i="5" s="1"/>
  <c r="Q1056" i="5" s="1"/>
  <c r="Q1057" i="5" s="1"/>
  <c r="Q1058" i="5" s="1"/>
  <c r="Q1059" i="5" s="1"/>
  <c r="Q1060" i="5" s="1"/>
  <c r="Q1061" i="5" s="1"/>
  <c r="Q1062" i="5" s="1"/>
  <c r="Q1063" i="5" s="1"/>
  <c r="Q1064" i="5" s="1"/>
  <c r="Q1065" i="5" s="1"/>
  <c r="Q1066" i="5" s="1"/>
  <c r="Q1067" i="5" s="1"/>
  <c r="Q1068" i="5" s="1"/>
  <c r="Q1069" i="5" s="1"/>
  <c r="Q1070" i="5" s="1"/>
  <c r="Q1071" i="5" s="1"/>
  <c r="Q1072" i="5" s="1"/>
  <c r="Q1073" i="5" s="1"/>
  <c r="Q1074" i="5" s="1"/>
  <c r="Q1075" i="5" s="1"/>
  <c r="Q1076" i="5" s="1"/>
  <c r="Q1077" i="5" s="1"/>
  <c r="Q1078" i="5" s="1"/>
  <c r="Q1079" i="5" s="1"/>
  <c r="Q1080" i="5" s="1"/>
  <c r="Q1081" i="5" s="1"/>
  <c r="Q1082" i="5" s="1"/>
  <c r="Q1083" i="5" s="1"/>
  <c r="Q1084" i="5" s="1"/>
  <c r="Q1085" i="5" s="1"/>
  <c r="Q1086" i="5" s="1"/>
  <c r="Q1087" i="5" s="1"/>
  <c r="Q1088" i="5" s="1"/>
  <c r="Q1089" i="5" s="1"/>
  <c r="Q1090" i="5" s="1"/>
  <c r="Q1091" i="5" s="1"/>
  <c r="Q1092" i="5" s="1"/>
  <c r="Q1093" i="5" s="1"/>
  <c r="Q1094" i="5" s="1"/>
  <c r="Q1095" i="5" s="1"/>
  <c r="Q1096" i="5" s="1"/>
  <c r="Q1097" i="5" s="1"/>
  <c r="Q1098" i="5" s="1"/>
  <c r="Q1099" i="5" s="1"/>
  <c r="Q1100" i="5" s="1"/>
  <c r="Q1101" i="5" s="1"/>
  <c r="Q1102" i="5" s="1"/>
  <c r="Q1103" i="5" s="1"/>
  <c r="Q1104" i="5" s="1"/>
  <c r="Q1105" i="5" s="1"/>
  <c r="Q1106" i="5" s="1"/>
  <c r="Q1107" i="5" s="1"/>
  <c r="Q1108" i="5" s="1"/>
  <c r="Q1109" i="5" s="1"/>
  <c r="Q1110" i="5" s="1"/>
  <c r="Q1111" i="5" s="1"/>
  <c r="Q1112" i="5" s="1"/>
  <c r="Q1113" i="5" s="1"/>
  <c r="Q1114" i="5" s="1"/>
  <c r="Q1115" i="5" s="1"/>
  <c r="Q1116" i="5" s="1"/>
  <c r="Q1117" i="5" s="1"/>
  <c r="Q1118" i="5" s="1"/>
  <c r="Q1119" i="5" s="1"/>
  <c r="Q1120" i="5" s="1"/>
  <c r="Q1121" i="5" s="1"/>
  <c r="Q1122" i="5" s="1"/>
  <c r="Q1123" i="5" s="1"/>
  <c r="Q1124" i="5" s="1"/>
  <c r="Q1125" i="5" s="1"/>
  <c r="Q1126" i="5" s="1"/>
  <c r="Q1127" i="5" s="1"/>
  <c r="Q1128" i="5" s="1"/>
  <c r="Q1129" i="5" s="1"/>
  <c r="Q1130" i="5" s="1"/>
  <c r="Q1131" i="5" s="1"/>
  <c r="Q1132" i="5" s="1"/>
  <c r="Q1133" i="5" s="1"/>
  <c r="Q1134" i="5" s="1"/>
  <c r="Q1135" i="5" s="1"/>
  <c r="Q1136" i="5" s="1"/>
  <c r="Q1137" i="5" s="1"/>
  <c r="Q1138" i="5" s="1"/>
  <c r="Q1139" i="5" s="1"/>
  <c r="Q1140" i="5" s="1"/>
  <c r="Q1141" i="5" s="1"/>
  <c r="Q1142" i="5" s="1"/>
  <c r="Q1143" i="5" s="1"/>
  <c r="Q1144" i="5" s="1"/>
  <c r="Q1145" i="5" s="1"/>
  <c r="Q1146" i="5" s="1"/>
  <c r="Q1147" i="5" s="1"/>
  <c r="Q1148" i="5" s="1"/>
  <c r="Q1149" i="5" s="1"/>
  <c r="Q1150" i="5" s="1"/>
  <c r="Q1151" i="5" s="1"/>
  <c r="Q1152" i="5" s="1"/>
  <c r="Q1153" i="5" s="1"/>
  <c r="Q1154" i="5" s="1"/>
  <c r="Q1155" i="5" s="1"/>
  <c r="Q1156" i="5" s="1"/>
  <c r="Q1157" i="5" s="1"/>
  <c r="Q1158" i="5" s="1"/>
  <c r="Q1159" i="5" s="1"/>
  <c r="Q1160" i="5" s="1"/>
  <c r="Q1161" i="5" s="1"/>
  <c r="Q1162" i="5" s="1"/>
  <c r="Q1163" i="5" s="1"/>
  <c r="Q1164" i="5" s="1"/>
  <c r="Q1165" i="5" s="1"/>
  <c r="Q1166" i="5" s="1"/>
  <c r="Q1167" i="5" s="1"/>
  <c r="Q1168" i="5" s="1"/>
  <c r="Q1169" i="5" s="1"/>
  <c r="Q1170" i="5" s="1"/>
  <c r="Q1171" i="5" s="1"/>
  <c r="Q1172" i="5" s="1"/>
  <c r="Q1173" i="5" s="1"/>
  <c r="Q1174" i="5" s="1"/>
  <c r="Q1175" i="5" s="1"/>
  <c r="Q1176" i="5" s="1"/>
  <c r="Q1177" i="5" s="1"/>
  <c r="Q1178" i="5" s="1"/>
  <c r="Q1179" i="5" s="1"/>
  <c r="Q1180" i="5" s="1"/>
  <c r="Q1181" i="5" s="1"/>
  <c r="Q1182" i="5" s="1"/>
  <c r="Q1183" i="5" s="1"/>
  <c r="Q1184" i="5" s="1"/>
  <c r="Q1185" i="5" s="1"/>
  <c r="Q1186" i="5" s="1"/>
  <c r="Q1187" i="5" s="1"/>
  <c r="Q1188" i="5" s="1"/>
  <c r="Q1189" i="5" s="1"/>
  <c r="Q1190" i="5" s="1"/>
  <c r="Q1191" i="5" s="1"/>
  <c r="Q1192" i="5" s="1"/>
  <c r="Q1193" i="5" s="1"/>
  <c r="Q1194" i="5" s="1"/>
  <c r="Q1195" i="5" s="1"/>
  <c r="Q1196" i="5" s="1"/>
  <c r="Q1197" i="5" s="1"/>
  <c r="Q1198" i="5" s="1"/>
  <c r="Q1199" i="5" s="1"/>
  <c r="Q1200" i="5" s="1"/>
  <c r="Q1201" i="5" s="1"/>
  <c r="Q1202" i="5" s="1"/>
  <c r="Q1203" i="5" s="1"/>
  <c r="Q1204" i="5" s="1"/>
  <c r="Q1205" i="5" s="1"/>
  <c r="Q1206" i="5" s="1"/>
  <c r="Q1207" i="5" s="1"/>
  <c r="Q1208" i="5" s="1"/>
  <c r="Q1209" i="5" s="1"/>
  <c r="Q1210" i="5" s="1"/>
  <c r="Q1211" i="5" s="1"/>
  <c r="Q1212" i="5" s="1"/>
  <c r="Q1213" i="5" s="1"/>
  <c r="Q1214" i="5" s="1"/>
  <c r="Q1215" i="5" s="1"/>
  <c r="Q1216" i="5" s="1"/>
  <c r="Q1217" i="5" s="1"/>
  <c r="Q1218" i="5" s="1"/>
  <c r="Q1219" i="5" s="1"/>
  <c r="Q1220" i="5" s="1"/>
  <c r="Q1221" i="5" s="1"/>
  <c r="Q1222" i="5" s="1"/>
  <c r="Q1223" i="5" s="1"/>
  <c r="Q1224" i="5" s="1"/>
  <c r="Q1225" i="5" s="1"/>
  <c r="Q1226" i="5" s="1"/>
  <c r="Q1227" i="5" s="1"/>
  <c r="Q1228" i="5" s="1"/>
  <c r="Q1229" i="5" s="1"/>
  <c r="Q1230" i="5" s="1"/>
  <c r="Q1231" i="5" s="1"/>
  <c r="Q1232" i="5" s="1"/>
  <c r="Q1233" i="5" s="1"/>
  <c r="Q1234" i="5" s="1"/>
  <c r="Q1235" i="5" s="1"/>
  <c r="Q1236" i="5" s="1"/>
  <c r="Q1237" i="5" s="1"/>
  <c r="Q1238" i="5" s="1"/>
  <c r="Q1239" i="5" s="1"/>
  <c r="Q1240" i="5" s="1"/>
  <c r="Q1241" i="5" s="1"/>
  <c r="Q1242" i="5" s="1"/>
  <c r="Q1243" i="5" s="1"/>
  <c r="Q1244" i="5" s="1"/>
  <c r="Q1245" i="5" s="1"/>
  <c r="Q1246" i="5" s="1"/>
  <c r="Q1247" i="5" s="1"/>
  <c r="Q1248" i="5" s="1"/>
  <c r="Q1249" i="5" s="1"/>
  <c r="Q1250" i="5" s="1"/>
  <c r="Q1251" i="5" s="1"/>
  <c r="Q1252" i="5" s="1"/>
  <c r="Q1253" i="5" s="1"/>
  <c r="Q1254" i="5" s="1"/>
  <c r="Q1255" i="5" s="1"/>
  <c r="Q1256" i="5" s="1"/>
  <c r="Q1257" i="5" s="1"/>
  <c r="Q1258" i="5" s="1"/>
  <c r="Q1259" i="5" s="1"/>
  <c r="Q1260" i="5" s="1"/>
  <c r="Q1261" i="5" s="1"/>
  <c r="Q1262" i="5" s="1"/>
  <c r="Q1263" i="5" s="1"/>
  <c r="Q1264" i="5" s="1"/>
  <c r="Q1265" i="5" s="1"/>
  <c r="Q1266" i="5" s="1"/>
  <c r="Q1267" i="5" s="1"/>
  <c r="Q1268" i="5" s="1"/>
  <c r="Q1269" i="5" s="1"/>
  <c r="Q1270" i="5" s="1"/>
  <c r="Q1271" i="5" s="1"/>
  <c r="Q1272" i="5" s="1"/>
  <c r="Q1273" i="5" s="1"/>
  <c r="Q1274" i="5" s="1"/>
  <c r="Q1275" i="5" s="1"/>
  <c r="Q1276" i="5" s="1"/>
  <c r="Q1277" i="5" s="1"/>
  <c r="Q1278" i="5" s="1"/>
  <c r="Q1279" i="5" s="1"/>
  <c r="Q1280" i="5" s="1"/>
  <c r="Q1281" i="5" s="1"/>
  <c r="Q1282" i="5" s="1"/>
  <c r="Q1283" i="5" s="1"/>
  <c r="Q1284" i="5" s="1"/>
  <c r="Q1285" i="5" s="1"/>
  <c r="Q1286" i="5" s="1"/>
  <c r="Q1287" i="5" s="1"/>
  <c r="Q1288" i="5" s="1"/>
  <c r="Q1289" i="5" s="1"/>
  <c r="Q1290" i="5" s="1"/>
  <c r="Q1291" i="5" s="1"/>
  <c r="Q1292" i="5" s="1"/>
  <c r="Q1293" i="5" s="1"/>
  <c r="Q1294" i="5" s="1"/>
  <c r="Q1295" i="5" s="1"/>
  <c r="Q1296" i="5" s="1"/>
  <c r="Q1297" i="5" s="1"/>
  <c r="Q1298" i="5" s="1"/>
  <c r="Q1299" i="5" s="1"/>
  <c r="Q1300" i="5" s="1"/>
  <c r="Q1301" i="5" s="1"/>
  <c r="Q1302" i="5" s="1"/>
  <c r="Q1303" i="5" s="1"/>
  <c r="Q1304" i="5" s="1"/>
  <c r="Q1305" i="5" s="1"/>
  <c r="Q1306" i="5" s="1"/>
  <c r="Q1307" i="5" s="1"/>
  <c r="Q1308" i="5" s="1"/>
  <c r="Q1309" i="5" s="1"/>
  <c r="Q1310" i="5" s="1"/>
  <c r="Q1311" i="5" s="1"/>
  <c r="Q1312" i="5" s="1"/>
  <c r="Q1313" i="5" s="1"/>
  <c r="Q1314" i="5" s="1"/>
  <c r="Q1315" i="5" s="1"/>
  <c r="Q1316" i="5" s="1"/>
  <c r="Q1317" i="5" s="1"/>
  <c r="Q1318" i="5" s="1"/>
  <c r="Q1319" i="5" s="1"/>
  <c r="Q1320" i="5" s="1"/>
  <c r="Q1321" i="5" s="1"/>
  <c r="Q1322" i="5" s="1"/>
  <c r="Q1323" i="5" s="1"/>
  <c r="Q1324" i="5" s="1"/>
  <c r="Q1325" i="5" s="1"/>
  <c r="Q1326" i="5" s="1"/>
  <c r="Q1327" i="5" s="1"/>
  <c r="Q1328" i="5" s="1"/>
  <c r="Q1329" i="5" s="1"/>
  <c r="Q1330" i="5" s="1"/>
  <c r="Q1331" i="5" s="1"/>
  <c r="Q1332" i="5" s="1"/>
  <c r="Q1333" i="5" s="1"/>
  <c r="Q1334" i="5" s="1"/>
  <c r="Q1335" i="5" s="1"/>
  <c r="Q1336" i="5" s="1"/>
  <c r="Q1337" i="5" s="1"/>
  <c r="Q1338" i="5" s="1"/>
  <c r="Q1339" i="5" s="1"/>
  <c r="Q1340" i="5" s="1"/>
  <c r="Q1341" i="5" s="1"/>
  <c r="Q1342" i="5" s="1"/>
  <c r="Q1343" i="5" s="1"/>
  <c r="Q1344" i="5" s="1"/>
  <c r="Q1345" i="5" s="1"/>
  <c r="Q1346" i="5" s="1"/>
  <c r="Q1347" i="5" s="1"/>
  <c r="Q1348" i="5" s="1"/>
  <c r="Q1349" i="5" s="1"/>
  <c r="Q1350" i="5" s="1"/>
  <c r="Q1351" i="5" s="1"/>
  <c r="Q1352" i="5" s="1"/>
  <c r="Q1353" i="5" s="1"/>
  <c r="Q1354" i="5" s="1"/>
  <c r="Q1355" i="5" s="1"/>
  <c r="Q1356" i="5" s="1"/>
  <c r="Q1357" i="5" s="1"/>
  <c r="Q1358" i="5" s="1"/>
  <c r="Q1359" i="5" s="1"/>
  <c r="Q1360" i="5" s="1"/>
  <c r="Q1361" i="5" s="1"/>
  <c r="Q1362" i="5" s="1"/>
  <c r="Q1363" i="5" s="1"/>
  <c r="Q1364" i="5" s="1"/>
  <c r="Q1365" i="5" s="1"/>
  <c r="Q1366" i="5" s="1"/>
  <c r="Q1367" i="5" s="1"/>
  <c r="Q1368" i="5" s="1"/>
  <c r="Q1369" i="5" s="1"/>
  <c r="Q1370" i="5" s="1"/>
  <c r="Q1371" i="5" s="1"/>
  <c r="Q1372" i="5" s="1"/>
  <c r="Q1373" i="5" s="1"/>
  <c r="Q1374" i="5" s="1"/>
  <c r="Q1375" i="5" s="1"/>
  <c r="Q1376" i="5" s="1"/>
  <c r="Q1377" i="5" s="1"/>
  <c r="Q1378" i="5" s="1"/>
  <c r="Q1379" i="5" s="1"/>
  <c r="Q1380" i="5" s="1"/>
  <c r="Q1381" i="5" s="1"/>
  <c r="Q1382" i="5" s="1"/>
  <c r="Q1383" i="5" s="1"/>
  <c r="Q1384" i="5" s="1"/>
  <c r="Q1385" i="5" s="1"/>
  <c r="Q1386" i="5" s="1"/>
  <c r="Q1387" i="5" s="1"/>
  <c r="Q1388" i="5" s="1"/>
  <c r="Q1389" i="5" s="1"/>
  <c r="Q1390" i="5" s="1"/>
  <c r="Q1391" i="5" s="1"/>
  <c r="Q1392" i="5" s="1"/>
  <c r="Q1393" i="5" s="1"/>
  <c r="Q1394" i="5" s="1"/>
  <c r="Q1395" i="5" s="1"/>
  <c r="Q1396" i="5" s="1"/>
  <c r="Q1397" i="5" s="1"/>
  <c r="Q1398" i="5" s="1"/>
  <c r="Q1399" i="5" s="1"/>
  <c r="Q1400" i="5" s="1"/>
  <c r="Q1401" i="5" s="1"/>
  <c r="Q1402" i="5" s="1"/>
  <c r="Q1403" i="5" s="1"/>
  <c r="Q1404" i="5" s="1"/>
  <c r="Q1405" i="5" s="1"/>
  <c r="Q1406" i="5" s="1"/>
  <c r="Q1407" i="5" s="1"/>
  <c r="Q1408" i="5" s="1"/>
  <c r="Q1409" i="5" s="1"/>
  <c r="Q1410" i="5" s="1"/>
  <c r="Q1411" i="5" s="1"/>
  <c r="Q1412" i="5" s="1"/>
  <c r="Q1413" i="5" s="1"/>
  <c r="Q1414" i="5" s="1"/>
  <c r="Q1415" i="5" s="1"/>
  <c r="Q1416" i="5" s="1"/>
  <c r="Q1417" i="5" s="1"/>
  <c r="Q1418" i="5" s="1"/>
  <c r="Q1419" i="5" s="1"/>
  <c r="Q1420" i="5" s="1"/>
  <c r="Q1421" i="5" s="1"/>
  <c r="Q1422" i="5" s="1"/>
  <c r="Q1423" i="5" s="1"/>
  <c r="Q1424" i="5" s="1"/>
  <c r="Q1425" i="5" s="1"/>
  <c r="Q1426" i="5" s="1"/>
  <c r="Q1427" i="5" s="1"/>
  <c r="Q1428" i="5" s="1"/>
  <c r="Q1429" i="5" s="1"/>
  <c r="Q1430" i="5" s="1"/>
  <c r="Q1431" i="5" s="1"/>
  <c r="Q1432" i="5" s="1"/>
  <c r="Q1433" i="5" s="1"/>
  <c r="Q1434" i="5" s="1"/>
  <c r="Q1435" i="5" s="1"/>
  <c r="Q1436" i="5" s="1"/>
  <c r="Q1437" i="5" s="1"/>
  <c r="Q1438" i="5" s="1"/>
  <c r="Q1439" i="5" s="1"/>
  <c r="Q1440" i="5" s="1"/>
  <c r="Q1441" i="5" s="1"/>
  <c r="Q1442" i="5" s="1"/>
  <c r="Q1443" i="5" s="1"/>
  <c r="Q1444" i="5" s="1"/>
  <c r="Q1445" i="5" s="1"/>
  <c r="Q1446" i="5" s="1"/>
  <c r="Q1447" i="5" s="1"/>
  <c r="Q1448" i="5" s="1"/>
  <c r="Q1449" i="5" s="1"/>
  <c r="Q1450" i="5" s="1"/>
  <c r="Q1451" i="5" s="1"/>
  <c r="Q1452" i="5" s="1"/>
  <c r="Q1453" i="5" s="1"/>
  <c r="Q1454" i="5" s="1"/>
  <c r="Q1455" i="5" s="1"/>
  <c r="Q1456" i="5" s="1"/>
  <c r="Q1457" i="5" s="1"/>
  <c r="Q1458" i="5" s="1"/>
  <c r="Q1459" i="5" s="1"/>
  <c r="Q1460" i="5" s="1"/>
  <c r="Q1461" i="5" s="1"/>
  <c r="Q1462" i="5" s="1"/>
  <c r="Q1463" i="5" s="1"/>
  <c r="Q1464" i="5" s="1"/>
  <c r="Q1465" i="5" s="1"/>
  <c r="Q1466" i="5" s="1"/>
  <c r="Q1467" i="5" s="1"/>
  <c r="Q1468" i="5" s="1"/>
  <c r="Q1469" i="5" s="1"/>
  <c r="Q1470" i="5" s="1"/>
  <c r="Q1471" i="5" s="1"/>
  <c r="Q1472" i="5" s="1"/>
  <c r="Q1473" i="5" s="1"/>
  <c r="Q1474" i="5" s="1"/>
  <c r="Q1475" i="5" s="1"/>
  <c r="Q1476" i="5" s="1"/>
  <c r="Q1477" i="5" s="1"/>
  <c r="Q1478" i="5" s="1"/>
  <c r="Q1479" i="5" s="1"/>
  <c r="Q1480" i="5" s="1"/>
  <c r="Q1481" i="5" s="1"/>
  <c r="Q1482" i="5" s="1"/>
  <c r="Q1483" i="5" s="1"/>
  <c r="Q1484" i="5" s="1"/>
  <c r="Q1485" i="5" s="1"/>
  <c r="Q1486" i="5" s="1"/>
  <c r="Q1487" i="5" s="1"/>
  <c r="Q1488" i="5" s="1"/>
  <c r="Q1489" i="5" s="1"/>
  <c r="Q1490" i="5" s="1"/>
  <c r="Q1491" i="5" s="1"/>
  <c r="Q1492" i="5" s="1"/>
  <c r="Q1493" i="5" s="1"/>
  <c r="Q1494" i="5" s="1"/>
  <c r="Q1495" i="5" s="1"/>
  <c r="Q1496" i="5" s="1"/>
  <c r="Q1497" i="5" s="1"/>
  <c r="Q1498" i="5" s="1"/>
  <c r="Q1499" i="5" s="1"/>
  <c r="Q1500" i="5" s="1"/>
  <c r="Q1501" i="5" s="1"/>
  <c r="Q1502" i="5" s="1"/>
  <c r="Q1503" i="5" s="1"/>
  <c r="Q1504" i="5" s="1"/>
  <c r="Q1505" i="5" s="1"/>
  <c r="Q1506" i="5" s="1"/>
  <c r="Q1507" i="5" s="1"/>
  <c r="Q1508" i="5" s="1"/>
  <c r="Q1509" i="5" s="1"/>
  <c r="Q1510" i="5" s="1"/>
  <c r="Q1511" i="5" s="1"/>
  <c r="Q1512" i="5" s="1"/>
  <c r="Q1513" i="5" s="1"/>
  <c r="Q1514" i="5" s="1"/>
  <c r="Q1515" i="5" s="1"/>
  <c r="Q1516" i="5" s="1"/>
  <c r="Q1517" i="5" s="1"/>
  <c r="Q1518" i="5" s="1"/>
  <c r="Q1519" i="5" s="1"/>
  <c r="Q1520" i="5" s="1"/>
  <c r="Q1521" i="5" s="1"/>
  <c r="Q1522" i="5" s="1"/>
  <c r="Q1523" i="5" s="1"/>
  <c r="Q1524" i="5" s="1"/>
  <c r="Q1525" i="5" s="1"/>
  <c r="Q1526" i="5" s="1"/>
  <c r="Q1527" i="5" s="1"/>
  <c r="Q1528" i="5" s="1"/>
  <c r="Q1529" i="5" s="1"/>
  <c r="Q1530" i="5" s="1"/>
  <c r="Q1531" i="5" s="1"/>
  <c r="Q1532" i="5" s="1"/>
  <c r="Q1533" i="5" s="1"/>
  <c r="Q1534" i="5" s="1"/>
  <c r="Q1535" i="5" s="1"/>
  <c r="Q1536" i="5" s="1"/>
  <c r="Q1537" i="5" s="1"/>
  <c r="Q1538" i="5" s="1"/>
  <c r="Q1539" i="5" s="1"/>
  <c r="Q1540" i="5" s="1"/>
  <c r="Q1541" i="5" s="1"/>
  <c r="Q1542" i="5" s="1"/>
  <c r="Q1543" i="5" s="1"/>
  <c r="Q1544" i="5" s="1"/>
  <c r="Q1545" i="5" s="1"/>
  <c r="Q1546" i="5" s="1"/>
  <c r="Q1547" i="5" s="1"/>
  <c r="Q1548" i="5" s="1"/>
  <c r="Q1549" i="5" s="1"/>
  <c r="Q1550" i="5" s="1"/>
  <c r="Q1551" i="5" s="1"/>
  <c r="Q1552" i="5" s="1"/>
  <c r="Q1553" i="5" s="1"/>
  <c r="Q1554" i="5" s="1"/>
  <c r="Q1555" i="5" s="1"/>
  <c r="Q1556" i="5" s="1"/>
  <c r="Q1557" i="5" s="1"/>
  <c r="Q1558" i="5" s="1"/>
  <c r="Q1559" i="5" s="1"/>
  <c r="Q1560" i="5" s="1"/>
  <c r="Q1561" i="5" s="1"/>
  <c r="Q1562" i="5" s="1"/>
  <c r="Q1563" i="5" s="1"/>
  <c r="Q1564" i="5" s="1"/>
  <c r="Q1565" i="5" s="1"/>
  <c r="Q1566" i="5" s="1"/>
  <c r="Q1567" i="5" s="1"/>
  <c r="Q1568" i="5" s="1"/>
  <c r="Q1569" i="5" s="1"/>
  <c r="Q1570" i="5" s="1"/>
  <c r="Q1571" i="5" s="1"/>
  <c r="Q1572" i="5" s="1"/>
  <c r="Q1573" i="5" s="1"/>
  <c r="Q1574" i="5" s="1"/>
  <c r="Q1575" i="5" s="1"/>
  <c r="Q1576" i="5" s="1"/>
  <c r="Q1577" i="5" s="1"/>
  <c r="Q1578" i="5" s="1"/>
  <c r="Q1579" i="5" s="1"/>
  <c r="Q1580" i="5" s="1"/>
  <c r="Q1581" i="5" s="1"/>
  <c r="Q1582" i="5" s="1"/>
  <c r="Q1583" i="5" s="1"/>
  <c r="Q1584" i="5" s="1"/>
  <c r="Q1585" i="5" s="1"/>
  <c r="Q1586" i="5" s="1"/>
  <c r="Q1587" i="5" s="1"/>
  <c r="Q1588" i="5" s="1"/>
  <c r="Q1589" i="5" s="1"/>
  <c r="Q1590" i="5" s="1"/>
  <c r="Q1591" i="5" s="1"/>
  <c r="Q1592" i="5" s="1"/>
  <c r="Q1593" i="5" s="1"/>
  <c r="Q1594" i="5" s="1"/>
  <c r="Q1595" i="5" s="1"/>
  <c r="Q1596" i="5" s="1"/>
  <c r="Q1597" i="5" s="1"/>
  <c r="Q1598" i="5" s="1"/>
  <c r="Q1599" i="5" s="1"/>
  <c r="Q1600" i="5" s="1"/>
  <c r="Q1601" i="5" s="1"/>
  <c r="Q1602" i="5" s="1"/>
  <c r="Q1603" i="5" s="1"/>
  <c r="Q1604" i="5" s="1"/>
  <c r="Q1605" i="5" s="1"/>
  <c r="Q1606" i="5" s="1"/>
  <c r="Q1607" i="5" s="1"/>
  <c r="Q1608" i="5" s="1"/>
  <c r="Q1609" i="5" s="1"/>
  <c r="Q1610" i="5" s="1"/>
  <c r="Q1611" i="5" s="1"/>
  <c r="Q1612" i="5" s="1"/>
  <c r="Q1613" i="5" s="1"/>
  <c r="Q1614" i="5" s="1"/>
  <c r="Q1615" i="5" s="1"/>
  <c r="Q1616" i="5" s="1"/>
  <c r="Q1617" i="5" s="1"/>
  <c r="Q1618" i="5" s="1"/>
  <c r="Q1619" i="5" s="1"/>
  <c r="Q1620" i="5" s="1"/>
  <c r="Q1621" i="5" s="1"/>
  <c r="Q1622" i="5" s="1"/>
  <c r="Q1623" i="5" s="1"/>
  <c r="Q1624" i="5" s="1"/>
  <c r="Q1625" i="5" s="1"/>
  <c r="Q1626" i="5" s="1"/>
  <c r="Q1627" i="5" s="1"/>
  <c r="Q1628" i="5" s="1"/>
  <c r="Q1629" i="5" s="1"/>
  <c r="Q1630" i="5" s="1"/>
  <c r="Q1631" i="5" s="1"/>
  <c r="Q1632" i="5" s="1"/>
  <c r="Q1633" i="5" s="1"/>
  <c r="Q1634" i="5" s="1"/>
  <c r="Q1635" i="5" s="1"/>
  <c r="Q1636" i="5" s="1"/>
  <c r="Q1637" i="5" s="1"/>
  <c r="Q1638" i="5" s="1"/>
  <c r="Q1639" i="5" s="1"/>
  <c r="Q1640" i="5" s="1"/>
  <c r="Q1641" i="5" s="1"/>
  <c r="Q1642" i="5" s="1"/>
  <c r="Q1643" i="5" s="1"/>
  <c r="Q1644" i="5" s="1"/>
  <c r="Q1645" i="5" s="1"/>
  <c r="Q1646" i="5" s="1"/>
  <c r="Q1647" i="5" s="1"/>
  <c r="Q1648" i="5" s="1"/>
  <c r="Q1649" i="5" s="1"/>
  <c r="Q1650" i="5" s="1"/>
  <c r="Q1651" i="5" s="1"/>
  <c r="Q1652" i="5" s="1"/>
  <c r="Q1653" i="5" s="1"/>
  <c r="Q1654" i="5" s="1"/>
  <c r="Q1655" i="5" s="1"/>
  <c r="Q1656" i="5" s="1"/>
  <c r="Q1657" i="5" s="1"/>
  <c r="Q1658" i="5" s="1"/>
  <c r="Q1659" i="5" s="1"/>
  <c r="Q1660" i="5" s="1"/>
  <c r="Q1661" i="5" s="1"/>
  <c r="Q1662" i="5" s="1"/>
  <c r="Q1663" i="5" s="1"/>
  <c r="Q1664" i="5" s="1"/>
  <c r="Q1665" i="5" s="1"/>
  <c r="Q1666" i="5" s="1"/>
  <c r="Q1667" i="5" s="1"/>
  <c r="Q1668" i="5" s="1"/>
  <c r="Q1669" i="5" s="1"/>
  <c r="Q1670" i="5" s="1"/>
  <c r="Q1671" i="5" s="1"/>
  <c r="Q1672" i="5" s="1"/>
  <c r="Q1673" i="5" s="1"/>
  <c r="Q1674" i="5" s="1"/>
  <c r="Q1675" i="5" s="1"/>
  <c r="Q1676" i="5" s="1"/>
  <c r="Q1677" i="5" s="1"/>
  <c r="Q1678" i="5" s="1"/>
  <c r="Q1679" i="5" s="1"/>
  <c r="Q1680" i="5" s="1"/>
  <c r="Q1681" i="5" s="1"/>
  <c r="Q1682" i="5" s="1"/>
  <c r="Q1683" i="5" s="1"/>
  <c r="Q1684" i="5" s="1"/>
  <c r="Q1685" i="5" s="1"/>
  <c r="Q1686" i="5" s="1"/>
  <c r="Q1687" i="5" s="1"/>
  <c r="Q1688" i="5" s="1"/>
  <c r="Q1689" i="5" s="1"/>
  <c r="Q1690" i="5" s="1"/>
  <c r="Q1691" i="5" s="1"/>
  <c r="Q1692" i="5" s="1"/>
  <c r="Q1693" i="5" s="1"/>
  <c r="Q1694" i="5" s="1"/>
  <c r="Q1695" i="5" s="1"/>
  <c r="Q1696" i="5" s="1"/>
  <c r="Q1697" i="5" s="1"/>
  <c r="Q1698" i="5" s="1"/>
  <c r="Q1699" i="5" s="1"/>
  <c r="Q1700" i="5" s="1"/>
  <c r="Q1701" i="5" s="1"/>
  <c r="Q1702" i="5" s="1"/>
  <c r="Q1703" i="5" s="1"/>
  <c r="Q1704" i="5" s="1"/>
  <c r="Q1705" i="5" s="1"/>
  <c r="Q1706" i="5" s="1"/>
  <c r="Q1707" i="5" s="1"/>
  <c r="Q1708" i="5" s="1"/>
  <c r="Q1709" i="5" s="1"/>
  <c r="Q1710" i="5" s="1"/>
  <c r="Q1711" i="5" s="1"/>
  <c r="Q1712" i="5" s="1"/>
  <c r="Q1713" i="5" s="1"/>
  <c r="Q1714" i="5" s="1"/>
  <c r="Q1715" i="5" s="1"/>
  <c r="Q1716" i="5" s="1"/>
  <c r="Q1717" i="5" s="1"/>
  <c r="Q1718" i="5" s="1"/>
  <c r="Q1719" i="5" s="1"/>
  <c r="Q1720" i="5" s="1"/>
  <c r="Q1721" i="5" s="1"/>
  <c r="Q1722" i="5" s="1"/>
  <c r="Q1723" i="5" s="1"/>
  <c r="Q1724" i="5" s="1"/>
  <c r="Q1725" i="5" s="1"/>
  <c r="Q1726" i="5" s="1"/>
  <c r="Q1727" i="5" s="1"/>
  <c r="Q1728" i="5" s="1"/>
  <c r="Q1729" i="5" s="1"/>
  <c r="Q1730" i="5" s="1"/>
  <c r="Q1731" i="5" s="1"/>
  <c r="Q1732" i="5" s="1"/>
  <c r="Q1733" i="5" s="1"/>
  <c r="Q1734" i="5" s="1"/>
  <c r="Q1735" i="5" s="1"/>
  <c r="Q1736" i="5" s="1"/>
  <c r="Q1737" i="5" s="1"/>
  <c r="Q1738" i="5" s="1"/>
  <c r="Q1739" i="5" s="1"/>
  <c r="Q1740" i="5" s="1"/>
  <c r="Q1741" i="5" s="1"/>
  <c r="Q1742" i="5" s="1"/>
  <c r="Q1743" i="5" s="1"/>
  <c r="Q1744" i="5" s="1"/>
  <c r="Q1745" i="5" s="1"/>
  <c r="Q1746" i="5" s="1"/>
  <c r="Q1747" i="5" s="1"/>
  <c r="Q1748" i="5" s="1"/>
  <c r="Q1749" i="5" s="1"/>
  <c r="Q1750" i="5" s="1"/>
  <c r="Q1751" i="5" s="1"/>
  <c r="Q1752" i="5" s="1"/>
  <c r="Q1753" i="5" s="1"/>
  <c r="Q1754" i="5" s="1"/>
  <c r="Q1755" i="5" s="1"/>
  <c r="Q1756" i="5" s="1"/>
  <c r="Q1757" i="5" s="1"/>
  <c r="Q1758" i="5" s="1"/>
  <c r="Q1759" i="5" s="1"/>
  <c r="Q1760" i="5" s="1"/>
  <c r="Q1761" i="5" s="1"/>
  <c r="Q1762" i="5" s="1"/>
  <c r="Q1763" i="5" s="1"/>
  <c r="Q1764" i="5" s="1"/>
  <c r="Q1765" i="5" s="1"/>
  <c r="Q1766" i="5" s="1"/>
  <c r="Q1767" i="5" s="1"/>
  <c r="Q1768" i="5" s="1"/>
  <c r="Q1769" i="5" s="1"/>
  <c r="Q1770" i="5" s="1"/>
  <c r="Q1771" i="5" s="1"/>
  <c r="Q1772" i="5" s="1"/>
  <c r="Q1773" i="5" s="1"/>
  <c r="Q1774" i="5" s="1"/>
  <c r="Q1775" i="5" s="1"/>
  <c r="Q1776" i="5" s="1"/>
  <c r="Q1777" i="5" s="1"/>
  <c r="Q1778" i="5" s="1"/>
  <c r="Q1779" i="5" s="1"/>
  <c r="Q1780" i="5" s="1"/>
  <c r="Q1781" i="5" s="1"/>
  <c r="Q1782" i="5" s="1"/>
  <c r="Q1783" i="5" s="1"/>
  <c r="Q1784" i="5" s="1"/>
  <c r="Q1785" i="5" s="1"/>
  <c r="Q1786" i="5" s="1"/>
  <c r="Q1787" i="5" s="1"/>
  <c r="Q1788" i="5" s="1"/>
  <c r="Q1789" i="5" s="1"/>
  <c r="Q1790" i="5" s="1"/>
  <c r="Q1791" i="5" s="1"/>
  <c r="Q1792" i="5" s="1"/>
  <c r="Q1793" i="5" s="1"/>
  <c r="Q1794" i="5" s="1"/>
  <c r="Q1795" i="5" s="1"/>
  <c r="Q1796" i="5" s="1"/>
  <c r="Q1797" i="5" s="1"/>
  <c r="Q1798" i="5" s="1"/>
  <c r="Q1799" i="5" s="1"/>
  <c r="Q1800" i="5" s="1"/>
  <c r="Q1801" i="5" s="1"/>
  <c r="Q1802" i="5" s="1"/>
  <c r="Q1803" i="5" s="1"/>
  <c r="Q1804" i="5" s="1"/>
  <c r="Q1805" i="5" s="1"/>
  <c r="Q1806" i="5" s="1"/>
  <c r="Q1807" i="5" s="1"/>
  <c r="Q1808" i="5" s="1"/>
  <c r="Q1809" i="5" s="1"/>
  <c r="Q1810" i="5" s="1"/>
  <c r="Q1811" i="5" s="1"/>
  <c r="Q1812" i="5" s="1"/>
  <c r="Q1813" i="5" s="1"/>
  <c r="Q1814" i="5" s="1"/>
  <c r="Q1815" i="5" s="1"/>
  <c r="Q1816" i="5" s="1"/>
  <c r="Q1817" i="5" s="1"/>
  <c r="Q1818" i="5" s="1"/>
  <c r="Q1819" i="5" s="1"/>
  <c r="Q1820" i="5" s="1"/>
  <c r="Q1821" i="5" s="1"/>
  <c r="Q1822" i="5" s="1"/>
  <c r="Q1823" i="5" s="1"/>
  <c r="Q1824" i="5" s="1"/>
  <c r="Q1825" i="5" s="1"/>
  <c r="Q1826" i="5" s="1"/>
  <c r="Q1827" i="5" s="1"/>
  <c r="Q1828" i="5" s="1"/>
  <c r="Q1829" i="5" s="1"/>
  <c r="Q1830" i="5" s="1"/>
  <c r="Q1831" i="5" s="1"/>
  <c r="Q1832" i="5" s="1"/>
  <c r="Q1833" i="5" s="1"/>
  <c r="Q1834" i="5" s="1"/>
  <c r="Q1835" i="5" s="1"/>
  <c r="Q1836" i="5" s="1"/>
  <c r="Q1837" i="5" s="1"/>
  <c r="Q1838" i="5" s="1"/>
  <c r="Q1839" i="5" s="1"/>
  <c r="Q1840" i="5" s="1"/>
  <c r="Q1841" i="5" s="1"/>
  <c r="Q1842" i="5" s="1"/>
  <c r="Q1843" i="5" s="1"/>
  <c r="Q1844" i="5" s="1"/>
  <c r="Q1845" i="5" s="1"/>
  <c r="Q1846" i="5" s="1"/>
  <c r="Q1847" i="5" s="1"/>
  <c r="Q1848" i="5" s="1"/>
  <c r="Q1849" i="5" s="1"/>
  <c r="Q1850" i="5" s="1"/>
  <c r="Q1851" i="5" s="1"/>
  <c r="Q1852" i="5" s="1"/>
  <c r="Q1853" i="5" s="1"/>
  <c r="Q1854" i="5" s="1"/>
  <c r="Q1855" i="5" s="1"/>
  <c r="Q1856" i="5" s="1"/>
  <c r="Q1857" i="5" s="1"/>
  <c r="Q1858" i="5" s="1"/>
  <c r="Q1859" i="5" s="1"/>
  <c r="Q1860" i="5" s="1"/>
  <c r="Q1861" i="5" s="1"/>
  <c r="Q1862" i="5" s="1"/>
  <c r="Q1863" i="5" s="1"/>
  <c r="Q1864" i="5" s="1"/>
  <c r="Q1865" i="5" s="1"/>
  <c r="Q1866" i="5" s="1"/>
  <c r="Q1867" i="5" s="1"/>
  <c r="Q1868" i="5" s="1"/>
  <c r="Q1869" i="5" s="1"/>
  <c r="Q1870" i="5" s="1"/>
  <c r="Q1871" i="5" s="1"/>
  <c r="Q1872" i="5" s="1"/>
  <c r="Q1873" i="5" s="1"/>
  <c r="Q1874" i="5" s="1"/>
  <c r="Q1875" i="5" s="1"/>
  <c r="Q1876" i="5" s="1"/>
  <c r="Q1877" i="5" s="1"/>
  <c r="Q1878" i="5" s="1"/>
  <c r="Q1879" i="5" s="1"/>
  <c r="Q1880" i="5" s="1"/>
  <c r="Q1881" i="5" s="1"/>
  <c r="Q1882" i="5" s="1"/>
  <c r="Q1883" i="5" s="1"/>
  <c r="Q1884" i="5" s="1"/>
  <c r="Q1885" i="5" s="1"/>
  <c r="Q1886" i="5" s="1"/>
  <c r="Q1887" i="5" s="1"/>
  <c r="Q1888" i="5" s="1"/>
  <c r="Q1889" i="5" s="1"/>
  <c r="Q1890" i="5" s="1"/>
  <c r="Q1891" i="5" s="1"/>
  <c r="Q1892" i="5" s="1"/>
  <c r="Q1893" i="5" s="1"/>
  <c r="Q1894" i="5" s="1"/>
  <c r="Q1895" i="5" s="1"/>
  <c r="Q1896" i="5" s="1"/>
  <c r="Q1897" i="5" s="1"/>
  <c r="Q1898" i="5" s="1"/>
  <c r="Q1899" i="5" s="1"/>
  <c r="Q1900" i="5" s="1"/>
  <c r="Q1901" i="5" s="1"/>
  <c r="Q1902" i="5" s="1"/>
  <c r="Q1903" i="5" s="1"/>
  <c r="Q1904" i="5" s="1"/>
  <c r="Q1905" i="5" s="1"/>
  <c r="Q1906" i="5" s="1"/>
  <c r="Q1907" i="5" s="1"/>
  <c r="Q1908" i="5" s="1"/>
  <c r="Q1909" i="5" s="1"/>
  <c r="Q1910" i="5" s="1"/>
  <c r="Q1911" i="5" s="1"/>
  <c r="Q1912" i="5" s="1"/>
  <c r="Q1913" i="5" s="1"/>
  <c r="Q1914" i="5" s="1"/>
  <c r="Q1915" i="5" s="1"/>
  <c r="Q1916" i="5" s="1"/>
  <c r="Q1917" i="5" s="1"/>
  <c r="Q1918" i="5" s="1"/>
  <c r="Q1919" i="5" s="1"/>
  <c r="Q1920" i="5" s="1"/>
  <c r="Q1921" i="5" s="1"/>
  <c r="Q1922" i="5" s="1"/>
  <c r="Q1923" i="5" s="1"/>
  <c r="Q1924" i="5" s="1"/>
  <c r="Q1925" i="5" s="1"/>
  <c r="Q1926" i="5" s="1"/>
  <c r="Q1927" i="5" s="1"/>
  <c r="Q1928" i="5" s="1"/>
  <c r="Q1929" i="5" s="1"/>
  <c r="Q1930" i="5" s="1"/>
  <c r="Q1931" i="5" s="1"/>
  <c r="Q1932" i="5" s="1"/>
  <c r="Q1933" i="5" s="1"/>
  <c r="Q1934" i="5" s="1"/>
  <c r="Q1935" i="5" s="1"/>
  <c r="Q1936" i="5" s="1"/>
  <c r="Q1937" i="5" s="1"/>
  <c r="Q1938" i="5" s="1"/>
  <c r="Q1939" i="5" s="1"/>
  <c r="Q1940" i="5" s="1"/>
  <c r="Q1941" i="5" s="1"/>
  <c r="Q1942" i="5" s="1"/>
  <c r="Q1943" i="5" s="1"/>
  <c r="Q1944" i="5" s="1"/>
  <c r="Q1945" i="5" s="1"/>
  <c r="Q1946" i="5" s="1"/>
  <c r="Q1947" i="5" s="1"/>
  <c r="Q1948" i="5" s="1"/>
  <c r="Q1949" i="5" s="1"/>
  <c r="Q1950" i="5" s="1"/>
  <c r="Q1951" i="5" s="1"/>
  <c r="Q1952" i="5" s="1"/>
  <c r="Q1953" i="5" s="1"/>
  <c r="Q1954" i="5" s="1"/>
  <c r="Q1955" i="5" s="1"/>
  <c r="Q1956" i="5" s="1"/>
  <c r="Q1957" i="5" s="1"/>
  <c r="Q1958" i="5" s="1"/>
  <c r="Q1959" i="5" s="1"/>
  <c r="Q1960" i="5" s="1"/>
  <c r="Q1961" i="5" s="1"/>
  <c r="Q1962" i="5" s="1"/>
  <c r="Q1963" i="5" s="1"/>
  <c r="Q1964" i="5" s="1"/>
  <c r="Q1965" i="5" s="1"/>
  <c r="Q1966" i="5" s="1"/>
  <c r="Q1967" i="5" s="1"/>
  <c r="Q1968" i="5" s="1"/>
  <c r="Q1969" i="5" s="1"/>
  <c r="Q1970" i="5" s="1"/>
  <c r="Q1971" i="5" s="1"/>
  <c r="Q1972" i="5" s="1"/>
  <c r="Q1973" i="5" s="1"/>
  <c r="Q1974" i="5" s="1"/>
  <c r="Q1975" i="5" s="1"/>
  <c r="Q1976" i="5" s="1"/>
  <c r="Q1977" i="5" s="1"/>
  <c r="Q1978" i="5" s="1"/>
  <c r="Q1979" i="5" s="1"/>
  <c r="Q1980" i="5" s="1"/>
  <c r="Q1981" i="5" s="1"/>
  <c r="Q1982" i="5" s="1"/>
  <c r="Q1983" i="5" s="1"/>
  <c r="Q1984" i="5" s="1"/>
  <c r="Q1985" i="5" s="1"/>
  <c r="Q1986" i="5" s="1"/>
  <c r="Q1987" i="5" s="1"/>
  <c r="Q1988" i="5" s="1"/>
  <c r="Q1989" i="5" s="1"/>
  <c r="Q1990" i="5" s="1"/>
  <c r="Q1991" i="5" s="1"/>
  <c r="Q1992" i="5" s="1"/>
  <c r="Q1993" i="5" s="1"/>
  <c r="Q1994" i="5" s="1"/>
  <c r="Q1995" i="5" s="1"/>
  <c r="Q1996" i="5" s="1"/>
  <c r="Q1997" i="5" s="1"/>
  <c r="Q1998" i="5" s="1"/>
  <c r="Q1999" i="5" s="1"/>
  <c r="Q2000" i="5" s="1"/>
  <c r="Q2001" i="5" s="1"/>
  <c r="Q2002" i="5" s="1"/>
  <c r="Q2003" i="5" s="1"/>
  <c r="Q2004" i="5" s="1"/>
  <c r="Q2005" i="5" s="1"/>
  <c r="Q2006" i="5" s="1"/>
  <c r="Q2007" i="5" s="1"/>
  <c r="Q2008" i="5" s="1"/>
  <c r="Q2009" i="5" s="1"/>
  <c r="Q2010" i="5" s="1"/>
  <c r="Q2011" i="5" s="1"/>
  <c r="Q2012" i="5" s="1"/>
  <c r="Q2013" i="5" s="1"/>
  <c r="Q2014" i="5" s="1"/>
  <c r="Q2015" i="5" s="1"/>
  <c r="Q2016" i="5" s="1"/>
  <c r="Q2017" i="5" s="1"/>
  <c r="Q2018" i="5" s="1"/>
  <c r="Q2019" i="5" s="1"/>
  <c r="Q2020" i="5" s="1"/>
  <c r="Q2021" i="5" s="1"/>
  <c r="Q2022" i="5" s="1"/>
  <c r="Q2023" i="5" s="1"/>
  <c r="Q2024" i="5" s="1"/>
  <c r="Q2025" i="5" s="1"/>
  <c r="Q2026" i="5" s="1"/>
  <c r="Q2027" i="5" s="1"/>
  <c r="Q2028" i="5" s="1"/>
  <c r="Q2029" i="5" s="1"/>
  <c r="Q2030" i="5" s="1"/>
  <c r="Q2031" i="5" s="1"/>
  <c r="Q2032" i="5" s="1"/>
  <c r="Q2033" i="5" s="1"/>
  <c r="Q2034" i="5" s="1"/>
  <c r="Q2035" i="5" s="1"/>
  <c r="Q2036" i="5" s="1"/>
  <c r="Q2037" i="5" s="1"/>
  <c r="Q2038" i="5" s="1"/>
  <c r="Q2039" i="5" s="1"/>
  <c r="Q2040" i="5" s="1"/>
  <c r="Q2041" i="5" s="1"/>
  <c r="Q2042" i="5" s="1"/>
  <c r="Q2043" i="5" s="1"/>
  <c r="Q2044" i="5" s="1"/>
  <c r="Q2045" i="5" s="1"/>
  <c r="Q2046" i="5" s="1"/>
  <c r="Q2047" i="5" s="1"/>
  <c r="Q2048" i="5" s="1"/>
  <c r="Q2049" i="5" s="1"/>
  <c r="Q2050" i="5" s="1"/>
  <c r="Q2051" i="5" s="1"/>
  <c r="Q2052" i="5" s="1"/>
  <c r="Q2053" i="5" s="1"/>
  <c r="Q2054" i="5" s="1"/>
  <c r="Q2055" i="5" s="1"/>
  <c r="Q2056" i="5" s="1"/>
  <c r="Q2057" i="5" s="1"/>
  <c r="Q2058" i="5" s="1"/>
  <c r="Q2059" i="5" s="1"/>
  <c r="Q2060" i="5" s="1"/>
  <c r="Q2061" i="5" s="1"/>
  <c r="Q2062" i="5" s="1"/>
  <c r="Q2063" i="5" s="1"/>
  <c r="Q2064" i="5" s="1"/>
  <c r="Q2065" i="5" s="1"/>
  <c r="Q2066" i="5" s="1"/>
  <c r="Q2067" i="5" s="1"/>
  <c r="Q2068" i="5" s="1"/>
  <c r="Q2069" i="5" s="1"/>
  <c r="Q2070" i="5" s="1"/>
  <c r="Q2071" i="5" s="1"/>
  <c r="Q2072" i="5" s="1"/>
  <c r="Q2073" i="5" s="1"/>
  <c r="Q2074" i="5" s="1"/>
  <c r="Q2075" i="5" s="1"/>
  <c r="Q2076" i="5" s="1"/>
  <c r="Q2077" i="5" s="1"/>
  <c r="Q2078" i="5" s="1"/>
  <c r="Q2079" i="5" s="1"/>
  <c r="Q2080" i="5" s="1"/>
  <c r="Q2081" i="5" s="1"/>
  <c r="Q2082" i="5" s="1"/>
  <c r="Q2083" i="5" s="1"/>
  <c r="Q2084" i="5" s="1"/>
  <c r="Q2085" i="5" s="1"/>
  <c r="Q2086" i="5" s="1"/>
  <c r="Q2087" i="5" s="1"/>
  <c r="Q2088" i="5" s="1"/>
  <c r="Q2089" i="5" s="1"/>
  <c r="Q2090" i="5" s="1"/>
  <c r="Q2091" i="5" s="1"/>
  <c r="Q2092" i="5" s="1"/>
  <c r="Q2093" i="5" s="1"/>
  <c r="Q2094" i="5" s="1"/>
  <c r="Q2095" i="5" s="1"/>
  <c r="Q2096" i="5" s="1"/>
  <c r="Q2097" i="5" s="1"/>
  <c r="Q2098" i="5" s="1"/>
  <c r="Q2099" i="5" s="1"/>
  <c r="Q2100" i="5" s="1"/>
  <c r="Q2101" i="5" s="1"/>
  <c r="Q2102" i="5" s="1"/>
  <c r="Q2103" i="5" s="1"/>
  <c r="Q2104" i="5" s="1"/>
  <c r="Q2105" i="5" s="1"/>
  <c r="Q2106" i="5" s="1"/>
  <c r="Q2107" i="5" s="1"/>
  <c r="Q2108" i="5" s="1"/>
  <c r="Q2109" i="5" s="1"/>
  <c r="Q2110" i="5" s="1"/>
  <c r="Q2111" i="5" s="1"/>
  <c r="Q2112" i="5" s="1"/>
  <c r="Q2113" i="5" s="1"/>
  <c r="Q2114" i="5" s="1"/>
  <c r="Q2115" i="5" s="1"/>
  <c r="Q2116" i="5" s="1"/>
  <c r="Q2117" i="5" s="1"/>
  <c r="Q2118" i="5" s="1"/>
  <c r="Q2119" i="5" s="1"/>
  <c r="Q2120" i="5" s="1"/>
  <c r="Q2121" i="5" s="1"/>
  <c r="Q2122" i="5" s="1"/>
  <c r="Q2123" i="5" s="1"/>
  <c r="Q2124" i="5" s="1"/>
  <c r="Q2125" i="5" s="1"/>
  <c r="Q2126" i="5" s="1"/>
  <c r="Q2127" i="5" s="1"/>
  <c r="Q2128" i="5" s="1"/>
  <c r="Q2129" i="5" s="1"/>
  <c r="Q2130" i="5" s="1"/>
  <c r="Q2131" i="5" s="1"/>
  <c r="Q2132" i="5" s="1"/>
  <c r="Q2133" i="5" s="1"/>
  <c r="Q2134" i="5" s="1"/>
  <c r="Q2135" i="5" s="1"/>
  <c r="Q2136" i="5" s="1"/>
  <c r="Q2137" i="5" s="1"/>
  <c r="Q2138" i="5" s="1"/>
  <c r="Q2139" i="5" s="1"/>
  <c r="Q2140" i="5" s="1"/>
  <c r="Q2141" i="5" s="1"/>
  <c r="Q2142" i="5" s="1"/>
  <c r="Q2143" i="5" s="1"/>
  <c r="Q2144" i="5" s="1"/>
  <c r="Q2145" i="5" s="1"/>
  <c r="Q2146" i="5" s="1"/>
  <c r="Q2147" i="5" s="1"/>
  <c r="Q2148" i="5" s="1"/>
  <c r="Q2149" i="5" s="1"/>
  <c r="Q2150" i="5" s="1"/>
  <c r="Q2151" i="5" s="1"/>
  <c r="Q2152" i="5" s="1"/>
  <c r="Q2153" i="5" s="1"/>
  <c r="Q2154" i="5" s="1"/>
  <c r="Q2155" i="5" s="1"/>
  <c r="Q2156" i="5" s="1"/>
  <c r="Q2157" i="5" s="1"/>
  <c r="Q2158" i="5" s="1"/>
  <c r="Q2159" i="5" s="1"/>
  <c r="Q2160" i="5" s="1"/>
  <c r="Q2161" i="5" s="1"/>
  <c r="Q2162" i="5" s="1"/>
  <c r="Q2163" i="5" s="1"/>
  <c r="Q2164" i="5" s="1"/>
  <c r="Q2165" i="5" s="1"/>
  <c r="Q2166" i="5" s="1"/>
  <c r="Q2167" i="5" s="1"/>
  <c r="Q2168" i="5" s="1"/>
  <c r="Q2169" i="5" s="1"/>
  <c r="Q2170" i="5" s="1"/>
  <c r="Q2171" i="5" s="1"/>
  <c r="Q2172" i="5" s="1"/>
  <c r="Q2173" i="5" s="1"/>
  <c r="Q2174" i="5" s="1"/>
  <c r="Q2175" i="5" s="1"/>
  <c r="Q2176" i="5" s="1"/>
  <c r="Q2177" i="5" s="1"/>
  <c r="Q2178" i="5" s="1"/>
  <c r="Q2179" i="5" s="1"/>
  <c r="Q2180" i="5" s="1"/>
  <c r="Q2181" i="5" s="1"/>
  <c r="Q2182" i="5" s="1"/>
  <c r="Q2183" i="5" s="1"/>
  <c r="Q2184" i="5" s="1"/>
  <c r="Q2185" i="5" s="1"/>
  <c r="Q2186" i="5" s="1"/>
  <c r="Q2187" i="5" s="1"/>
  <c r="Q2188" i="5" s="1"/>
  <c r="Q2189" i="5" s="1"/>
  <c r="Q2190" i="5" s="1"/>
  <c r="Q2191" i="5" s="1"/>
  <c r="Q2192" i="5" s="1"/>
  <c r="Q2193" i="5" s="1"/>
  <c r="Q2194" i="5" s="1"/>
  <c r="Q2195" i="5" s="1"/>
  <c r="Q2196" i="5" s="1"/>
  <c r="Q2197" i="5" s="1"/>
  <c r="Q2198" i="5" s="1"/>
  <c r="Q2199" i="5" s="1"/>
  <c r="Q2200" i="5" s="1"/>
  <c r="Q2201" i="5" s="1"/>
  <c r="Q2202" i="5" s="1"/>
  <c r="Q2203" i="5" s="1"/>
  <c r="Q2204" i="5" s="1"/>
  <c r="Q2205" i="5" s="1"/>
  <c r="Q2206" i="5" s="1"/>
  <c r="Q2207" i="5" s="1"/>
  <c r="Q2208" i="5" s="1"/>
  <c r="Q2209" i="5" s="1"/>
  <c r="Q2210" i="5" s="1"/>
  <c r="Q2211" i="5" s="1"/>
  <c r="Q2212" i="5" s="1"/>
  <c r="Q2213" i="5" s="1"/>
  <c r="Q2214" i="5" s="1"/>
  <c r="Q2215" i="5" s="1"/>
  <c r="Q2216" i="5" s="1"/>
  <c r="Q2217" i="5" s="1"/>
  <c r="Q2218" i="5" s="1"/>
  <c r="Q2219" i="5" s="1"/>
  <c r="Q2220" i="5" s="1"/>
  <c r="Q2221" i="5" s="1"/>
  <c r="Q2222" i="5" s="1"/>
  <c r="Q2223" i="5" s="1"/>
  <c r="Q2224" i="5" s="1"/>
  <c r="Q2225" i="5" s="1"/>
  <c r="Q2226" i="5" s="1"/>
  <c r="Q2227" i="5" s="1"/>
  <c r="Q2228" i="5" s="1"/>
  <c r="Q2229" i="5" s="1"/>
  <c r="Q2230" i="5" s="1"/>
  <c r="Q2231" i="5" s="1"/>
  <c r="Q2232" i="5" s="1"/>
  <c r="Q2233" i="5" s="1"/>
  <c r="Q2234" i="5" s="1"/>
  <c r="Q2235" i="5" s="1"/>
  <c r="Q2236" i="5" s="1"/>
  <c r="Q2237" i="5" s="1"/>
  <c r="Q2238" i="5" s="1"/>
  <c r="Q2239" i="5" s="1"/>
  <c r="Q2240" i="5" s="1"/>
  <c r="Q2241" i="5" s="1"/>
  <c r="Q2242" i="5" s="1"/>
  <c r="Q2243" i="5" s="1"/>
  <c r="Q2244" i="5" s="1"/>
  <c r="Q2245" i="5" s="1"/>
  <c r="Q2246" i="5" s="1"/>
  <c r="Q2247" i="5" s="1"/>
  <c r="Q2248" i="5" s="1"/>
  <c r="Q2249" i="5" s="1"/>
  <c r="Q2250" i="5" s="1"/>
  <c r="Q2251" i="5" s="1"/>
  <c r="Q2252" i="5" s="1"/>
  <c r="Q2253" i="5" s="1"/>
  <c r="Q2254" i="5" s="1"/>
  <c r="Q2255" i="5" s="1"/>
  <c r="Q2256" i="5" s="1"/>
  <c r="Q2257" i="5" s="1"/>
  <c r="Q2258" i="5" s="1"/>
  <c r="Q2259" i="5" s="1"/>
  <c r="Q2260" i="5" s="1"/>
  <c r="Q2261" i="5" s="1"/>
  <c r="Q2262" i="5" s="1"/>
  <c r="Q2263" i="5" s="1"/>
  <c r="Q2264" i="5" s="1"/>
  <c r="Q2265" i="5" s="1"/>
  <c r="Q2266" i="5" s="1"/>
  <c r="Q2267" i="5" s="1"/>
  <c r="Q2268" i="5" s="1"/>
  <c r="Q2269" i="5" s="1"/>
  <c r="Q2270" i="5" s="1"/>
  <c r="Q2271" i="5" s="1"/>
  <c r="Q2272" i="5" s="1"/>
  <c r="Q2273" i="5" s="1"/>
  <c r="Q2274" i="5" s="1"/>
  <c r="Q2275" i="5" s="1"/>
  <c r="Q2276" i="5" s="1"/>
  <c r="Q2277" i="5" s="1"/>
  <c r="Q2278" i="5" s="1"/>
  <c r="Q2279" i="5" s="1"/>
  <c r="Q2280" i="5" s="1"/>
  <c r="Q2281" i="5" s="1"/>
  <c r="Q2282" i="5" s="1"/>
  <c r="Q2283" i="5" s="1"/>
  <c r="Q2284" i="5" s="1"/>
  <c r="Q2285" i="5" s="1"/>
  <c r="Q2286" i="5" s="1"/>
  <c r="Q2287" i="5" s="1"/>
  <c r="Q2288" i="5" s="1"/>
  <c r="Q2289" i="5" s="1"/>
  <c r="Q2290" i="5" s="1"/>
  <c r="Q2291" i="5" s="1"/>
  <c r="Q2292" i="5" s="1"/>
  <c r="Q2293" i="5" s="1"/>
  <c r="Q2294" i="5" s="1"/>
  <c r="Q2295" i="5" s="1"/>
  <c r="Q2296" i="5" s="1"/>
  <c r="Q2297" i="5" s="1"/>
  <c r="Q2298" i="5" s="1"/>
  <c r="Q2299" i="5" s="1"/>
  <c r="Q2300" i="5" s="1"/>
  <c r="Q2301" i="5" s="1"/>
  <c r="Q2302" i="5" s="1"/>
  <c r="Q2303" i="5" s="1"/>
  <c r="Q2304" i="5" s="1"/>
  <c r="Q2305" i="5" s="1"/>
  <c r="Q2306" i="5" s="1"/>
  <c r="Q2307" i="5" s="1"/>
  <c r="Q2308" i="5" s="1"/>
  <c r="Q2309" i="5" s="1"/>
  <c r="Q2310" i="5" s="1"/>
  <c r="Q2311" i="5" s="1"/>
  <c r="Q2312" i="5" s="1"/>
  <c r="Q2313" i="5" s="1"/>
  <c r="Q2314" i="5" s="1"/>
  <c r="Q2315" i="5" s="1"/>
  <c r="Q2316" i="5" s="1"/>
  <c r="Q2317" i="5" s="1"/>
  <c r="Q2318" i="5" s="1"/>
  <c r="Q2319" i="5" s="1"/>
  <c r="Q2320" i="5" s="1"/>
  <c r="Q2321" i="5" s="1"/>
  <c r="Q2322" i="5" s="1"/>
  <c r="Q2323" i="5" s="1"/>
  <c r="Q2324" i="5" s="1"/>
  <c r="Q2325" i="5" s="1"/>
  <c r="Q2326" i="5" s="1"/>
  <c r="Q2327" i="5" s="1"/>
  <c r="Q2328" i="5" s="1"/>
  <c r="Q2329" i="5" s="1"/>
  <c r="Q2330" i="5" s="1"/>
  <c r="Q2331" i="5" s="1"/>
  <c r="Q2332" i="5" s="1"/>
  <c r="Q2333" i="5" s="1"/>
  <c r="Q2334" i="5" s="1"/>
  <c r="Q2335" i="5" s="1"/>
  <c r="Q2336" i="5" s="1"/>
  <c r="Q2337" i="5" s="1"/>
  <c r="Q2338" i="5" s="1"/>
  <c r="Q2339" i="5" s="1"/>
  <c r="Q2340" i="5" s="1"/>
  <c r="Q2341" i="5" s="1"/>
  <c r="Q2342" i="5" s="1"/>
  <c r="Q2343" i="5" s="1"/>
  <c r="Q2344" i="5" s="1"/>
  <c r="Q2345" i="5" s="1"/>
  <c r="Q2346" i="5" s="1"/>
  <c r="Q2347" i="5" s="1"/>
  <c r="Q2348" i="5" s="1"/>
  <c r="Q2349" i="5" s="1"/>
  <c r="Q2350" i="5" s="1"/>
  <c r="Q2351" i="5" s="1"/>
  <c r="Q2352" i="5" s="1"/>
  <c r="Q2353" i="5" s="1"/>
  <c r="Q2354" i="5" s="1"/>
  <c r="Q2355" i="5" s="1"/>
  <c r="Q2356" i="5" s="1"/>
  <c r="Q2357" i="5" s="1"/>
  <c r="Q2358" i="5" s="1"/>
  <c r="Q2359" i="5" s="1"/>
  <c r="Q2360" i="5" s="1"/>
  <c r="Q2361" i="5" s="1"/>
  <c r="Q2362" i="5" s="1"/>
  <c r="Q2363" i="5" s="1"/>
  <c r="Q2364" i="5" s="1"/>
  <c r="Q2365" i="5" s="1"/>
  <c r="Q2366" i="5" s="1"/>
  <c r="Q2367" i="5" s="1"/>
  <c r="Q2368" i="5" s="1"/>
  <c r="Q2369" i="5" s="1"/>
  <c r="Q2370" i="5" s="1"/>
  <c r="Q2371" i="5" s="1"/>
  <c r="Q2372" i="5" s="1"/>
  <c r="Q2373" i="5" s="1"/>
  <c r="Q2374" i="5" s="1"/>
  <c r="Q2375" i="5" s="1"/>
  <c r="Q2376" i="5" s="1"/>
  <c r="Q2377" i="5" s="1"/>
  <c r="Q2378" i="5" s="1"/>
  <c r="Q2379" i="5" s="1"/>
  <c r="Q2380" i="5" s="1"/>
  <c r="Q2381" i="5" s="1"/>
  <c r="Q2382" i="5" s="1"/>
  <c r="Q2383" i="5" s="1"/>
  <c r="Q2384" i="5" s="1"/>
  <c r="Q2385" i="5" s="1"/>
  <c r="Q2386" i="5" s="1"/>
  <c r="Q2387" i="5" s="1"/>
  <c r="Q2388" i="5" s="1"/>
  <c r="Q2389" i="5" s="1"/>
  <c r="Q2390" i="5" s="1"/>
  <c r="Q2391" i="5" s="1"/>
  <c r="Q2392" i="5" s="1"/>
  <c r="Q2393" i="5" s="1"/>
  <c r="Q2394" i="5" s="1"/>
  <c r="Q2395" i="5" s="1"/>
  <c r="Q2396" i="5" s="1"/>
  <c r="Q2397" i="5" s="1"/>
  <c r="Q2398" i="5" s="1"/>
  <c r="Q2399" i="5" s="1"/>
  <c r="Q2400" i="5" s="1"/>
  <c r="Q2401" i="5" s="1"/>
  <c r="Q2402" i="5" s="1"/>
  <c r="Q2403" i="5" s="1"/>
  <c r="Q2404" i="5" s="1"/>
  <c r="Q2405" i="5" s="1"/>
  <c r="Q2406" i="5" s="1"/>
  <c r="Q2407" i="5" s="1"/>
  <c r="Q2408" i="5" s="1"/>
  <c r="Q2409" i="5" s="1"/>
  <c r="Q2410" i="5" s="1"/>
  <c r="Q2411" i="5" s="1"/>
  <c r="Q2412" i="5" s="1"/>
  <c r="Q2413" i="5" s="1"/>
  <c r="Q2414" i="5" s="1"/>
  <c r="Q2415" i="5" s="1"/>
  <c r="Q2416" i="5" s="1"/>
  <c r="Q2417" i="5" s="1"/>
  <c r="Q2418" i="5" s="1"/>
  <c r="Q2419" i="5" s="1"/>
  <c r="Q2420" i="5" s="1"/>
  <c r="Q2421" i="5" s="1"/>
  <c r="Q2422" i="5" s="1"/>
  <c r="Q2423" i="5" s="1"/>
  <c r="Q2424" i="5" s="1"/>
  <c r="Q2425" i="5" s="1"/>
  <c r="Q2426" i="5" s="1"/>
  <c r="Q2427" i="5" s="1"/>
  <c r="Q2428" i="5" s="1"/>
  <c r="Q2429" i="5" s="1"/>
  <c r="Q2430" i="5" s="1"/>
  <c r="Q2431" i="5" s="1"/>
  <c r="Q2432" i="5" s="1"/>
  <c r="Q2433" i="5" s="1"/>
  <c r="Q2434" i="5" s="1"/>
  <c r="Q2435" i="5" s="1"/>
  <c r="Q2436" i="5" s="1"/>
  <c r="Q2437" i="5" s="1"/>
  <c r="Q2438" i="5" s="1"/>
  <c r="Q2439" i="5" s="1"/>
  <c r="Q2440" i="5" s="1"/>
  <c r="Q2441" i="5" s="1"/>
  <c r="Q2442" i="5" s="1"/>
  <c r="Q2443" i="5" s="1"/>
  <c r="Q2444" i="5" s="1"/>
  <c r="Q2445" i="5" s="1"/>
  <c r="Q2446" i="5" s="1"/>
  <c r="Q2447" i="5" s="1"/>
  <c r="Q2448" i="5" s="1"/>
  <c r="Q2449" i="5" s="1"/>
  <c r="Q2450" i="5" s="1"/>
  <c r="Q2451" i="5" s="1"/>
  <c r="Q2452" i="5" s="1"/>
  <c r="Q2453" i="5" s="1"/>
  <c r="Q2454" i="5" s="1"/>
  <c r="Q2455" i="5" s="1"/>
  <c r="Q2456" i="5" s="1"/>
  <c r="Q2457" i="5" s="1"/>
  <c r="Q2458" i="5" s="1"/>
  <c r="Q2459" i="5" s="1"/>
  <c r="Q2460" i="5" s="1"/>
  <c r="Q2461" i="5" s="1"/>
  <c r="Q2462" i="5" s="1"/>
  <c r="Q2463" i="5" s="1"/>
  <c r="Q2464" i="5" s="1"/>
  <c r="Q2465" i="5" s="1"/>
  <c r="Q2466" i="5" s="1"/>
  <c r="Q2467" i="5" s="1"/>
  <c r="Q2468" i="5" s="1"/>
  <c r="Q2469" i="5" s="1"/>
  <c r="Q2470" i="5" s="1"/>
  <c r="Q2471" i="5" s="1"/>
  <c r="Q2472" i="5" s="1"/>
  <c r="Q2473" i="5" s="1"/>
  <c r="Q2474" i="5" s="1"/>
  <c r="Q2475" i="5" s="1"/>
  <c r="Q2476" i="5" s="1"/>
  <c r="Q2477" i="5" s="1"/>
  <c r="Q2478" i="5" s="1"/>
  <c r="Q2479" i="5" s="1"/>
  <c r="Q2480" i="5" s="1"/>
  <c r="Q2481" i="5" s="1"/>
  <c r="Q2482" i="5" s="1"/>
  <c r="Q2483" i="5" s="1"/>
  <c r="Q2484" i="5" s="1"/>
  <c r="Q2485" i="5" s="1"/>
  <c r="Q2486" i="5" s="1"/>
  <c r="Q2487" i="5" s="1"/>
  <c r="Q2488" i="5" s="1"/>
  <c r="Q2489" i="5" s="1"/>
  <c r="Q2490" i="5" s="1"/>
  <c r="Q2491" i="5" s="1"/>
  <c r="Q2492" i="5" s="1"/>
  <c r="Q2493" i="5" s="1"/>
  <c r="Q2494" i="5" s="1"/>
  <c r="Q2495" i="5" s="1"/>
  <c r="Q2496" i="5" s="1"/>
  <c r="Q2497" i="5" s="1"/>
  <c r="Q2498" i="5" s="1"/>
  <c r="Q2499" i="5" s="1"/>
  <c r="Q2500" i="5" s="1"/>
  <c r="Q2501" i="5" s="1"/>
  <c r="Q2502" i="5" s="1"/>
  <c r="Q2503" i="5" s="1"/>
  <c r="Q2504" i="5" s="1"/>
  <c r="Q2505" i="5" s="1"/>
  <c r="Q2506" i="5" s="1"/>
  <c r="Q2507" i="5" s="1"/>
  <c r="Q2508" i="5" s="1"/>
  <c r="Q2509" i="5" s="1"/>
  <c r="Q2510" i="5" s="1"/>
  <c r="Q2511" i="5" s="1"/>
  <c r="Q2512" i="5" s="1"/>
  <c r="Q2513" i="5" s="1"/>
  <c r="Q2514" i="5" s="1"/>
  <c r="Q2515" i="5" s="1"/>
  <c r="Q2516" i="5" s="1"/>
  <c r="Q2517" i="5" s="1"/>
  <c r="Q2518" i="5" s="1"/>
  <c r="Q2519" i="5" s="1"/>
  <c r="Q2520" i="5" s="1"/>
  <c r="Q2521" i="5" s="1"/>
  <c r="Q2522" i="5" s="1"/>
  <c r="Q2523" i="5" s="1"/>
  <c r="Q2524" i="5" s="1"/>
  <c r="Q2525" i="5" s="1"/>
  <c r="Q2526" i="5" s="1"/>
  <c r="Q2527" i="5" s="1"/>
  <c r="Q2528" i="5" s="1"/>
  <c r="Q2529" i="5" s="1"/>
  <c r="Q2530" i="5" s="1"/>
  <c r="Q2531" i="5" s="1"/>
  <c r="Q2532" i="5" s="1"/>
  <c r="Q2533" i="5" s="1"/>
  <c r="Q2534" i="5" s="1"/>
  <c r="Q2535" i="5" s="1"/>
  <c r="Q2536" i="5" s="1"/>
  <c r="Q2537" i="5" s="1"/>
  <c r="Q2538" i="5" s="1"/>
  <c r="Q2539" i="5" s="1"/>
  <c r="Q2540" i="5" s="1"/>
  <c r="Q2541" i="5" s="1"/>
  <c r="Q2542" i="5" s="1"/>
  <c r="Q2543" i="5" s="1"/>
  <c r="Q2544" i="5" s="1"/>
  <c r="Q2545" i="5" s="1"/>
  <c r="Q2546" i="5" s="1"/>
  <c r="Q2547" i="5" s="1"/>
  <c r="Q2548" i="5" s="1"/>
  <c r="Q2549" i="5" s="1"/>
  <c r="Q2550" i="5" s="1"/>
  <c r="Q2551" i="5" s="1"/>
  <c r="Q2552" i="5" s="1"/>
  <c r="Q2553" i="5" s="1"/>
  <c r="Q2554" i="5" s="1"/>
  <c r="Q2555" i="5" s="1"/>
  <c r="Q2556" i="5" s="1"/>
  <c r="Q2557" i="5" s="1"/>
  <c r="Q2558" i="5" s="1"/>
  <c r="Q2559" i="5" s="1"/>
  <c r="Q2560" i="5" s="1"/>
  <c r="Q2561" i="5" s="1"/>
  <c r="Q2562" i="5" s="1"/>
  <c r="Q2563" i="5" s="1"/>
  <c r="Q2564" i="5" s="1"/>
  <c r="Q2565" i="5" s="1"/>
  <c r="Q2566" i="5" s="1"/>
  <c r="Q2567" i="5" s="1"/>
  <c r="Q2568" i="5" s="1"/>
  <c r="Q2569" i="5" s="1"/>
  <c r="Q2570" i="5" s="1"/>
  <c r="Q2571" i="5" s="1"/>
  <c r="Q2572" i="5" s="1"/>
  <c r="Q2573" i="5" s="1"/>
  <c r="Q2574" i="5" s="1"/>
  <c r="Q2575" i="5" s="1"/>
  <c r="Q2576" i="5" s="1"/>
  <c r="Q2577" i="5" s="1"/>
  <c r="Q2578" i="5" s="1"/>
  <c r="Q2579" i="5" s="1"/>
  <c r="Q2580" i="5" s="1"/>
  <c r="Q2581" i="5" s="1"/>
  <c r="Q2582" i="5" s="1"/>
  <c r="Q2583" i="5" s="1"/>
  <c r="Q2584" i="5" s="1"/>
  <c r="Q2585" i="5" s="1"/>
  <c r="Q2586" i="5" s="1"/>
  <c r="Q2587" i="5" s="1"/>
  <c r="Q2588" i="5" s="1"/>
  <c r="Q2589" i="5" s="1"/>
  <c r="Q2590" i="5" s="1"/>
  <c r="Q2591" i="5" s="1"/>
  <c r="Q2592" i="5" s="1"/>
  <c r="Q2593" i="5" s="1"/>
  <c r="Q2594" i="5" s="1"/>
  <c r="Q2595" i="5" s="1"/>
  <c r="Q2596" i="5" s="1"/>
  <c r="Q2597" i="5" s="1"/>
  <c r="Q2598" i="5" s="1"/>
  <c r="Q2599" i="5" s="1"/>
  <c r="Q2600" i="5" s="1"/>
  <c r="Q2601" i="5" s="1"/>
  <c r="Q2602" i="5" s="1"/>
  <c r="Q2603" i="5" s="1"/>
  <c r="Q2604" i="5" s="1"/>
  <c r="Q2605" i="5" s="1"/>
  <c r="Q2606" i="5" s="1"/>
  <c r="Q2607" i="5" s="1"/>
  <c r="Q2608" i="5" s="1"/>
  <c r="Q2609" i="5" s="1"/>
  <c r="Q2610" i="5" s="1"/>
  <c r="Q2611" i="5" s="1"/>
  <c r="Q2612" i="5" s="1"/>
  <c r="Q2613" i="5" s="1"/>
  <c r="Q2614" i="5" s="1"/>
  <c r="Q2615" i="5" s="1"/>
  <c r="Q2616" i="5" s="1"/>
  <c r="Q2617" i="5" s="1"/>
  <c r="Q2618" i="5" s="1"/>
  <c r="Q2619" i="5" s="1"/>
  <c r="Q2620" i="5" s="1"/>
  <c r="Q2621" i="5" s="1"/>
  <c r="Q2622" i="5" s="1"/>
  <c r="Q2623" i="5" s="1"/>
  <c r="Q2624" i="5" s="1"/>
  <c r="Q2625" i="5" s="1"/>
  <c r="Q2626" i="5" s="1"/>
  <c r="Q2627" i="5" s="1"/>
  <c r="Q2628" i="5" s="1"/>
  <c r="Q2629" i="5" s="1"/>
  <c r="Q2630" i="5" s="1"/>
  <c r="Q2631" i="5" s="1"/>
  <c r="Q2632" i="5" s="1"/>
  <c r="Q2633" i="5" s="1"/>
  <c r="Q2634" i="5" s="1"/>
  <c r="Q2635" i="5" s="1"/>
  <c r="Q2636" i="5" s="1"/>
  <c r="Q2637" i="5" s="1"/>
  <c r="Q2638" i="5" s="1"/>
  <c r="Q2639" i="5" s="1"/>
  <c r="Q2640" i="5" s="1"/>
  <c r="Q2641" i="5" s="1"/>
  <c r="Q2642" i="5" s="1"/>
  <c r="Q2643" i="5" s="1"/>
  <c r="Q2644" i="5" s="1"/>
  <c r="Q2645" i="5" s="1"/>
  <c r="Q2646" i="5" s="1"/>
  <c r="Q2647" i="5" s="1"/>
  <c r="Q2648" i="5" s="1"/>
  <c r="Q2649" i="5" s="1"/>
  <c r="Q2650" i="5" s="1"/>
  <c r="Q2651" i="5" s="1"/>
  <c r="Q2652" i="5" s="1"/>
  <c r="Q2653" i="5" s="1"/>
  <c r="Q2654" i="5" s="1"/>
  <c r="Q2655" i="5" s="1"/>
  <c r="Q2656" i="5" s="1"/>
  <c r="Q2657" i="5" s="1"/>
  <c r="Q2658" i="5" s="1"/>
  <c r="Q2659" i="5" s="1"/>
  <c r="Q2660" i="5" s="1"/>
  <c r="Q2661" i="5" s="1"/>
  <c r="Q2662" i="5" s="1"/>
  <c r="Q2663" i="5" s="1"/>
  <c r="Q2664" i="5" s="1"/>
  <c r="Q2665" i="5" s="1"/>
  <c r="Q2666" i="5" s="1"/>
  <c r="Q2667" i="5" s="1"/>
  <c r="Q2668" i="5" s="1"/>
  <c r="Q2669" i="5" s="1"/>
  <c r="Q2670" i="5" s="1"/>
  <c r="Q2671" i="5" s="1"/>
  <c r="Q2672" i="5" s="1"/>
  <c r="Q2673" i="5" s="1"/>
  <c r="Q2674" i="5" s="1"/>
  <c r="Q2675" i="5" s="1"/>
  <c r="Q2676" i="5" s="1"/>
  <c r="Q2677" i="5" s="1"/>
  <c r="Q2678" i="5" s="1"/>
  <c r="Q2679" i="5" s="1"/>
  <c r="Q2680" i="5" s="1"/>
  <c r="Q2681" i="5" s="1"/>
  <c r="Q2682" i="5" s="1"/>
  <c r="Q2683" i="5" s="1"/>
  <c r="Q2684" i="5" s="1"/>
  <c r="Q2685" i="5" s="1"/>
  <c r="Q2686" i="5" s="1"/>
  <c r="Q2687" i="5" s="1"/>
  <c r="Q2688" i="5" s="1"/>
  <c r="Q2689" i="5" s="1"/>
  <c r="Q2690" i="5" s="1"/>
  <c r="Q2691" i="5" s="1"/>
  <c r="Q2692" i="5" s="1"/>
  <c r="Q2693" i="5" s="1"/>
  <c r="Q2694" i="5" s="1"/>
  <c r="Q2695" i="5" s="1"/>
  <c r="Q2696" i="5" s="1"/>
  <c r="Q2697" i="5" s="1"/>
  <c r="Q2698" i="5" s="1"/>
  <c r="Q2699" i="5" s="1"/>
  <c r="Q2700" i="5" s="1"/>
  <c r="Q2701" i="5" s="1"/>
  <c r="Q2702" i="5" s="1"/>
  <c r="Q2703" i="5" s="1"/>
  <c r="Q2704" i="5" s="1"/>
  <c r="Q2705" i="5" s="1"/>
  <c r="Q2706" i="5" s="1"/>
  <c r="Q2707" i="5" s="1"/>
  <c r="Q2708" i="5" s="1"/>
  <c r="Q2709" i="5" s="1"/>
  <c r="Q2710" i="5" s="1"/>
  <c r="Q2711" i="5" s="1"/>
  <c r="Q2712" i="5" s="1"/>
  <c r="Q2713" i="5" s="1"/>
  <c r="Q2714" i="5" s="1"/>
  <c r="Q2715" i="5" s="1"/>
  <c r="Q2716" i="5" s="1"/>
  <c r="Q2717" i="5" s="1"/>
  <c r="Q2718" i="5" s="1"/>
  <c r="Q2719" i="5" s="1"/>
  <c r="Q2720" i="5" s="1"/>
  <c r="Q2721" i="5" s="1"/>
  <c r="Q2722" i="5" s="1"/>
  <c r="Q2723" i="5" s="1"/>
  <c r="Q2724" i="5" s="1"/>
  <c r="Q2725" i="5" s="1"/>
  <c r="Q2726" i="5" s="1"/>
  <c r="Q2727" i="5" s="1"/>
  <c r="Q2728" i="5" s="1"/>
  <c r="Q2729" i="5" s="1"/>
  <c r="Q2730" i="5" s="1"/>
  <c r="Q2731" i="5" s="1"/>
  <c r="Q2732" i="5" s="1"/>
  <c r="Q2733" i="5" s="1"/>
  <c r="Q2734" i="5" s="1"/>
  <c r="Q2735" i="5" s="1"/>
  <c r="Q2736" i="5" s="1"/>
  <c r="Q2737" i="5" s="1"/>
  <c r="Q2738" i="5" s="1"/>
  <c r="Q2739" i="5" s="1"/>
  <c r="Q2740" i="5" s="1"/>
  <c r="Q2741" i="5" s="1"/>
  <c r="Q2742" i="5" s="1"/>
  <c r="Q2743" i="5" s="1"/>
  <c r="Q2744" i="5" s="1"/>
  <c r="Q2745" i="5" s="1"/>
  <c r="Q2746" i="5" s="1"/>
  <c r="Q2747" i="5" s="1"/>
  <c r="Q2748" i="5" s="1"/>
  <c r="Q2749" i="5" s="1"/>
  <c r="Q2750" i="5" s="1"/>
  <c r="Q2751" i="5" s="1"/>
  <c r="Q2752" i="5" s="1"/>
  <c r="Q2753" i="5" s="1"/>
  <c r="Q2754" i="5" s="1"/>
  <c r="Q2755" i="5" s="1"/>
  <c r="Q2756" i="5" s="1"/>
  <c r="Q2757" i="5" s="1"/>
  <c r="Q2758" i="5" s="1"/>
  <c r="Q2759" i="5" s="1"/>
  <c r="Q2760" i="5" s="1"/>
  <c r="Q2761" i="5" s="1"/>
  <c r="Q2762" i="5" s="1"/>
  <c r="Q2763" i="5" s="1"/>
  <c r="Q2764" i="5" s="1"/>
  <c r="Q2765" i="5" s="1"/>
  <c r="Q2766" i="5" s="1"/>
  <c r="Q2767" i="5" s="1"/>
  <c r="Q2768" i="5" s="1"/>
  <c r="Q2769" i="5" s="1"/>
  <c r="Q2770" i="5" s="1"/>
  <c r="Q2771" i="5" s="1"/>
  <c r="Q2772" i="5" s="1"/>
  <c r="Q2773" i="5" s="1"/>
  <c r="Q2774" i="5" s="1"/>
  <c r="Q2775" i="5" s="1"/>
  <c r="Q2776" i="5" s="1"/>
  <c r="Q2777" i="5" s="1"/>
  <c r="Q2778" i="5" s="1"/>
  <c r="Q2779" i="5" s="1"/>
  <c r="Q2780" i="5" s="1"/>
  <c r="Q2781" i="5" s="1"/>
  <c r="Q2782" i="5" s="1"/>
  <c r="Q2783" i="5" s="1"/>
  <c r="Q2784" i="5" s="1"/>
  <c r="Q2785" i="5" s="1"/>
  <c r="Q2786" i="5" s="1"/>
  <c r="Q2787" i="5" s="1"/>
  <c r="Q2788" i="5" s="1"/>
  <c r="Q2789" i="5" s="1"/>
  <c r="Q2790" i="5" s="1"/>
  <c r="Q2791" i="5" s="1"/>
  <c r="Q2792" i="5" s="1"/>
  <c r="Q2793" i="5" s="1"/>
  <c r="Q2794" i="5" s="1"/>
  <c r="Q2795" i="5" s="1"/>
  <c r="Q2796" i="5" s="1"/>
  <c r="Q2797" i="5" s="1"/>
  <c r="Q2798" i="5" s="1"/>
  <c r="Q2799" i="5" s="1"/>
  <c r="Q2800" i="5" s="1"/>
  <c r="Q2801" i="5" s="1"/>
  <c r="Q2802" i="5" s="1"/>
  <c r="Q2803" i="5" s="1"/>
  <c r="Q2804" i="5" s="1"/>
  <c r="Q2805" i="5" s="1"/>
  <c r="Q2806" i="5" s="1"/>
  <c r="Q2807" i="5" s="1"/>
  <c r="Q2808" i="5" s="1"/>
  <c r="Q2809" i="5" s="1"/>
  <c r="Q2810" i="5" s="1"/>
  <c r="Q2811" i="5" s="1"/>
  <c r="Q2812" i="5" s="1"/>
  <c r="Q2813" i="5" s="1"/>
  <c r="Q2814" i="5" s="1"/>
  <c r="Q2815" i="5" s="1"/>
  <c r="Q2816" i="5" s="1"/>
  <c r="Q2817" i="5" s="1"/>
  <c r="Q2818" i="5" s="1"/>
  <c r="Q2819" i="5" s="1"/>
  <c r="Q2820" i="5" s="1"/>
  <c r="Q2821" i="5" s="1"/>
  <c r="Q2822" i="5" s="1"/>
  <c r="Q2823" i="5" s="1"/>
  <c r="Q2824" i="5" s="1"/>
  <c r="Q2825" i="5" s="1"/>
  <c r="Q2826" i="5" s="1"/>
  <c r="Q2827" i="5" s="1"/>
  <c r="Q2828" i="5" s="1"/>
  <c r="Q2829" i="5" s="1"/>
  <c r="Q2830" i="5" s="1"/>
  <c r="Q2831" i="5" s="1"/>
  <c r="Q2832" i="5" s="1"/>
  <c r="Q2833" i="5" s="1"/>
  <c r="Q2834" i="5" s="1"/>
  <c r="Q2835" i="5" s="1"/>
  <c r="Q2836" i="5" s="1"/>
  <c r="Q2837" i="5" s="1"/>
  <c r="Q2838" i="5" s="1"/>
  <c r="Q2839" i="5" s="1"/>
  <c r="Q2840" i="5" s="1"/>
  <c r="Q2841" i="5" s="1"/>
  <c r="Q2842" i="5" s="1"/>
  <c r="Q2843" i="5" s="1"/>
  <c r="Q2844" i="5" s="1"/>
  <c r="Q2845" i="5" s="1"/>
  <c r="Q2846" i="5" s="1"/>
  <c r="Q2847" i="5" s="1"/>
  <c r="Q2848" i="5" s="1"/>
  <c r="Q2849" i="5" s="1"/>
  <c r="Q2850" i="5" s="1"/>
  <c r="Q2851" i="5" s="1"/>
  <c r="Q2852" i="5" s="1"/>
  <c r="Q2853" i="5" s="1"/>
  <c r="Q2854" i="5" s="1"/>
  <c r="Q2855" i="5" s="1"/>
  <c r="Q2856" i="5" s="1"/>
  <c r="Q2857" i="5" s="1"/>
  <c r="Q2858" i="5" s="1"/>
  <c r="Q2859" i="5" s="1"/>
  <c r="Q2860" i="5" s="1"/>
  <c r="Q2861" i="5" s="1"/>
  <c r="Q2862" i="5" s="1"/>
  <c r="Q2863" i="5" s="1"/>
  <c r="Q2864" i="5" s="1"/>
  <c r="Q2865" i="5" s="1"/>
  <c r="Q2866" i="5" s="1"/>
  <c r="Q2867" i="5" s="1"/>
  <c r="Q2868" i="5" s="1"/>
  <c r="Q2869" i="5" s="1"/>
  <c r="Q2870" i="5" s="1"/>
  <c r="Q2871" i="5" s="1"/>
  <c r="Q2872" i="5" s="1"/>
  <c r="Q2873" i="5" s="1"/>
  <c r="Q2874" i="5" s="1"/>
  <c r="Q2875" i="5" s="1"/>
  <c r="Q2876" i="5" s="1"/>
  <c r="Q2877" i="5" s="1"/>
  <c r="Q2878" i="5" s="1"/>
  <c r="Q2879" i="5" s="1"/>
  <c r="Q2880" i="5" s="1"/>
  <c r="Q2881" i="5" s="1"/>
  <c r="Q2882" i="5" s="1"/>
  <c r="Q2883" i="5" s="1"/>
  <c r="Q2884" i="5" s="1"/>
  <c r="Q2885" i="5" s="1"/>
  <c r="Q2886" i="5" s="1"/>
  <c r="Q2887" i="5" s="1"/>
  <c r="Q2888" i="5" s="1"/>
  <c r="Q2889" i="5" s="1"/>
  <c r="Q2890" i="5" s="1"/>
  <c r="Q2891" i="5" s="1"/>
  <c r="Q2892" i="5" s="1"/>
  <c r="Q2893" i="5" s="1"/>
  <c r="Q2894" i="5" s="1"/>
  <c r="Q2895" i="5" s="1"/>
  <c r="Q2896" i="5" s="1"/>
  <c r="Q2897" i="5" s="1"/>
  <c r="Q2898" i="5" s="1"/>
  <c r="Q2899" i="5" s="1"/>
  <c r="Q2900" i="5" s="1"/>
  <c r="Q2901" i="5" s="1"/>
  <c r="Q2902" i="5" s="1"/>
  <c r="Q2903" i="5" s="1"/>
  <c r="Q2904" i="5" s="1"/>
  <c r="Q2905" i="5" s="1"/>
  <c r="Q2906" i="5" s="1"/>
  <c r="Q2907" i="5" s="1"/>
  <c r="Q2908" i="5" s="1"/>
  <c r="Q2909" i="5" s="1"/>
  <c r="Q2910" i="5" s="1"/>
  <c r="Q2911" i="5" s="1"/>
  <c r="Q2912" i="5" s="1"/>
  <c r="Q2913" i="5" s="1"/>
  <c r="Q2914" i="5" s="1"/>
  <c r="Q2915" i="5" s="1"/>
  <c r="Q2916" i="5" s="1"/>
  <c r="Q2917" i="5" s="1"/>
  <c r="Q2918" i="5" s="1"/>
  <c r="Q2919" i="5" s="1"/>
  <c r="Q2920" i="5" s="1"/>
  <c r="Q2921" i="5" s="1"/>
  <c r="Q2922" i="5" s="1"/>
  <c r="Q2923" i="5" s="1"/>
  <c r="Q2924" i="5" s="1"/>
  <c r="Q2925" i="5" s="1"/>
  <c r="Q2926" i="5" s="1"/>
  <c r="Q2927" i="5" s="1"/>
  <c r="Q2928" i="5" s="1"/>
  <c r="Q2929" i="5" s="1"/>
  <c r="Q2930" i="5" s="1"/>
  <c r="Q2931" i="5" s="1"/>
  <c r="Q2932" i="5" s="1"/>
  <c r="Q2933" i="5" s="1"/>
  <c r="Q2934" i="5" s="1"/>
  <c r="Q2935" i="5" s="1"/>
  <c r="Q2936" i="5" s="1"/>
  <c r="Q2937" i="5" s="1"/>
  <c r="Q2938" i="5" s="1"/>
  <c r="Q2939" i="5" s="1"/>
  <c r="Q2940" i="5" s="1"/>
  <c r="Q2941" i="5" s="1"/>
  <c r="Q2942" i="5" s="1"/>
  <c r="Q2943" i="5" s="1"/>
  <c r="Q2944" i="5" s="1"/>
  <c r="Q2945" i="5" s="1"/>
  <c r="Q2946" i="5" s="1"/>
  <c r="Q2947" i="5" s="1"/>
  <c r="Q2948" i="5" s="1"/>
  <c r="Q2949" i="5" s="1"/>
  <c r="Q2950" i="5" s="1"/>
  <c r="Q2951" i="5" s="1"/>
  <c r="Q2952" i="5" s="1"/>
  <c r="Q2953" i="5" s="1"/>
  <c r="Q2954" i="5" s="1"/>
  <c r="Q2955" i="5" s="1"/>
  <c r="Q2956" i="5" s="1"/>
  <c r="Q2957" i="5" s="1"/>
  <c r="Q2958" i="5" s="1"/>
  <c r="Q2959" i="5" s="1"/>
  <c r="Q2960" i="5" s="1"/>
  <c r="Q2961" i="5" s="1"/>
  <c r="Q2962" i="5" s="1"/>
  <c r="Q2963" i="5" s="1"/>
  <c r="Q2964" i="5" s="1"/>
  <c r="Q2965" i="5" s="1"/>
  <c r="Q2966" i="5" s="1"/>
  <c r="Q2967" i="5" s="1"/>
  <c r="Q2968" i="5" s="1"/>
  <c r="Q2969" i="5" s="1"/>
  <c r="Q2970" i="5" s="1"/>
  <c r="Q2971" i="5" s="1"/>
  <c r="Q2972" i="5" s="1"/>
  <c r="Q2973" i="5" s="1"/>
  <c r="Q2974" i="5" s="1"/>
  <c r="Q2975" i="5" s="1"/>
  <c r="Q2976" i="5" s="1"/>
  <c r="Q2977" i="5" s="1"/>
  <c r="Q2978" i="5" s="1"/>
  <c r="Q2979" i="5" s="1"/>
  <c r="Q2980" i="5" s="1"/>
  <c r="Q2981" i="5" s="1"/>
  <c r="Q2982" i="5" s="1"/>
  <c r="Q2983" i="5" s="1"/>
  <c r="Q2984" i="5" s="1"/>
  <c r="Q2985" i="5" s="1"/>
  <c r="Q2986" i="5" s="1"/>
  <c r="Q2987" i="5" s="1"/>
  <c r="Q2988" i="5" s="1"/>
  <c r="Q2989" i="5" s="1"/>
  <c r="Q2990" i="5" s="1"/>
  <c r="Q2991" i="5" s="1"/>
  <c r="Q2992" i="5" s="1"/>
  <c r="Q2993" i="5" s="1"/>
  <c r="Q2994" i="5" s="1"/>
  <c r="Q2995" i="5" s="1"/>
  <c r="Q2996" i="5" s="1"/>
  <c r="Q2997" i="5" s="1"/>
  <c r="Q2998" i="5" s="1"/>
  <c r="Q2999" i="5" s="1"/>
  <c r="Q3000" i="5" s="1"/>
  <c r="Q3001" i="5" s="1"/>
  <c r="Q3002" i="5" s="1"/>
  <c r="Q3003" i="5" s="1"/>
  <c r="Q3004" i="5" s="1"/>
  <c r="Q3005" i="5" s="1"/>
  <c r="Q3006" i="5" s="1"/>
  <c r="Q3007" i="5" s="1"/>
  <c r="Q3008" i="5" s="1"/>
  <c r="Q3009" i="5" s="1"/>
  <c r="Q3010" i="5" s="1"/>
  <c r="Q3011" i="5" s="1"/>
  <c r="Q3012" i="5" s="1"/>
  <c r="Q3013" i="5" s="1"/>
  <c r="Q3014" i="5" s="1"/>
  <c r="Q3015" i="5" s="1"/>
  <c r="Q3016" i="5" s="1"/>
  <c r="Q3017" i="5" s="1"/>
  <c r="Q3018" i="5" s="1"/>
  <c r="Q3019" i="5" s="1"/>
  <c r="Q3020" i="5" s="1"/>
  <c r="Q3021" i="5" s="1"/>
  <c r="Q3022" i="5" s="1"/>
  <c r="Q3023" i="5" s="1"/>
  <c r="Q3024" i="5" s="1"/>
  <c r="Q3025" i="5" s="1"/>
  <c r="Q3026" i="5" s="1"/>
  <c r="Q3027" i="5" s="1"/>
  <c r="Q3028" i="5" s="1"/>
  <c r="Q3029" i="5" s="1"/>
  <c r="Q3030" i="5" s="1"/>
  <c r="Q3031" i="5" s="1"/>
  <c r="Q3032" i="5" s="1"/>
  <c r="Q3033" i="5" s="1"/>
  <c r="Q3034" i="5" s="1"/>
  <c r="Q3035" i="5" s="1"/>
  <c r="Q3036" i="5" s="1"/>
  <c r="Q3037" i="5" s="1"/>
  <c r="Q3038" i="5" s="1"/>
  <c r="Q3039" i="5" s="1"/>
  <c r="Q3040" i="5" s="1"/>
  <c r="Q3041" i="5" s="1"/>
  <c r="Q3042" i="5" s="1"/>
  <c r="Q3043" i="5" s="1"/>
  <c r="Q3044" i="5" s="1"/>
  <c r="Q3045" i="5" s="1"/>
  <c r="Q3046" i="5" s="1"/>
  <c r="Q3047" i="5" s="1"/>
  <c r="Q3048" i="5" s="1"/>
  <c r="Q3049" i="5" s="1"/>
  <c r="Q3050" i="5" s="1"/>
  <c r="Q3051" i="5" s="1"/>
  <c r="Q3052" i="5" s="1"/>
  <c r="Q3053" i="5" s="1"/>
  <c r="Q3054" i="5" s="1"/>
  <c r="Q3055" i="5" s="1"/>
  <c r="Q3056" i="5" s="1"/>
  <c r="Q3057" i="5" s="1"/>
  <c r="Q3058" i="5" s="1"/>
  <c r="Q3059" i="5" s="1"/>
  <c r="Q3060" i="5" s="1"/>
  <c r="Q3061" i="5" s="1"/>
  <c r="Q3062" i="5" s="1"/>
  <c r="Q3063" i="5" s="1"/>
  <c r="Q3064" i="5" s="1"/>
  <c r="Q3065" i="5" s="1"/>
  <c r="Q3066" i="5" s="1"/>
  <c r="Q3067" i="5" s="1"/>
  <c r="Q3068" i="5" s="1"/>
  <c r="Q3069" i="5" s="1"/>
  <c r="Q3070" i="5" s="1"/>
  <c r="Q3071" i="5" s="1"/>
  <c r="Q3072" i="5" s="1"/>
  <c r="Q3073" i="5" s="1"/>
  <c r="Q3074" i="5" s="1"/>
  <c r="Q3075" i="5" s="1"/>
  <c r="Q3076" i="5" s="1"/>
  <c r="Q3077" i="5" s="1"/>
  <c r="Q3078" i="5" s="1"/>
  <c r="Q3079" i="5" s="1"/>
  <c r="Q3080" i="5" s="1"/>
  <c r="Q3081" i="5" s="1"/>
  <c r="Q3082" i="5" s="1"/>
  <c r="Q3083" i="5" s="1"/>
  <c r="Q3084" i="5" s="1"/>
  <c r="Q3085" i="5" s="1"/>
  <c r="Q3086" i="5" s="1"/>
  <c r="Q3087" i="5" s="1"/>
  <c r="Q3088" i="5" s="1"/>
  <c r="Q3089" i="5" s="1"/>
  <c r="Q3090" i="5" s="1"/>
  <c r="Q3091" i="5" s="1"/>
  <c r="Q3092" i="5" s="1"/>
  <c r="Q3093" i="5" s="1"/>
  <c r="Q3094" i="5" s="1"/>
  <c r="Q3095" i="5" s="1"/>
  <c r="Q3096" i="5" s="1"/>
  <c r="Q3097" i="5" s="1"/>
  <c r="Q3098" i="5" s="1"/>
  <c r="Q3099" i="5" s="1"/>
  <c r="Q3100" i="5" s="1"/>
  <c r="Q3101" i="5" s="1"/>
  <c r="Q3102" i="5" s="1"/>
  <c r="Q3103" i="5" s="1"/>
  <c r="Q3104" i="5" s="1"/>
  <c r="Q3105" i="5" s="1"/>
  <c r="Q3106" i="5" s="1"/>
  <c r="Q3107" i="5" s="1"/>
  <c r="Q3108" i="5" s="1"/>
  <c r="Q3109" i="5" s="1"/>
  <c r="Q3110" i="5" s="1"/>
  <c r="Q3111" i="5" s="1"/>
  <c r="Q3112" i="5" s="1"/>
  <c r="Q3113" i="5" s="1"/>
  <c r="Q3114" i="5" s="1"/>
  <c r="Q3115" i="5" s="1"/>
  <c r="Q3116" i="5" s="1"/>
  <c r="Q3117" i="5" s="1"/>
  <c r="Q3118" i="5" s="1"/>
  <c r="Q3119" i="5" s="1"/>
  <c r="Q3120" i="5" s="1"/>
  <c r="Q3121" i="5" s="1"/>
  <c r="Q3122" i="5" s="1"/>
  <c r="Q3123" i="5" s="1"/>
  <c r="Q3124" i="5" s="1"/>
  <c r="Q3125" i="5" s="1"/>
  <c r="Q3126" i="5" s="1"/>
  <c r="Q3127" i="5" s="1"/>
  <c r="Q3128" i="5" s="1"/>
  <c r="Q3129" i="5" s="1"/>
  <c r="Q3130" i="5" s="1"/>
  <c r="Q3131" i="5" s="1"/>
  <c r="Q3132" i="5" s="1"/>
  <c r="Q3133" i="5" s="1"/>
  <c r="Q3134" i="5" s="1"/>
  <c r="Q3135" i="5" s="1"/>
  <c r="Q3136" i="5" s="1"/>
  <c r="Q3137" i="5" s="1"/>
  <c r="Q3138" i="5" s="1"/>
  <c r="Q3139" i="5" s="1"/>
  <c r="Q3140" i="5" s="1"/>
  <c r="Q3141" i="5" s="1"/>
  <c r="Q3142" i="5" s="1"/>
  <c r="Q3143" i="5" s="1"/>
  <c r="Q3144" i="5" s="1"/>
  <c r="Q3145" i="5" s="1"/>
  <c r="Q3146" i="5" s="1"/>
  <c r="Q3147" i="5" s="1"/>
  <c r="Q3148" i="5" s="1"/>
  <c r="Q3149" i="5" s="1"/>
  <c r="Q3150" i="5" s="1"/>
  <c r="Q3151" i="5" s="1"/>
  <c r="Q3152" i="5" s="1"/>
  <c r="Q3153" i="5" s="1"/>
  <c r="Q3154" i="5" s="1"/>
  <c r="Q3155" i="5" s="1"/>
  <c r="Q3156" i="5" s="1"/>
  <c r="Q3157" i="5" s="1"/>
  <c r="Q3158" i="5" s="1"/>
  <c r="Q3159" i="5" s="1"/>
  <c r="Q3160" i="5" s="1"/>
  <c r="Q3161" i="5" s="1"/>
  <c r="Q3162" i="5" s="1"/>
  <c r="Q3163" i="5" s="1"/>
  <c r="Q3164" i="5" s="1"/>
  <c r="Q3165" i="5" s="1"/>
  <c r="Q3166" i="5" s="1"/>
  <c r="Q3167" i="5" s="1"/>
  <c r="Q3168" i="5" s="1"/>
  <c r="Q3169" i="5" s="1"/>
  <c r="Q3170" i="5" s="1"/>
  <c r="Q3171" i="5" s="1"/>
  <c r="Q3172" i="5" s="1"/>
  <c r="Q3173" i="5" s="1"/>
  <c r="Q3174" i="5" s="1"/>
  <c r="Q3175" i="5" s="1"/>
  <c r="Q3176" i="5" s="1"/>
  <c r="Q3177" i="5" s="1"/>
  <c r="Q3178" i="5" s="1"/>
  <c r="Q3179" i="5" s="1"/>
  <c r="Q3180" i="5" s="1"/>
  <c r="Q3181" i="5" s="1"/>
  <c r="Q3182" i="5" s="1"/>
  <c r="Q3183" i="5" s="1"/>
  <c r="Q3184" i="5" s="1"/>
  <c r="Q3185" i="5" s="1"/>
  <c r="Q3186" i="5" s="1"/>
  <c r="Q3187" i="5" s="1"/>
  <c r="Q3188" i="5" s="1"/>
  <c r="Q3189" i="5" s="1"/>
  <c r="Q3190" i="5" s="1"/>
  <c r="Q3191" i="5" s="1"/>
  <c r="Q3192" i="5" s="1"/>
  <c r="Q3193" i="5" s="1"/>
  <c r="Q3194" i="5" s="1"/>
  <c r="Q3195" i="5" s="1"/>
  <c r="Q3196" i="5" s="1"/>
  <c r="Q3197" i="5" s="1"/>
  <c r="Q3198" i="5" s="1"/>
  <c r="Q3199" i="5" s="1"/>
  <c r="Q3200" i="5" s="1"/>
  <c r="Q3201" i="5" s="1"/>
  <c r="Q3202" i="5" s="1"/>
  <c r="Q3203" i="5" s="1"/>
  <c r="Q3204" i="5" s="1"/>
  <c r="Q3205" i="5" s="1"/>
  <c r="Q3206" i="5" s="1"/>
  <c r="Q3207" i="5" s="1"/>
  <c r="Q3208" i="5" s="1"/>
  <c r="Q3209" i="5" s="1"/>
  <c r="Q3210" i="5" s="1"/>
  <c r="Q3211" i="5" s="1"/>
  <c r="Q3212" i="5" s="1"/>
  <c r="Q3213" i="5" s="1"/>
  <c r="Q3214" i="5" s="1"/>
  <c r="Q3215" i="5" s="1"/>
  <c r="Q3216" i="5" s="1"/>
  <c r="Q3217" i="5" s="1"/>
  <c r="Q3218" i="5" s="1"/>
  <c r="Q3219" i="5" s="1"/>
  <c r="Q3220" i="5" s="1"/>
  <c r="Q3221" i="5" s="1"/>
  <c r="Q3222" i="5" s="1"/>
  <c r="Q3223" i="5" s="1"/>
  <c r="Q3224" i="5" s="1"/>
  <c r="Q3225" i="5" s="1"/>
  <c r="Q3226" i="5" s="1"/>
  <c r="Q3227" i="5" s="1"/>
  <c r="Q3228" i="5" s="1"/>
  <c r="Q3229" i="5" s="1"/>
  <c r="Q3230" i="5" s="1"/>
  <c r="Q3231" i="5" s="1"/>
  <c r="Q3232" i="5" s="1"/>
  <c r="Q3233" i="5" s="1"/>
  <c r="Q3234" i="5" s="1"/>
  <c r="Q3235" i="5" s="1"/>
  <c r="Q3236" i="5" s="1"/>
  <c r="Q3237" i="5" s="1"/>
  <c r="Q3238" i="5" s="1"/>
  <c r="Q3239" i="5" s="1"/>
  <c r="Q3240" i="5" s="1"/>
  <c r="Q3241" i="5" s="1"/>
  <c r="Q3242" i="5" s="1"/>
  <c r="Q3243" i="5" s="1"/>
  <c r="Q3244" i="5" s="1"/>
  <c r="Q3245" i="5" s="1"/>
  <c r="Q3246" i="5" s="1"/>
  <c r="Q3247" i="5" s="1"/>
  <c r="Q3248" i="5" s="1"/>
  <c r="Q3249" i="5" s="1"/>
  <c r="Q3250" i="5" s="1"/>
  <c r="Q3251" i="5" s="1"/>
  <c r="Q3252" i="5" s="1"/>
  <c r="Q3253" i="5" s="1"/>
  <c r="Q3254" i="5" s="1"/>
  <c r="Q3255" i="5" s="1"/>
  <c r="Q3256" i="5" s="1"/>
  <c r="Q3257" i="5" s="1"/>
  <c r="Q3258" i="5" s="1"/>
  <c r="Q3259" i="5" s="1"/>
  <c r="Q3260" i="5" s="1"/>
  <c r="Q3261" i="5" s="1"/>
  <c r="Q3262" i="5" s="1"/>
  <c r="Q3263" i="5" s="1"/>
  <c r="Q3264" i="5" s="1"/>
  <c r="Q3265" i="5" s="1"/>
  <c r="Q3266" i="5" s="1"/>
  <c r="Q3267" i="5" s="1"/>
  <c r="Q3268" i="5" s="1"/>
  <c r="Q3269" i="5" s="1"/>
  <c r="Q3270" i="5" s="1"/>
  <c r="Q3271" i="5" s="1"/>
  <c r="Q3272" i="5" s="1"/>
  <c r="Q3273" i="5" s="1"/>
  <c r="Q3274" i="5" s="1"/>
  <c r="Q3275" i="5" s="1"/>
  <c r="Q3276" i="5" s="1"/>
  <c r="Q3277" i="5" s="1"/>
  <c r="Q3278" i="5" s="1"/>
  <c r="Q3279" i="5" s="1"/>
  <c r="Q3280" i="5" s="1"/>
  <c r="Q3281" i="5" s="1"/>
  <c r="Q3282" i="5" s="1"/>
  <c r="Q3283" i="5" s="1"/>
  <c r="Q3284" i="5" s="1"/>
  <c r="Q3285" i="5" s="1"/>
  <c r="Q3286" i="5" s="1"/>
  <c r="Q3287" i="5" s="1"/>
  <c r="Q3288" i="5" s="1"/>
  <c r="Q3289" i="5" s="1"/>
  <c r="Q3290" i="5" s="1"/>
  <c r="Q3291" i="5" s="1"/>
  <c r="Q3292" i="5" s="1"/>
  <c r="Q3293" i="5" s="1"/>
  <c r="Q3294" i="5" s="1"/>
  <c r="Q3295" i="5" s="1"/>
  <c r="Q3296" i="5" s="1"/>
  <c r="Q3297" i="5" s="1"/>
  <c r="Q3298" i="5" s="1"/>
  <c r="Q3299" i="5" s="1"/>
  <c r="Q3300" i="5" s="1"/>
  <c r="Q3301" i="5" s="1"/>
  <c r="Q3302" i="5" s="1"/>
  <c r="Q3303" i="5" s="1"/>
  <c r="Q3304" i="5" s="1"/>
  <c r="Q3305" i="5" s="1"/>
  <c r="Q3306" i="5" s="1"/>
  <c r="Q3307" i="5" s="1"/>
  <c r="Q3308" i="5" s="1"/>
  <c r="Q3309" i="5" s="1"/>
  <c r="Q3310" i="5" s="1"/>
  <c r="Q3311" i="5" s="1"/>
  <c r="Q3312" i="5" s="1"/>
  <c r="Q3313" i="5" s="1"/>
  <c r="Q3314" i="5" s="1"/>
  <c r="Q3315" i="5" s="1"/>
  <c r="Q3316" i="5" s="1"/>
  <c r="Q3317" i="5" s="1"/>
  <c r="Q3318" i="5" s="1"/>
  <c r="Q3319" i="5" s="1"/>
  <c r="Q3320" i="5" s="1"/>
  <c r="Q3321" i="5" s="1"/>
  <c r="Q3322" i="5" s="1"/>
  <c r="Q3323" i="5" s="1"/>
  <c r="Q3324" i="5" s="1"/>
  <c r="Q3325" i="5" s="1"/>
  <c r="Q3326" i="5" s="1"/>
  <c r="Q3327" i="5" s="1"/>
  <c r="Q3328" i="5" s="1"/>
  <c r="Q3329" i="5" s="1"/>
  <c r="Q3330" i="5" s="1"/>
  <c r="Q3331" i="5" s="1"/>
  <c r="Q3332" i="5" s="1"/>
  <c r="Q3333" i="5" s="1"/>
  <c r="Q3334" i="5" s="1"/>
  <c r="Q3335" i="5" s="1"/>
  <c r="Q3336" i="5" s="1"/>
  <c r="Q3337" i="5" s="1"/>
  <c r="Q3338" i="5" s="1"/>
  <c r="Q3339" i="5" s="1"/>
  <c r="Q3340" i="5" s="1"/>
  <c r="Q3341" i="5" s="1"/>
  <c r="Q3342" i="5" s="1"/>
  <c r="Q3343" i="5" s="1"/>
  <c r="Q3344" i="5" s="1"/>
  <c r="Q3345" i="5" s="1"/>
  <c r="Q3346" i="5" s="1"/>
  <c r="Q3347" i="5" s="1"/>
  <c r="Q3348" i="5" s="1"/>
  <c r="Q3349" i="5" s="1"/>
  <c r="Q3350" i="5" s="1"/>
  <c r="Q3351" i="5" s="1"/>
  <c r="Q3352" i="5" s="1"/>
  <c r="Q3353" i="5" s="1"/>
  <c r="Q3354" i="5" s="1"/>
  <c r="Q3355" i="5" s="1"/>
  <c r="Q3356" i="5" s="1"/>
  <c r="Q3357" i="5" s="1"/>
  <c r="Q3358" i="5" s="1"/>
  <c r="Q3359" i="5" s="1"/>
  <c r="Q3360" i="5" s="1"/>
  <c r="Q3361" i="5" s="1"/>
  <c r="Q3362" i="5" s="1"/>
  <c r="Q3363" i="5" s="1"/>
  <c r="Q3364" i="5" s="1"/>
  <c r="Q3365" i="5" s="1"/>
  <c r="Q3366" i="5" s="1"/>
  <c r="Q3367" i="5" s="1"/>
  <c r="Q3368" i="5" s="1"/>
  <c r="Q3369" i="5" s="1"/>
  <c r="Q3370" i="5" s="1"/>
  <c r="Q3371" i="5" s="1"/>
  <c r="Q3372" i="5" s="1"/>
  <c r="Q3373" i="5" s="1"/>
  <c r="Q3374" i="5" s="1"/>
  <c r="Q3375" i="5" s="1"/>
  <c r="Q3376" i="5" s="1"/>
  <c r="Q3377" i="5" s="1"/>
  <c r="Q3378" i="5" s="1"/>
  <c r="Q3379" i="5" s="1"/>
  <c r="Q3380" i="5" s="1"/>
  <c r="Q3381" i="5" s="1"/>
  <c r="Q3382" i="5" s="1"/>
  <c r="Q3383" i="5" s="1"/>
  <c r="Q3384" i="5" s="1"/>
  <c r="Q3385" i="5" s="1"/>
  <c r="Q3386" i="5" s="1"/>
  <c r="Q3387" i="5" s="1"/>
  <c r="Q3388" i="5" s="1"/>
  <c r="Q3389" i="5" s="1"/>
  <c r="Q3390" i="5" s="1"/>
  <c r="Q3391" i="5" s="1"/>
  <c r="Q3392" i="5" s="1"/>
  <c r="Q3393" i="5" s="1"/>
  <c r="Q3394" i="5" s="1"/>
  <c r="Q3395" i="5" s="1"/>
  <c r="Q3396" i="5" s="1"/>
  <c r="Q3397" i="5" s="1"/>
  <c r="Q3398" i="5" s="1"/>
  <c r="Q3399" i="5" s="1"/>
  <c r="Q3400" i="5" s="1"/>
  <c r="Q3401" i="5" s="1"/>
  <c r="Q3402" i="5" s="1"/>
  <c r="Q3403" i="5" s="1"/>
  <c r="Q3404" i="5" s="1"/>
  <c r="Q3405" i="5" s="1"/>
  <c r="Q3406" i="5" s="1"/>
  <c r="Q3407" i="5" s="1"/>
  <c r="Q3408" i="5" s="1"/>
  <c r="Q3409" i="5" s="1"/>
  <c r="Q3410" i="5" s="1"/>
  <c r="Q3411" i="5" s="1"/>
  <c r="Q3412" i="5" s="1"/>
  <c r="Q3413" i="5" s="1"/>
  <c r="Q3414" i="5" s="1"/>
  <c r="Q3415" i="5" s="1"/>
  <c r="Q3416" i="5" s="1"/>
  <c r="Q3417" i="5" s="1"/>
  <c r="Q3418" i="5" s="1"/>
  <c r="Q3419" i="5" s="1"/>
  <c r="Q3420" i="5" s="1"/>
  <c r="Q3421" i="5" s="1"/>
  <c r="Q3422" i="5" s="1"/>
  <c r="Q3423" i="5" s="1"/>
  <c r="Q3424" i="5" s="1"/>
  <c r="Q3425" i="5" s="1"/>
  <c r="Q3426" i="5" s="1"/>
  <c r="Q3427" i="5" s="1"/>
  <c r="Q3428" i="5" s="1"/>
  <c r="Q3429" i="5" s="1"/>
  <c r="Q3430" i="5" s="1"/>
  <c r="Q3431" i="5" s="1"/>
  <c r="Q3432" i="5" s="1"/>
  <c r="Q3433" i="5" s="1"/>
  <c r="Q3434" i="5" s="1"/>
  <c r="Q3435" i="5" s="1"/>
  <c r="Q3436" i="5" s="1"/>
  <c r="Q3437" i="5" s="1"/>
  <c r="Q3438" i="5" s="1"/>
  <c r="Q3439" i="5" s="1"/>
  <c r="Q3440" i="5" s="1"/>
  <c r="Q3441" i="5" s="1"/>
  <c r="Q3442" i="5" s="1"/>
  <c r="Q3443" i="5" s="1"/>
  <c r="Q3444" i="5" s="1"/>
  <c r="Q3445" i="5" s="1"/>
  <c r="Q3446" i="5" s="1"/>
  <c r="Q3447" i="5" s="1"/>
  <c r="Q3448" i="5" s="1"/>
  <c r="Q3449" i="5" s="1"/>
  <c r="Q3450" i="5" s="1"/>
  <c r="Q3451" i="5" s="1"/>
  <c r="Q3452" i="5" s="1"/>
  <c r="Q3453" i="5" s="1"/>
  <c r="Q3454" i="5" s="1"/>
  <c r="Q3455" i="5" s="1"/>
  <c r="Q3456" i="5" s="1"/>
  <c r="Q3457" i="5" s="1"/>
  <c r="Q3458" i="5" s="1"/>
  <c r="Q3459" i="5" s="1"/>
  <c r="Q3460" i="5" s="1"/>
  <c r="Q3461" i="5" s="1"/>
  <c r="Q3462" i="5" s="1"/>
  <c r="Q3463" i="5" s="1"/>
  <c r="Q3464" i="5" s="1"/>
  <c r="Q3465" i="5" s="1"/>
  <c r="Q3466" i="5" s="1"/>
  <c r="Q3467" i="5" s="1"/>
  <c r="Q3468" i="5" s="1"/>
  <c r="Q3469" i="5" s="1"/>
  <c r="Q3470" i="5" s="1"/>
  <c r="Q3471" i="5" s="1"/>
  <c r="Q3472" i="5" s="1"/>
  <c r="Q3473" i="5" s="1"/>
  <c r="Q3474" i="5" s="1"/>
  <c r="Q3475" i="5" s="1"/>
  <c r="Q3476" i="5" s="1"/>
  <c r="Q3477" i="5" s="1"/>
  <c r="Q3478" i="5" s="1"/>
  <c r="Q3479" i="5" s="1"/>
  <c r="Q3480" i="5" s="1"/>
  <c r="Q3481" i="5" s="1"/>
  <c r="Q3482" i="5" s="1"/>
  <c r="Q3483" i="5" s="1"/>
  <c r="Q3484" i="5" s="1"/>
  <c r="Q3485" i="5" s="1"/>
  <c r="Q3486" i="5" s="1"/>
  <c r="Q3487" i="5" s="1"/>
  <c r="Q3488" i="5" s="1"/>
  <c r="Q3489" i="5" s="1"/>
  <c r="Q3490" i="5" s="1"/>
  <c r="Q3491" i="5" s="1"/>
  <c r="Q3492" i="5" s="1"/>
  <c r="Q3493" i="5" s="1"/>
  <c r="Q3494" i="5" s="1"/>
  <c r="Q3495" i="5" s="1"/>
  <c r="Q3496" i="5" s="1"/>
  <c r="Q3497" i="5" s="1"/>
  <c r="Q3498" i="5" s="1"/>
  <c r="Q3499" i="5" s="1"/>
  <c r="Q3500" i="5" s="1"/>
  <c r="Q3501" i="5" s="1"/>
  <c r="Q3502" i="5" s="1"/>
  <c r="Q3503" i="5" s="1"/>
  <c r="Q3504" i="5" s="1"/>
  <c r="Q3505" i="5" s="1"/>
  <c r="Q3506" i="5" s="1"/>
  <c r="Q3507" i="5" s="1"/>
  <c r="Q3508" i="5" s="1"/>
  <c r="Q3509" i="5" s="1"/>
  <c r="Q3510" i="5" s="1"/>
  <c r="Q3511" i="5" s="1"/>
  <c r="Q3512" i="5" s="1"/>
  <c r="Q3513" i="5" s="1"/>
  <c r="Q3514" i="5" s="1"/>
  <c r="Q3515" i="5" s="1"/>
  <c r="Q3516" i="5" s="1"/>
  <c r="Q3517" i="5" s="1"/>
  <c r="Q3518" i="5" s="1"/>
  <c r="Q3519" i="5" s="1"/>
  <c r="Q3520" i="5" s="1"/>
  <c r="Q3521" i="5" s="1"/>
  <c r="Q3522" i="5" s="1"/>
  <c r="Q3523" i="5" s="1"/>
  <c r="Q3524" i="5" s="1"/>
  <c r="Q3525" i="5" s="1"/>
  <c r="Q3526" i="5" s="1"/>
  <c r="Q3527" i="5" s="1"/>
  <c r="Q3528" i="5" s="1"/>
  <c r="Q3529" i="5" s="1"/>
  <c r="Q3530" i="5" s="1"/>
  <c r="Q3531" i="5" s="1"/>
  <c r="Q3532" i="5" s="1"/>
  <c r="Q3533" i="5" s="1"/>
  <c r="Q3534" i="5" s="1"/>
  <c r="Q3535" i="5" s="1"/>
  <c r="Q3536" i="5" s="1"/>
  <c r="Q3537" i="5" s="1"/>
  <c r="Q3538" i="5" s="1"/>
  <c r="Q3539" i="5" s="1"/>
  <c r="Q3540" i="5" s="1"/>
  <c r="Q3541" i="5" s="1"/>
  <c r="Q3542" i="5" s="1"/>
  <c r="Q3543" i="5" s="1"/>
  <c r="Q3544" i="5" s="1"/>
  <c r="Q3545" i="5" s="1"/>
  <c r="Q3546" i="5" s="1"/>
  <c r="Q3547" i="5" s="1"/>
  <c r="Q3548" i="5" s="1"/>
  <c r="Q3549" i="5" s="1"/>
  <c r="Q3550" i="5" s="1"/>
  <c r="Q3551" i="5" s="1"/>
  <c r="Q3552" i="5" s="1"/>
  <c r="Q3553" i="5" s="1"/>
  <c r="Q3554" i="5" s="1"/>
  <c r="Q3555" i="5" s="1"/>
  <c r="Q3556" i="5" s="1"/>
  <c r="Q3557" i="5" s="1"/>
  <c r="Q3558" i="5" s="1"/>
  <c r="Q3559" i="5" s="1"/>
  <c r="Q3560" i="5" s="1"/>
  <c r="Q3561" i="5" s="1"/>
  <c r="Q3562" i="5" s="1"/>
  <c r="Q3563" i="5" s="1"/>
  <c r="Q3564" i="5" s="1"/>
  <c r="Q3565" i="5" s="1"/>
  <c r="Q3566" i="5" s="1"/>
  <c r="Q3567" i="5" s="1"/>
  <c r="Q3568" i="5" s="1"/>
  <c r="Q3569" i="5" s="1"/>
  <c r="Q3570" i="5" s="1"/>
  <c r="Q3571" i="5" s="1"/>
  <c r="Q3572" i="5" s="1"/>
  <c r="Q3573" i="5" s="1"/>
  <c r="Q3574" i="5" s="1"/>
  <c r="Q3575" i="5" s="1"/>
  <c r="Q3576" i="5" s="1"/>
  <c r="Q3577" i="5" s="1"/>
  <c r="Q3578" i="5" s="1"/>
  <c r="Q3579" i="5" s="1"/>
  <c r="Q3580" i="5" s="1"/>
  <c r="Q3581" i="5" s="1"/>
  <c r="Q3582" i="5" s="1"/>
  <c r="Q3583" i="5" s="1"/>
  <c r="Q3584" i="5" s="1"/>
  <c r="Q3585" i="5" s="1"/>
  <c r="Q3586" i="5" s="1"/>
  <c r="Q3587" i="5" s="1"/>
  <c r="Q3588" i="5" s="1"/>
  <c r="Q3589" i="5" s="1"/>
  <c r="Q3590" i="5" s="1"/>
  <c r="Q3591" i="5" s="1"/>
  <c r="Q3592" i="5" s="1"/>
  <c r="Q3593" i="5" s="1"/>
  <c r="Q3594" i="5" s="1"/>
  <c r="Q3595" i="5" s="1"/>
  <c r="Q3596" i="5" s="1"/>
  <c r="Q3597" i="5" s="1"/>
  <c r="Q3598" i="5" s="1"/>
  <c r="Q3599" i="5" s="1"/>
  <c r="Q3600" i="5" s="1"/>
  <c r="Q3601" i="5" s="1"/>
  <c r="Q3602" i="5" s="1"/>
  <c r="Q3603" i="5" s="1"/>
  <c r="Q3604" i="5" s="1"/>
  <c r="Q3605" i="5" s="1"/>
  <c r="Q3606" i="5" s="1"/>
  <c r="Q3607" i="5" s="1"/>
  <c r="Q3608" i="5" s="1"/>
  <c r="Q3609" i="5" s="1"/>
  <c r="Q3610" i="5" s="1"/>
  <c r="Q3611" i="5" s="1"/>
  <c r="Q3612" i="5" s="1"/>
  <c r="Q3613" i="5" s="1"/>
  <c r="Q3614" i="5" s="1"/>
  <c r="Q3615" i="5" s="1"/>
  <c r="Q3616" i="5" s="1"/>
  <c r="Q3617" i="5" s="1"/>
  <c r="Q3618" i="5" s="1"/>
  <c r="Q3619" i="5" s="1"/>
  <c r="Q3620" i="5" s="1"/>
  <c r="Q3621" i="5" s="1"/>
  <c r="Q3622" i="5" s="1"/>
  <c r="Q3623" i="5" s="1"/>
  <c r="Q3624" i="5" s="1"/>
  <c r="Q3625" i="5" s="1"/>
  <c r="Q3626" i="5" s="1"/>
  <c r="Q3627" i="5" s="1"/>
  <c r="Q3628" i="5" s="1"/>
  <c r="Q3629" i="5" s="1"/>
  <c r="Q3630" i="5" s="1"/>
  <c r="Q3631" i="5" s="1"/>
  <c r="Q3632" i="5" s="1"/>
  <c r="Q3633" i="5" s="1"/>
  <c r="Q3634" i="5" s="1"/>
  <c r="Q3635" i="5" s="1"/>
  <c r="Q3636" i="5" s="1"/>
  <c r="Q3637" i="5" s="1"/>
  <c r="Q3638" i="5" s="1"/>
  <c r="Q3639" i="5" s="1"/>
  <c r="Q3640" i="5" s="1"/>
  <c r="Q3641" i="5" s="1"/>
  <c r="Q3642" i="5" s="1"/>
  <c r="Q3643" i="5" s="1"/>
  <c r="Q3644" i="5" s="1"/>
  <c r="Q3645" i="5" s="1"/>
  <c r="Q3646" i="5" s="1"/>
  <c r="Q3647" i="5" s="1"/>
  <c r="Q3648" i="5" s="1"/>
  <c r="Q3649" i="5" s="1"/>
  <c r="Q3650" i="5" s="1"/>
  <c r="Q3651" i="5" s="1"/>
  <c r="Q3652" i="5" s="1"/>
  <c r="Q3653" i="5" s="1"/>
  <c r="Q3654" i="5" s="1"/>
  <c r="Q3655" i="5" s="1"/>
  <c r="Q3656" i="5" s="1"/>
  <c r="Q3657" i="5" s="1"/>
  <c r="Q3658" i="5" s="1"/>
  <c r="Q3659" i="5" s="1"/>
  <c r="Q3660" i="5" s="1"/>
  <c r="Q3661" i="5" s="1"/>
  <c r="Q3662" i="5" s="1"/>
  <c r="Q3663" i="5" s="1"/>
  <c r="Q3664" i="5" s="1"/>
  <c r="Q3665" i="5" s="1"/>
  <c r="Q3666" i="5" s="1"/>
  <c r="Q3667" i="5" s="1"/>
  <c r="Q3668" i="5" s="1"/>
  <c r="Q3669" i="5" s="1"/>
  <c r="Q3670" i="5" s="1"/>
  <c r="Q3671" i="5" s="1"/>
  <c r="Q3672" i="5" s="1"/>
  <c r="Q3673" i="5" s="1"/>
  <c r="Q3674" i="5" s="1"/>
  <c r="Q3675" i="5" s="1"/>
  <c r="Q3676" i="5" s="1"/>
  <c r="Q3677" i="5" s="1"/>
  <c r="Q3678" i="5" s="1"/>
  <c r="Q3679" i="5" s="1"/>
  <c r="Q3680" i="5" s="1"/>
  <c r="Q3681" i="5" s="1"/>
  <c r="Q3682" i="5" s="1"/>
  <c r="Q3683" i="5" s="1"/>
  <c r="Q3684" i="5" s="1"/>
  <c r="Q3685" i="5" s="1"/>
  <c r="Q3686" i="5" s="1"/>
  <c r="Q3687" i="5" s="1"/>
  <c r="Q3688" i="5" s="1"/>
  <c r="Q3689" i="5" s="1"/>
  <c r="Q3690" i="5" s="1"/>
  <c r="Q3691" i="5" s="1"/>
  <c r="Q3692" i="5" s="1"/>
  <c r="Q3693" i="5" s="1"/>
  <c r="Q3694" i="5" s="1"/>
  <c r="Q3695" i="5" s="1"/>
  <c r="Q3696" i="5" s="1"/>
  <c r="Q3697" i="5" s="1"/>
  <c r="Q3698" i="5" s="1"/>
  <c r="Q3699" i="5" s="1"/>
  <c r="Q3700" i="5" s="1"/>
  <c r="Q3701" i="5" s="1"/>
  <c r="Q3702" i="5" s="1"/>
  <c r="Q3703" i="5" s="1"/>
  <c r="Q3704" i="5" s="1"/>
  <c r="Q3705" i="5" s="1"/>
  <c r="Q3706" i="5" s="1"/>
  <c r="Q3707" i="5" s="1"/>
  <c r="Q3708" i="5" s="1"/>
  <c r="Q3709" i="5" s="1"/>
  <c r="Q3710" i="5" s="1"/>
  <c r="Q3711" i="5" s="1"/>
  <c r="Q3712" i="5" s="1"/>
  <c r="Q3713" i="5" s="1"/>
  <c r="Q3714" i="5" s="1"/>
  <c r="Q3715" i="5" s="1"/>
  <c r="Q3716" i="5" s="1"/>
  <c r="Q3717" i="5" s="1"/>
  <c r="Q3718" i="5" s="1"/>
  <c r="Q3719" i="5" s="1"/>
  <c r="Q3720" i="5" s="1"/>
  <c r="Q3721" i="5" s="1"/>
  <c r="Q3722" i="5" s="1"/>
  <c r="Q3723" i="5" s="1"/>
  <c r="Q3724" i="5" s="1"/>
  <c r="Q3725" i="5" s="1"/>
  <c r="Q3726" i="5" s="1"/>
  <c r="Q3727" i="5" s="1"/>
  <c r="Q3728" i="5" s="1"/>
  <c r="Q3729" i="5" s="1"/>
  <c r="Q3730" i="5" s="1"/>
  <c r="Q3731" i="5" s="1"/>
  <c r="Q3732" i="5" s="1"/>
  <c r="Q3733" i="5" s="1"/>
  <c r="Q3734" i="5" s="1"/>
  <c r="Q3735" i="5" s="1"/>
  <c r="Q3736" i="5" s="1"/>
  <c r="Q3737" i="5" s="1"/>
  <c r="Q3738" i="5" s="1"/>
  <c r="Q3739" i="5" s="1"/>
  <c r="Q3740" i="5" s="1"/>
  <c r="Q3741" i="5" s="1"/>
  <c r="Q3742" i="5" s="1"/>
  <c r="Q3743" i="5" s="1"/>
  <c r="Q3744" i="5" s="1"/>
  <c r="Q3745" i="5" s="1"/>
  <c r="Q3746" i="5" s="1"/>
  <c r="Q3747" i="5" s="1"/>
  <c r="Q3748" i="5" s="1"/>
  <c r="Q3749" i="5" s="1"/>
  <c r="Q3750" i="5" s="1"/>
  <c r="Q3751" i="5" s="1"/>
  <c r="Q3752" i="5" s="1"/>
  <c r="Q3753" i="5" s="1"/>
  <c r="Q3754" i="5" s="1"/>
  <c r="Q3755" i="5" s="1"/>
  <c r="Q3756" i="5" s="1"/>
  <c r="Q3757" i="5" s="1"/>
  <c r="Q3758" i="5" s="1"/>
  <c r="Q3759" i="5" s="1"/>
  <c r="Q3760" i="5" s="1"/>
  <c r="Q3761" i="5" s="1"/>
  <c r="Q3762" i="5" s="1"/>
  <c r="Q3763" i="5" s="1"/>
  <c r="Q3764" i="5" s="1"/>
  <c r="Q3765" i="5" s="1"/>
  <c r="Q3766" i="5" s="1"/>
  <c r="Q3767" i="5" s="1"/>
  <c r="Q3768" i="5" s="1"/>
  <c r="Q3769" i="5" s="1"/>
  <c r="Q3770" i="5" s="1"/>
  <c r="Q3771" i="5" s="1"/>
  <c r="Q3772" i="5" s="1"/>
  <c r="Q3773" i="5" s="1"/>
  <c r="Q3774" i="5" s="1"/>
  <c r="Q3775" i="5" s="1"/>
  <c r="Q3776" i="5" s="1"/>
  <c r="Q3777" i="5" s="1"/>
  <c r="Q3778" i="5" s="1"/>
  <c r="Q3779" i="5" s="1"/>
  <c r="Q3780" i="5" s="1"/>
  <c r="Q3781" i="5" s="1"/>
  <c r="Q3782" i="5" s="1"/>
  <c r="Q3783" i="5" s="1"/>
  <c r="Q3784" i="5" s="1"/>
  <c r="Q3785" i="5" s="1"/>
  <c r="Q3786" i="5" s="1"/>
  <c r="Q3787" i="5" s="1"/>
  <c r="Q3788" i="5" s="1"/>
  <c r="Q3789" i="5" s="1"/>
  <c r="Q3790" i="5" s="1"/>
  <c r="Q3791" i="5" s="1"/>
  <c r="Q3792" i="5" s="1"/>
  <c r="Q3793" i="5" s="1"/>
  <c r="Q3794" i="5" s="1"/>
  <c r="Q3795" i="5" s="1"/>
  <c r="Q3796" i="5" s="1"/>
  <c r="Q3797" i="5" s="1"/>
  <c r="Q3798" i="5" s="1"/>
  <c r="Q3799" i="5" s="1"/>
  <c r="Q3800" i="5" s="1"/>
  <c r="Q3801" i="5" s="1"/>
  <c r="Q3802" i="5" s="1"/>
  <c r="Q3803" i="5" s="1"/>
  <c r="Q3804" i="5" s="1"/>
  <c r="Q3805" i="5" s="1"/>
  <c r="Q3806" i="5" s="1"/>
  <c r="Q3807" i="5" s="1"/>
  <c r="Q3808" i="5" s="1"/>
  <c r="Q3809" i="5" s="1"/>
  <c r="Q3810" i="5" s="1"/>
  <c r="Q3811" i="5" s="1"/>
  <c r="Q3812" i="5" s="1"/>
  <c r="Q3813" i="5" s="1"/>
  <c r="Q3814" i="5" s="1"/>
  <c r="Q3815" i="5" s="1"/>
  <c r="Q3816" i="5" s="1"/>
  <c r="Q3817" i="5" s="1"/>
  <c r="Q3818" i="5" s="1"/>
  <c r="Q3819" i="5" s="1"/>
  <c r="Q3820" i="5" s="1"/>
  <c r="Q3821" i="5" s="1"/>
  <c r="Q3822" i="5" s="1"/>
  <c r="Q3823" i="5" s="1"/>
  <c r="Q3824" i="5" s="1"/>
  <c r="Q3825" i="5" s="1"/>
  <c r="Q3826" i="5" s="1"/>
  <c r="Q3827" i="5" s="1"/>
  <c r="Q3828" i="5" s="1"/>
  <c r="Q3829" i="5" s="1"/>
  <c r="Q3830" i="5" s="1"/>
  <c r="Q3831" i="5" s="1"/>
  <c r="Q3832" i="5" s="1"/>
  <c r="Q3833" i="5" s="1"/>
  <c r="Q3834" i="5" s="1"/>
  <c r="Q3835" i="5" s="1"/>
  <c r="Q3836" i="5" s="1"/>
  <c r="Q3837" i="5" s="1"/>
  <c r="Q3838" i="5" s="1"/>
  <c r="Q3839" i="5" s="1"/>
  <c r="Q3840" i="5" s="1"/>
  <c r="Q3841" i="5" s="1"/>
  <c r="Q3842" i="5" s="1"/>
  <c r="Q3843" i="5" s="1"/>
  <c r="Q3844" i="5" s="1"/>
  <c r="Q3845" i="5" s="1"/>
  <c r="Q3846" i="5" s="1"/>
  <c r="Q3847" i="5" s="1"/>
  <c r="Q3848" i="5" s="1"/>
  <c r="Q3849" i="5" s="1"/>
  <c r="Q3850" i="5" s="1"/>
  <c r="Q3851" i="5" s="1"/>
  <c r="Q3852" i="5" s="1"/>
  <c r="Q3853" i="5" s="1"/>
  <c r="Q3854" i="5" s="1"/>
  <c r="Q3855" i="5" s="1"/>
  <c r="Q3856" i="5" s="1"/>
  <c r="Q3857" i="5" s="1"/>
  <c r="Q3858" i="5" s="1"/>
  <c r="Q3859" i="5" s="1"/>
  <c r="Q3860" i="5" s="1"/>
  <c r="Q3861" i="5" s="1"/>
  <c r="Q3862" i="5" s="1"/>
  <c r="Q3863" i="5" s="1"/>
  <c r="Q3864" i="5" s="1"/>
  <c r="Q3865" i="5" s="1"/>
  <c r="Q3866" i="5" s="1"/>
  <c r="Q3867" i="5" s="1"/>
  <c r="Q3868" i="5" s="1"/>
  <c r="Q3869" i="5" s="1"/>
  <c r="Q3870" i="5" s="1"/>
  <c r="Q3871" i="5" s="1"/>
  <c r="Q3872" i="5" s="1"/>
  <c r="Q3873" i="5" s="1"/>
  <c r="Q3874" i="5" s="1"/>
  <c r="Q3875" i="5" s="1"/>
  <c r="Q3876" i="5" s="1"/>
  <c r="Q3877" i="5" s="1"/>
  <c r="Q3878" i="5" s="1"/>
  <c r="Q3879" i="5" s="1"/>
  <c r="Q3880" i="5" s="1"/>
  <c r="Q3881" i="5" s="1"/>
  <c r="Q3882" i="5" s="1"/>
  <c r="Q3883" i="5" s="1"/>
  <c r="Q3884" i="5" s="1"/>
  <c r="Q3885" i="5" s="1"/>
  <c r="Q3886" i="5" s="1"/>
  <c r="Q3887" i="5" s="1"/>
  <c r="Q3888" i="5" s="1"/>
  <c r="Q3889" i="5" s="1"/>
  <c r="Q3890" i="5" s="1"/>
  <c r="Q3891" i="5" s="1"/>
  <c r="Q3892" i="5" s="1"/>
  <c r="Q3893" i="5" s="1"/>
  <c r="Q3894" i="5" s="1"/>
  <c r="Q3895" i="5" s="1"/>
  <c r="Q3896" i="5" s="1"/>
  <c r="Q3897" i="5" s="1"/>
  <c r="Q3898" i="5" s="1"/>
  <c r="Q3899" i="5" s="1"/>
  <c r="Q3900" i="5" s="1"/>
  <c r="Q3901" i="5" s="1"/>
  <c r="Q3902" i="5" s="1"/>
  <c r="Q3903" i="5" s="1"/>
  <c r="Q3904" i="5" s="1"/>
  <c r="Q3905" i="5" s="1"/>
  <c r="Q3906" i="5" s="1"/>
  <c r="Q3907" i="5" s="1"/>
  <c r="Q3908" i="5" s="1"/>
  <c r="Q3909" i="5" s="1"/>
  <c r="Q3910" i="5" s="1"/>
  <c r="Q3911" i="5" s="1"/>
  <c r="Q3912" i="5" s="1"/>
  <c r="Q3913" i="5" s="1"/>
  <c r="Q3914" i="5" s="1"/>
  <c r="Q3915" i="5" s="1"/>
  <c r="Q3916" i="5" s="1"/>
  <c r="Q3917" i="5" s="1"/>
  <c r="Q3918" i="5" s="1"/>
  <c r="Q3919" i="5" s="1"/>
  <c r="Q3920" i="5" s="1"/>
  <c r="Q3921" i="5" s="1"/>
  <c r="Q3922" i="5" s="1"/>
  <c r="Q3923" i="5" s="1"/>
  <c r="Q3924" i="5" s="1"/>
  <c r="Q3925" i="5" s="1"/>
  <c r="Q3926" i="5" s="1"/>
  <c r="Q3927" i="5" s="1"/>
  <c r="Q3928" i="5" s="1"/>
  <c r="Q3929" i="5" s="1"/>
  <c r="Q3930" i="5" s="1"/>
  <c r="Q3931" i="5" s="1"/>
  <c r="Q3932" i="5" s="1"/>
  <c r="Q3933" i="5" s="1"/>
  <c r="Q3934" i="5" s="1"/>
  <c r="Q3935" i="5" s="1"/>
  <c r="Q3936" i="5" s="1"/>
  <c r="Q3937" i="5" s="1"/>
  <c r="Q3938" i="5" s="1"/>
  <c r="Q3939" i="5" s="1"/>
  <c r="Q3940" i="5" s="1"/>
  <c r="Q3941" i="5" s="1"/>
  <c r="Q3942" i="5" s="1"/>
  <c r="Q3943" i="5" s="1"/>
  <c r="Q3944" i="5" s="1"/>
  <c r="Q3945" i="5" s="1"/>
  <c r="Q3946" i="5" s="1"/>
  <c r="Q3947" i="5" s="1"/>
  <c r="Q3948" i="5" s="1"/>
  <c r="Q3949" i="5" s="1"/>
  <c r="Q3950" i="5" s="1"/>
  <c r="Q3951" i="5" s="1"/>
  <c r="Q3952" i="5" s="1"/>
  <c r="Q3953" i="5" s="1"/>
  <c r="Q3954" i="5" s="1"/>
  <c r="Q3955" i="5" s="1"/>
  <c r="Q3956" i="5" s="1"/>
  <c r="Q3957" i="5" s="1"/>
  <c r="Q3958" i="5" s="1"/>
  <c r="Q3959" i="5" s="1"/>
  <c r="Q3960" i="5" s="1"/>
  <c r="Q3961" i="5" s="1"/>
  <c r="Q3962" i="5" s="1"/>
  <c r="Q3963" i="5" s="1"/>
  <c r="Q3964" i="5" s="1"/>
  <c r="Q3965" i="5" s="1"/>
  <c r="Q3966" i="5" s="1"/>
  <c r="Q3967" i="5" s="1"/>
  <c r="Q3968" i="5" s="1"/>
  <c r="Q3969" i="5" s="1"/>
  <c r="Q3970" i="5" s="1"/>
  <c r="Q3971" i="5" s="1"/>
  <c r="Q3972" i="5" s="1"/>
  <c r="Q3973" i="5" s="1"/>
  <c r="Q3974" i="5" s="1"/>
  <c r="Q3975" i="5" s="1"/>
  <c r="Q3976" i="5" s="1"/>
  <c r="Q3977" i="5" s="1"/>
  <c r="Q3978" i="5" s="1"/>
  <c r="Q3979" i="5" s="1"/>
  <c r="Q3980" i="5" s="1"/>
  <c r="Q3981" i="5" s="1"/>
  <c r="Q3982" i="5" s="1"/>
  <c r="Q3983" i="5" s="1"/>
  <c r="Q3984" i="5" s="1"/>
  <c r="Q3985" i="5" s="1"/>
  <c r="Q3986" i="5" s="1"/>
  <c r="Q3987" i="5" s="1"/>
  <c r="Q3988" i="5" s="1"/>
  <c r="Q3989" i="5" s="1"/>
  <c r="Q3990" i="5" s="1"/>
  <c r="Q3991" i="5" s="1"/>
  <c r="Q3992" i="5" s="1"/>
  <c r="Q3993" i="5" s="1"/>
  <c r="Q3994" i="5" s="1"/>
  <c r="Q3995" i="5" s="1"/>
  <c r="Q3996" i="5" s="1"/>
  <c r="Q3997" i="5" s="1"/>
  <c r="Q3998" i="5" s="1"/>
  <c r="Q3999" i="5" s="1"/>
  <c r="Q4000" i="5" s="1"/>
  <c r="Q4001" i="5" s="1"/>
  <c r="Q4002" i="5" s="1"/>
  <c r="Q4003" i="5" s="1"/>
  <c r="Q4004" i="5" s="1"/>
  <c r="Q4005" i="5" s="1"/>
  <c r="Q4006" i="5" s="1"/>
  <c r="Q4007" i="5" s="1"/>
  <c r="Q4008" i="5" s="1"/>
  <c r="Q4009" i="5" s="1"/>
  <c r="Q4010" i="5" s="1"/>
  <c r="Q4011" i="5" s="1"/>
  <c r="Q4012" i="5" s="1"/>
  <c r="Q4013" i="5" s="1"/>
  <c r="Q4014" i="5" s="1"/>
  <c r="Q4015" i="5" s="1"/>
  <c r="Q4016" i="5" s="1"/>
  <c r="Q4017" i="5" s="1"/>
  <c r="Q4018" i="5" s="1"/>
  <c r="Q4019" i="5" s="1"/>
  <c r="Q4020" i="5" s="1"/>
  <c r="Q4021" i="5" s="1"/>
  <c r="Q4022" i="5" s="1"/>
  <c r="Q4023" i="5" s="1"/>
  <c r="Q4024" i="5" s="1"/>
  <c r="Q4025" i="5" s="1"/>
  <c r="Q4026" i="5" s="1"/>
  <c r="Q4027" i="5" s="1"/>
  <c r="Q4028" i="5" s="1"/>
  <c r="Q4029" i="5" s="1"/>
  <c r="Q4030" i="5" s="1"/>
  <c r="Q4031" i="5" s="1"/>
  <c r="Q4032" i="5" s="1"/>
  <c r="Q4033" i="5" s="1"/>
  <c r="Q4034" i="5" s="1"/>
  <c r="Q4035" i="5" s="1"/>
  <c r="Q4036" i="5" s="1"/>
  <c r="Q4037" i="5" s="1"/>
  <c r="Q4038" i="5" s="1"/>
  <c r="Q4039" i="5" s="1"/>
  <c r="Q4040" i="5" s="1"/>
  <c r="Q4041" i="5" s="1"/>
  <c r="Q4042" i="5" s="1"/>
  <c r="Q4043" i="5" s="1"/>
  <c r="Q4044" i="5" s="1"/>
  <c r="Q4045" i="5" s="1"/>
  <c r="Q4046" i="5" s="1"/>
  <c r="Q4047" i="5" s="1"/>
  <c r="Q4048" i="5" s="1"/>
  <c r="Q4049" i="5" s="1"/>
  <c r="Q4050" i="5" s="1"/>
  <c r="Q4051" i="5" s="1"/>
  <c r="Q4052" i="5" s="1"/>
  <c r="Q4053" i="5" s="1"/>
  <c r="Q4054" i="5" s="1"/>
  <c r="Q4055" i="5" s="1"/>
  <c r="Q4056" i="5" s="1"/>
  <c r="Q4057" i="5" s="1"/>
  <c r="Q4058" i="5" s="1"/>
  <c r="Q4059" i="5" s="1"/>
  <c r="Q4060" i="5" s="1"/>
  <c r="Q4061" i="5" s="1"/>
  <c r="Q4062" i="5" s="1"/>
  <c r="Q4063" i="5" s="1"/>
  <c r="Q4064" i="5" s="1"/>
  <c r="Q4065" i="5" s="1"/>
  <c r="Q4066" i="5" s="1"/>
  <c r="Q4067" i="5" s="1"/>
  <c r="Q4068" i="5" s="1"/>
  <c r="Q4069" i="5" s="1"/>
  <c r="Q4070" i="5" s="1"/>
  <c r="Q4071" i="5" s="1"/>
  <c r="Q4072" i="5" s="1"/>
  <c r="Q4073" i="5" s="1"/>
  <c r="Q4074" i="5" s="1"/>
  <c r="Q4075" i="5" s="1"/>
  <c r="Q4076" i="5" s="1"/>
  <c r="Q4077" i="5" s="1"/>
  <c r="Q4078" i="5" s="1"/>
  <c r="Q4079" i="5" s="1"/>
  <c r="Q4080" i="5" s="1"/>
  <c r="Q4081" i="5" s="1"/>
  <c r="Q4082" i="5" s="1"/>
  <c r="Q4083" i="5" s="1"/>
  <c r="Q4084" i="5" s="1"/>
  <c r="Q4085" i="5" s="1"/>
  <c r="Q4086" i="5" s="1"/>
  <c r="Q4087" i="5" s="1"/>
  <c r="Q4088" i="5" s="1"/>
  <c r="Q4089" i="5" s="1"/>
  <c r="Q4090" i="5" s="1"/>
  <c r="Q4091" i="5" s="1"/>
  <c r="Q4092" i="5" s="1"/>
  <c r="Q4093" i="5" s="1"/>
  <c r="Q4094" i="5" s="1"/>
  <c r="Q4095" i="5" s="1"/>
  <c r="Q4096" i="5" s="1"/>
  <c r="Q4097" i="5" s="1"/>
  <c r="Q4098" i="5" s="1"/>
  <c r="Q4099" i="5" s="1"/>
  <c r="Q4100" i="5" s="1"/>
  <c r="Q4101" i="5" s="1"/>
  <c r="Q4102" i="5" s="1"/>
  <c r="Q4103" i="5" s="1"/>
  <c r="Q4104" i="5" s="1"/>
  <c r="Q4105" i="5" s="1"/>
  <c r="Q4106" i="5" s="1"/>
  <c r="Q4107" i="5" s="1"/>
  <c r="Q4108" i="5" s="1"/>
  <c r="Q4109" i="5" s="1"/>
  <c r="Q4110" i="5" s="1"/>
  <c r="Q4111" i="5" s="1"/>
  <c r="Q4112" i="5" s="1"/>
  <c r="Q4113" i="5" s="1"/>
  <c r="Q4114" i="5" s="1"/>
  <c r="Q4115" i="5" s="1"/>
  <c r="Q4116" i="5" s="1"/>
  <c r="Q4117" i="5" s="1"/>
  <c r="Q4118" i="5" s="1"/>
  <c r="Q4119" i="5" s="1"/>
  <c r="Q4120" i="5" s="1"/>
  <c r="Q4121" i="5" s="1"/>
  <c r="Q4122" i="5" s="1"/>
  <c r="Q4123" i="5" s="1"/>
  <c r="Q4124" i="5" s="1"/>
  <c r="Q4125" i="5" s="1"/>
  <c r="Q4126" i="5" s="1"/>
  <c r="Q4127" i="5" s="1"/>
  <c r="Q4128" i="5" s="1"/>
  <c r="Q4129" i="5" s="1"/>
  <c r="Q4130" i="5" s="1"/>
  <c r="Q4131" i="5" s="1"/>
  <c r="Q4132" i="5" s="1"/>
  <c r="Q4133" i="5" s="1"/>
  <c r="Q4134" i="5" s="1"/>
  <c r="Q4135" i="5" s="1"/>
  <c r="Q4136" i="5" s="1"/>
  <c r="Q4137" i="5" s="1"/>
  <c r="Q4138" i="5" s="1"/>
  <c r="Q4139" i="5" s="1"/>
  <c r="Q4140" i="5" s="1"/>
  <c r="Q4141" i="5" s="1"/>
  <c r="Q4142" i="5" s="1"/>
  <c r="Q4143" i="5" s="1"/>
  <c r="Q4144" i="5" s="1"/>
  <c r="Q4145" i="5" s="1"/>
  <c r="Q4146" i="5" s="1"/>
  <c r="Q4147" i="5" s="1"/>
  <c r="Q4148" i="5" s="1"/>
  <c r="Q4149" i="5" s="1"/>
  <c r="Q4150" i="5" s="1"/>
  <c r="Q4151" i="5" s="1"/>
  <c r="Q4152" i="5" s="1"/>
  <c r="Q4153" i="5" s="1"/>
  <c r="Q4154" i="5" s="1"/>
  <c r="Q4155" i="5" s="1"/>
  <c r="Q4156" i="5" s="1"/>
  <c r="Q4157" i="5" s="1"/>
  <c r="Q4158" i="5" s="1"/>
  <c r="Q4159" i="5" s="1"/>
  <c r="Q4160" i="5" s="1"/>
  <c r="Q4161" i="5" s="1"/>
  <c r="Q4162" i="5" s="1"/>
  <c r="Q4163" i="5" s="1"/>
  <c r="Q4164" i="5" s="1"/>
  <c r="Q4165" i="5" s="1"/>
  <c r="Q4166" i="5" s="1"/>
  <c r="Q4167" i="5" s="1"/>
  <c r="Q4168" i="5" s="1"/>
  <c r="Q4169" i="5" s="1"/>
  <c r="Q4170" i="5" s="1"/>
  <c r="Q4171" i="5" s="1"/>
  <c r="Q4172" i="5" s="1"/>
  <c r="Q4173" i="5" s="1"/>
  <c r="Q4174" i="5" s="1"/>
  <c r="Q4175" i="5" s="1"/>
  <c r="Q4176" i="5" s="1"/>
  <c r="Q4177" i="5" s="1"/>
  <c r="Q4178" i="5" s="1"/>
  <c r="Q4179" i="5" s="1"/>
  <c r="Q4180" i="5" s="1"/>
  <c r="Q4181" i="5" s="1"/>
  <c r="Q4182" i="5" s="1"/>
  <c r="Q4183" i="5" s="1"/>
  <c r="Q4184" i="5" s="1"/>
  <c r="Q4185" i="5" s="1"/>
  <c r="Q4186" i="5" s="1"/>
  <c r="Q4187" i="5" s="1"/>
  <c r="Q4188" i="5" s="1"/>
  <c r="Q4189" i="5" s="1"/>
  <c r="Q4190" i="5" s="1"/>
  <c r="Q4191" i="5" s="1"/>
  <c r="Q4192" i="5" s="1"/>
  <c r="Q4193" i="5" s="1"/>
  <c r="Q4194" i="5" s="1"/>
  <c r="Q4195" i="5" s="1"/>
  <c r="Q4196" i="5" s="1"/>
  <c r="Q4197" i="5" s="1"/>
  <c r="Q4198" i="5" s="1"/>
  <c r="Q4199" i="5" s="1"/>
  <c r="Q4200" i="5" s="1"/>
  <c r="Q4201" i="5" s="1"/>
  <c r="Q4202" i="5" s="1"/>
  <c r="Q4203" i="5" s="1"/>
  <c r="Q4204" i="5" s="1"/>
  <c r="Q4205" i="5" s="1"/>
  <c r="Q4206" i="5" s="1"/>
  <c r="Q4207" i="5" s="1"/>
  <c r="Q4208" i="5" s="1"/>
  <c r="Q4209" i="5" s="1"/>
  <c r="Q4210" i="5" s="1"/>
  <c r="Q4211" i="5" s="1"/>
  <c r="Q4212" i="5" s="1"/>
  <c r="Q4213" i="5" s="1"/>
  <c r="Q4214" i="5" s="1"/>
  <c r="Q4215" i="5" s="1"/>
  <c r="Q4216" i="5" s="1"/>
  <c r="Q4217" i="5" s="1"/>
  <c r="Q4218" i="5" s="1"/>
  <c r="Q4219" i="5" s="1"/>
  <c r="Q4220" i="5" s="1"/>
  <c r="Q4221" i="5" s="1"/>
  <c r="Q4222" i="5" s="1"/>
  <c r="Q4223" i="5" s="1"/>
  <c r="Q4224" i="5" s="1"/>
  <c r="Q4225" i="5" s="1"/>
  <c r="Q4226" i="5" s="1"/>
  <c r="Q4227" i="5" s="1"/>
  <c r="Q4228" i="5" s="1"/>
  <c r="Q4229" i="5" s="1"/>
  <c r="Q4230" i="5" s="1"/>
  <c r="Q4231" i="5" s="1"/>
  <c r="Q4232" i="5" s="1"/>
  <c r="Q4233" i="5" s="1"/>
  <c r="Q4234" i="5" s="1"/>
  <c r="Q4235" i="5" s="1"/>
  <c r="Q4236" i="5" s="1"/>
  <c r="Q4237" i="5" s="1"/>
  <c r="Q4238" i="5" s="1"/>
  <c r="Q4239" i="5" s="1"/>
  <c r="Q4240" i="5" s="1"/>
  <c r="Q4241" i="5" s="1"/>
  <c r="Q4242" i="5" s="1"/>
  <c r="Q4243" i="5" s="1"/>
  <c r="Q4244" i="5" s="1"/>
  <c r="Q4245" i="5" s="1"/>
  <c r="Q4246" i="5" s="1"/>
  <c r="Q4247" i="5" s="1"/>
  <c r="Q4248" i="5" s="1"/>
  <c r="Q4249" i="5" s="1"/>
  <c r="Q4250" i="5" s="1"/>
  <c r="Q4251" i="5" s="1"/>
  <c r="Q4252" i="5" s="1"/>
  <c r="Q4253" i="5" s="1"/>
  <c r="Q4254" i="5" s="1"/>
  <c r="Q4255" i="5" s="1"/>
  <c r="Q4256" i="5" s="1"/>
  <c r="Q4257" i="5" s="1"/>
  <c r="Q4258" i="5" s="1"/>
  <c r="Q4259" i="5" s="1"/>
  <c r="Q4260" i="5" s="1"/>
  <c r="Q4261" i="5" s="1"/>
  <c r="Q4262" i="5" s="1"/>
  <c r="Q4263" i="5" s="1"/>
  <c r="Q4264" i="5" s="1"/>
  <c r="Q4265" i="5" s="1"/>
  <c r="Q4266" i="5" s="1"/>
  <c r="Q4267" i="5" s="1"/>
  <c r="Q4268" i="5" s="1"/>
  <c r="Q4269" i="5" s="1"/>
  <c r="Q4270" i="5" s="1"/>
  <c r="Q4271" i="5" s="1"/>
  <c r="Q4272" i="5" s="1"/>
  <c r="Q4273" i="5" s="1"/>
  <c r="Q4274" i="5" s="1"/>
  <c r="Q4275" i="5" s="1"/>
  <c r="Q4276" i="5" s="1"/>
  <c r="Q4277" i="5" s="1"/>
  <c r="Q4278" i="5" s="1"/>
  <c r="Q4279" i="5" s="1"/>
  <c r="Q4280" i="5" s="1"/>
  <c r="Q4281" i="5" s="1"/>
  <c r="Q4282" i="5" s="1"/>
  <c r="Q4283" i="5" s="1"/>
  <c r="Q4284" i="5" s="1"/>
  <c r="Q4285" i="5" s="1"/>
  <c r="Q4286" i="5" s="1"/>
  <c r="Q4287" i="5" s="1"/>
  <c r="Q4288" i="5" s="1"/>
  <c r="Q4289" i="5" s="1"/>
  <c r="Q4290" i="5" s="1"/>
  <c r="Q4291" i="5" s="1"/>
  <c r="Q4292" i="5" s="1"/>
  <c r="Q4293" i="5" s="1"/>
  <c r="Q4294" i="5" s="1"/>
  <c r="Q4295" i="5" s="1"/>
  <c r="Q4296" i="5" s="1"/>
  <c r="Q4297" i="5" s="1"/>
  <c r="Q4298" i="5" s="1"/>
  <c r="Q4299" i="5" s="1"/>
  <c r="Q4300" i="5" s="1"/>
  <c r="Q4301" i="5" s="1"/>
  <c r="Q4302" i="5" s="1"/>
  <c r="Q4303" i="5" s="1"/>
  <c r="Q4304" i="5" s="1"/>
  <c r="Q4305" i="5" s="1"/>
  <c r="Q4306" i="5" s="1"/>
  <c r="Q4307" i="5" s="1"/>
  <c r="Q4308" i="5" s="1"/>
  <c r="Q4309" i="5" s="1"/>
  <c r="Q4310" i="5" s="1"/>
  <c r="Q4311" i="5" s="1"/>
  <c r="Q4312" i="5" s="1"/>
  <c r="Q4313" i="5" s="1"/>
  <c r="Q4314" i="5" s="1"/>
  <c r="Q4315" i="5" s="1"/>
  <c r="Q4316" i="5" s="1"/>
  <c r="Q4317" i="5" s="1"/>
  <c r="Q4318" i="5" s="1"/>
  <c r="Q4319" i="5" s="1"/>
  <c r="Q4320" i="5" s="1"/>
  <c r="Q4321" i="5" s="1"/>
  <c r="Q4322" i="5" s="1"/>
  <c r="Q4323" i="5" s="1"/>
  <c r="Q4324" i="5" s="1"/>
  <c r="Q4325" i="5" s="1"/>
  <c r="Q4326" i="5" s="1"/>
  <c r="Q4327" i="5" s="1"/>
  <c r="Q4328" i="5" s="1"/>
  <c r="Q4329" i="5" s="1"/>
  <c r="Q4330" i="5" s="1"/>
  <c r="Q4331" i="5" s="1"/>
  <c r="Q4332" i="5" s="1"/>
  <c r="Q4333" i="5" s="1"/>
  <c r="Q4334" i="5" s="1"/>
  <c r="Q4335" i="5" s="1"/>
  <c r="Q4336" i="5" s="1"/>
  <c r="Q4337" i="5" s="1"/>
  <c r="Q4338" i="5" s="1"/>
  <c r="Q4339" i="5" s="1"/>
  <c r="Q4340" i="5" s="1"/>
  <c r="Q4341" i="5" s="1"/>
  <c r="Q4342" i="5" s="1"/>
  <c r="Q4343" i="5" s="1"/>
  <c r="Q4344" i="5" s="1"/>
  <c r="Q4345" i="5" s="1"/>
  <c r="Q4346" i="5" s="1"/>
  <c r="Q4347" i="5" s="1"/>
  <c r="Q4348" i="5" s="1"/>
  <c r="Q4349" i="5" s="1"/>
  <c r="Q4350" i="5" s="1"/>
  <c r="Q4351" i="5" s="1"/>
  <c r="Q4352" i="5" s="1"/>
  <c r="Q4353" i="5" s="1"/>
  <c r="Q4354" i="5" s="1"/>
  <c r="Q4355" i="5" s="1"/>
  <c r="Q4356" i="5" s="1"/>
  <c r="Q4357" i="5" s="1"/>
  <c r="Q4358" i="5" s="1"/>
  <c r="Q4359" i="5" s="1"/>
  <c r="Q4360" i="5" s="1"/>
  <c r="Q4361" i="5" s="1"/>
  <c r="Q4362" i="5" s="1"/>
  <c r="Q4363" i="5" s="1"/>
  <c r="Q4364" i="5" s="1"/>
  <c r="Q4365" i="5" s="1"/>
  <c r="Q4366" i="5" s="1"/>
  <c r="Q4367" i="5" s="1"/>
  <c r="Q4368" i="5" s="1"/>
  <c r="Q4369" i="5" s="1"/>
  <c r="Q4370" i="5" s="1"/>
  <c r="Q4371" i="5" s="1"/>
  <c r="Q4372" i="5" s="1"/>
  <c r="Q4373" i="5" s="1"/>
  <c r="Q4374" i="5" s="1"/>
  <c r="Q4375" i="5" s="1"/>
  <c r="Q4376" i="5" s="1"/>
  <c r="Q4377" i="5" s="1"/>
  <c r="Q4378" i="5" s="1"/>
  <c r="Q4379" i="5" s="1"/>
  <c r="Q4380" i="5" s="1"/>
  <c r="Q4381" i="5" s="1"/>
  <c r="Q4382" i="5" s="1"/>
  <c r="Q4383" i="5" s="1"/>
  <c r="Q4384" i="5" s="1"/>
  <c r="Q4385" i="5" s="1"/>
  <c r="Q4386" i="5" s="1"/>
  <c r="Q4387" i="5" s="1"/>
  <c r="Q4388" i="5" s="1"/>
  <c r="Q4389" i="5" s="1"/>
  <c r="Q4390" i="5" s="1"/>
  <c r="Q4391" i="5" s="1"/>
  <c r="Q4392" i="5" s="1"/>
  <c r="Q4393" i="5" s="1"/>
  <c r="Q4394" i="5" s="1"/>
  <c r="Q4395" i="5" s="1"/>
  <c r="Q4396" i="5" s="1"/>
  <c r="Q4397" i="5" s="1"/>
  <c r="Q4398" i="5" s="1"/>
  <c r="Q4399" i="5" s="1"/>
  <c r="Q4400" i="5" s="1"/>
  <c r="Q4401" i="5" s="1"/>
  <c r="Q4402" i="5" s="1"/>
  <c r="Q4403" i="5" s="1"/>
  <c r="Q4404" i="5" s="1"/>
  <c r="Q4405" i="5" s="1"/>
  <c r="Q4406" i="5" s="1"/>
  <c r="Q4407" i="5" s="1"/>
  <c r="Q4408" i="5" s="1"/>
  <c r="Q4409" i="5" s="1"/>
  <c r="Q4410" i="5" s="1"/>
  <c r="Q4411" i="5" s="1"/>
  <c r="Q4412" i="5" s="1"/>
  <c r="Q4413" i="5" s="1"/>
  <c r="Q4414" i="5" s="1"/>
  <c r="Q4415" i="5" s="1"/>
  <c r="Q4416" i="5" s="1"/>
  <c r="Q4417" i="5" s="1"/>
  <c r="Q4418" i="5" s="1"/>
  <c r="Q4419" i="5" s="1"/>
  <c r="Q4420" i="5" s="1"/>
  <c r="Q4421" i="5" s="1"/>
  <c r="Q4422" i="5" s="1"/>
  <c r="Q4423" i="5" s="1"/>
  <c r="Q4424" i="5" s="1"/>
  <c r="Q4425" i="5" s="1"/>
  <c r="Q4426" i="5" s="1"/>
  <c r="Q4427" i="5" s="1"/>
  <c r="Q4428" i="5" s="1"/>
  <c r="Q4429" i="5" s="1"/>
  <c r="Q4430" i="5" s="1"/>
  <c r="Q4431" i="5" s="1"/>
  <c r="Q4432" i="5" s="1"/>
  <c r="Q4433" i="5" s="1"/>
  <c r="Q4434" i="5" s="1"/>
  <c r="Q4435" i="5" s="1"/>
  <c r="Q4436" i="5" s="1"/>
  <c r="Q4437" i="5" s="1"/>
  <c r="Q4438" i="5" s="1"/>
  <c r="Q4439" i="5" s="1"/>
  <c r="Q4440" i="5" s="1"/>
  <c r="Q4441" i="5" s="1"/>
  <c r="Q4442" i="5" s="1"/>
  <c r="Q4443" i="5" s="1"/>
  <c r="Q4444" i="5" s="1"/>
  <c r="Q4445" i="5" s="1"/>
  <c r="Q4446" i="5" s="1"/>
  <c r="Q4447" i="5" s="1"/>
  <c r="Q4448" i="5" s="1"/>
  <c r="Q4449" i="5" s="1"/>
  <c r="Q4450" i="5" s="1"/>
  <c r="Q4451" i="5" s="1"/>
  <c r="Q4452" i="5" s="1"/>
  <c r="Q4453" i="5" s="1"/>
  <c r="Q4454" i="5" s="1"/>
  <c r="Q4455" i="5" s="1"/>
  <c r="Q4456" i="5" s="1"/>
  <c r="Q4457" i="5" s="1"/>
  <c r="Q4458" i="5" s="1"/>
  <c r="Q4459" i="5" s="1"/>
  <c r="Q4460" i="5" s="1"/>
  <c r="Q4461" i="5" s="1"/>
  <c r="Q4462" i="5" s="1"/>
  <c r="Q4463" i="5" s="1"/>
  <c r="Q4464" i="5" s="1"/>
  <c r="Q4465" i="5" s="1"/>
  <c r="Q4466" i="5" s="1"/>
  <c r="Q4467" i="5" s="1"/>
  <c r="Q4468" i="5" s="1"/>
  <c r="Q4469" i="5" s="1"/>
  <c r="Q4470" i="5" s="1"/>
  <c r="Q4471" i="5" s="1"/>
  <c r="Q4472" i="5" s="1"/>
  <c r="Q4473" i="5" s="1"/>
  <c r="Q4474" i="5" s="1"/>
  <c r="Q4475" i="5" s="1"/>
  <c r="Q4476" i="5" s="1"/>
  <c r="Q4477" i="5" s="1"/>
  <c r="Q4478" i="5" s="1"/>
  <c r="Q4479" i="5" s="1"/>
  <c r="Q4480" i="5" s="1"/>
  <c r="Q4481" i="5" s="1"/>
  <c r="Q4482" i="5" s="1"/>
  <c r="Q4483" i="5" s="1"/>
  <c r="Q4484" i="5" s="1"/>
  <c r="Q4485" i="5" s="1"/>
  <c r="Q4486" i="5" s="1"/>
  <c r="Q4487" i="5" s="1"/>
  <c r="Q4488" i="5" s="1"/>
  <c r="Q4489" i="5" s="1"/>
  <c r="Q4490" i="5" s="1"/>
  <c r="Q4491" i="5" s="1"/>
  <c r="Q4492" i="5" s="1"/>
  <c r="Q4493" i="5" s="1"/>
  <c r="Q4494" i="5" s="1"/>
  <c r="Q4495" i="5" s="1"/>
  <c r="Q4496" i="5" s="1"/>
  <c r="Q4497" i="5" s="1"/>
  <c r="Q4498" i="5" s="1"/>
  <c r="Q4499" i="5" s="1"/>
  <c r="Q4500" i="5" s="1"/>
  <c r="Q4501" i="5" s="1"/>
  <c r="Q4502" i="5" s="1"/>
  <c r="Q4503" i="5" s="1"/>
  <c r="Q4504" i="5" s="1"/>
  <c r="Q4505" i="5" s="1"/>
  <c r="Q4506" i="5" s="1"/>
  <c r="Q4507" i="5" s="1"/>
  <c r="Q4508" i="5" s="1"/>
  <c r="Q4509" i="5" s="1"/>
  <c r="Q4510" i="5" s="1"/>
  <c r="Q4511" i="5" s="1"/>
  <c r="Q4512" i="5" s="1"/>
  <c r="Q4513" i="5" s="1"/>
  <c r="Q4514" i="5" s="1"/>
  <c r="Q4515" i="5" s="1"/>
  <c r="Q4516" i="5" s="1"/>
  <c r="Q4517" i="5" s="1"/>
  <c r="Q4518" i="5" s="1"/>
  <c r="Q4519" i="5" s="1"/>
  <c r="Q4520" i="5" s="1"/>
  <c r="Q4521" i="5" s="1"/>
  <c r="Q4522" i="5" s="1"/>
  <c r="Q4523" i="5" s="1"/>
  <c r="Q4524" i="5" s="1"/>
  <c r="Q4525" i="5" s="1"/>
  <c r="Q4526" i="5" s="1"/>
  <c r="Q4527" i="5" s="1"/>
  <c r="Q4528" i="5" s="1"/>
  <c r="Q4529" i="5" s="1"/>
  <c r="Q4530" i="5" s="1"/>
  <c r="Q4531" i="5" s="1"/>
  <c r="Q4532" i="5" s="1"/>
  <c r="Q4533" i="5" s="1"/>
  <c r="Q4534" i="5" s="1"/>
  <c r="Q4535" i="5" s="1"/>
  <c r="Q4536" i="5" s="1"/>
  <c r="Q4537" i="5" s="1"/>
  <c r="Q4538" i="5" s="1"/>
  <c r="Q4539" i="5" s="1"/>
  <c r="Q4540" i="5" s="1"/>
  <c r="Q4541" i="5" s="1"/>
  <c r="Q4542" i="5" s="1"/>
  <c r="Q4543" i="5" s="1"/>
  <c r="Q4544" i="5" s="1"/>
  <c r="Q4545" i="5" s="1"/>
  <c r="Q4546" i="5" s="1"/>
  <c r="Q4547" i="5" s="1"/>
  <c r="Q4548" i="5" s="1"/>
  <c r="Q4549" i="5" s="1"/>
  <c r="Q4550" i="5" s="1"/>
  <c r="Q4551" i="5" s="1"/>
  <c r="Q4552" i="5" s="1"/>
  <c r="Q4553" i="5" s="1"/>
  <c r="Q4554" i="5" s="1"/>
  <c r="Q4555" i="5" s="1"/>
  <c r="Q4556" i="5" s="1"/>
  <c r="Q4557" i="5" s="1"/>
  <c r="Q4558" i="5" s="1"/>
  <c r="Q4559" i="5" s="1"/>
  <c r="Q4560" i="5" s="1"/>
  <c r="Q4561" i="5" s="1"/>
  <c r="Q4562" i="5" s="1"/>
  <c r="Q4563" i="5" s="1"/>
  <c r="Q4564" i="5" s="1"/>
  <c r="Q4565" i="5" s="1"/>
  <c r="Q4566" i="5" s="1"/>
  <c r="Q4567" i="5" s="1"/>
  <c r="Q4568" i="5" s="1"/>
  <c r="Q4569" i="5" s="1"/>
  <c r="Q4570" i="5" s="1"/>
  <c r="Q4571" i="5" s="1"/>
  <c r="Q4572" i="5" s="1"/>
  <c r="Q4573" i="5" s="1"/>
  <c r="Q4574" i="5" s="1"/>
  <c r="Q4575" i="5" s="1"/>
  <c r="Q4576" i="5" s="1"/>
  <c r="Q4577" i="5" s="1"/>
  <c r="Q4578" i="5" s="1"/>
  <c r="Q4579" i="5" s="1"/>
  <c r="Q4580" i="5" s="1"/>
  <c r="Q4581" i="5" s="1"/>
  <c r="Q4582" i="5" s="1"/>
  <c r="Q4583" i="5" s="1"/>
  <c r="Q4584" i="5" s="1"/>
  <c r="Q4585" i="5" s="1"/>
  <c r="Q4586" i="5" s="1"/>
  <c r="Q4587" i="5" s="1"/>
  <c r="Q4588" i="5" s="1"/>
  <c r="Q4589" i="5" s="1"/>
  <c r="Q4590" i="5" s="1"/>
  <c r="Q4591" i="5" s="1"/>
  <c r="Q4592" i="5" s="1"/>
  <c r="Q4593" i="5" s="1"/>
  <c r="Q4594" i="5" s="1"/>
  <c r="Q4595" i="5" s="1"/>
  <c r="Q4596" i="5" s="1"/>
  <c r="Q4597" i="5" s="1"/>
  <c r="Q4598" i="5" s="1"/>
  <c r="Q4599" i="5" s="1"/>
  <c r="Q4600" i="5" s="1"/>
  <c r="Q4601" i="5" s="1"/>
  <c r="Q4602" i="5" s="1"/>
  <c r="Q4603" i="5" s="1"/>
  <c r="Q4604" i="5" s="1"/>
  <c r="Q4605" i="5" s="1"/>
  <c r="Q4606" i="5" s="1"/>
  <c r="Q4607" i="5" s="1"/>
  <c r="Q4608" i="5" s="1"/>
  <c r="Q4609" i="5" s="1"/>
  <c r="Q4610" i="5" s="1"/>
  <c r="Q4611" i="5" s="1"/>
  <c r="Q4612" i="5" s="1"/>
  <c r="Q4613" i="5" s="1"/>
  <c r="Q4614" i="5" s="1"/>
  <c r="Q4615" i="5" s="1"/>
  <c r="Q4616" i="5" s="1"/>
  <c r="Q4617" i="5" s="1"/>
  <c r="Q4618" i="5" s="1"/>
  <c r="Q4619" i="5" s="1"/>
  <c r="Q4620" i="5" s="1"/>
  <c r="Q4621" i="5" s="1"/>
  <c r="Q4622" i="5" s="1"/>
  <c r="Q4623" i="5" s="1"/>
  <c r="Q4624" i="5" s="1"/>
  <c r="Q4625" i="5" s="1"/>
  <c r="Q4626" i="5" s="1"/>
  <c r="Q4627" i="5" s="1"/>
  <c r="Q4628" i="5" s="1"/>
  <c r="Q4629" i="5" s="1"/>
  <c r="Q4630" i="5" s="1"/>
  <c r="Q4631" i="5" s="1"/>
  <c r="Q4632" i="5" s="1"/>
  <c r="Q4633" i="5" s="1"/>
  <c r="Q4634" i="5" s="1"/>
  <c r="Q4635" i="5" s="1"/>
  <c r="Q4636" i="5" s="1"/>
  <c r="Q4637" i="5" s="1"/>
  <c r="Q4638" i="5" s="1"/>
  <c r="Q4639" i="5" s="1"/>
  <c r="Q4640" i="5" s="1"/>
  <c r="Q4641" i="5" s="1"/>
  <c r="Q4642" i="5" s="1"/>
  <c r="Q4643" i="5" s="1"/>
  <c r="Q4644" i="5" s="1"/>
  <c r="Q4645" i="5" s="1"/>
  <c r="Q4646" i="5" s="1"/>
  <c r="Q4647" i="5" s="1"/>
  <c r="Q4648" i="5" s="1"/>
  <c r="Q4649" i="5" s="1"/>
  <c r="Q4650" i="5" s="1"/>
  <c r="Q4651" i="5" s="1"/>
  <c r="Q4652" i="5" s="1"/>
  <c r="Q4653" i="5" s="1"/>
  <c r="Q4654" i="5" s="1"/>
  <c r="Q4655" i="5" s="1"/>
  <c r="Q4656" i="5" s="1"/>
  <c r="Q4657" i="5" s="1"/>
  <c r="Q4658" i="5" s="1"/>
  <c r="Q4659" i="5" s="1"/>
  <c r="Q4660" i="5" s="1"/>
  <c r="Q4661" i="5" s="1"/>
  <c r="Q4662" i="5" s="1"/>
  <c r="Q4663" i="5" s="1"/>
  <c r="Q4664" i="5" s="1"/>
  <c r="Q4665" i="5" s="1"/>
  <c r="Q4666" i="5" s="1"/>
  <c r="Q4667" i="5" s="1"/>
  <c r="Q4668" i="5" s="1"/>
  <c r="Q4669" i="5" s="1"/>
  <c r="Q4670" i="5" s="1"/>
  <c r="Q4671" i="5" s="1"/>
  <c r="Q4672" i="5" s="1"/>
  <c r="Q4673" i="5" s="1"/>
  <c r="Q4674" i="5" s="1"/>
  <c r="Q4675" i="5" s="1"/>
  <c r="Q4676" i="5" s="1"/>
  <c r="Q4677" i="5" s="1"/>
  <c r="Q4678" i="5" s="1"/>
  <c r="Q4679" i="5" s="1"/>
  <c r="Q4680" i="5" s="1"/>
  <c r="Q4681" i="5" s="1"/>
  <c r="Q4682" i="5" s="1"/>
  <c r="H7" i="7"/>
  <c r="G7" i="7"/>
  <c r="E7" i="7"/>
  <c r="D7" i="7"/>
  <c r="C7" i="7"/>
  <c r="H6" i="7"/>
  <c r="G6" i="7"/>
  <c r="E6" i="7"/>
  <c r="D6" i="7"/>
  <c r="C6" i="7"/>
  <c r="E5" i="7"/>
  <c r="C5" i="7"/>
  <c r="H4" i="7"/>
  <c r="G4" i="7"/>
  <c r="E4" i="7"/>
  <c r="D4" i="7"/>
  <c r="C4" i="7"/>
  <c r="H3" i="7"/>
  <c r="G3" i="7"/>
  <c r="E3" i="7"/>
  <c r="D3" i="7"/>
  <c r="C3" i="7"/>
  <c r="F6" i="7" l="1"/>
  <c r="F3" i="7"/>
  <c r="F7" i="7"/>
  <c r="F4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DE58E8-0F8D-437F-B8CF-3742DBFE1F4B}" keepAlive="1" name="Query - pqZwift" description="Verbinding maken met de query pqZwift in de werkmap." type="5" refreshedVersion="6" background="1" saveData="1">
    <dbPr connection="Provider=Microsoft.Mashup.OleDb.1;Data Source=$Workbook$;Location=pqZwift;Extended Properties=&quot;&quot;" command="SELECT * FROM [pqZwift]"/>
  </connection>
</connections>
</file>

<file path=xl/sharedStrings.xml><?xml version="1.0" encoding="utf-8"?>
<sst xmlns="http://schemas.openxmlformats.org/spreadsheetml/2006/main" count="23670" uniqueCount="6072">
  <si>
    <t>Eindtotaal</t>
  </si>
  <si>
    <t>Aantal van Proefwerk</t>
  </si>
  <si>
    <t>Rijlabels</t>
  </si>
  <si>
    <t>(Alle)</t>
  </si>
  <si>
    <t>Proefwerk</t>
  </si>
  <si>
    <t>Meer</t>
  </si>
  <si>
    <t>PW5</t>
  </si>
  <si>
    <t>LL10</t>
  </si>
  <si>
    <t>LL9</t>
  </si>
  <si>
    <t>LL8</t>
  </si>
  <si>
    <t>LL7</t>
  </si>
  <si>
    <t>LL6</t>
  </si>
  <si>
    <t>LL5</t>
  </si>
  <si>
    <t>LL4</t>
  </si>
  <si>
    <t>LL3</t>
  </si>
  <si>
    <t>LL2</t>
  </si>
  <si>
    <t>LL1</t>
  </si>
  <si>
    <t>Frequentie</t>
  </si>
  <si>
    <t>Verzamelbereik</t>
  </si>
  <si>
    <t>PW4</t>
  </si>
  <si>
    <t>PW3</t>
  </si>
  <si>
    <t>PW2</t>
  </si>
  <si>
    <t>PW1</t>
  </si>
  <si>
    <t>Score</t>
  </si>
  <si>
    <t>Leerling</t>
  </si>
  <si>
    <t>Index</t>
  </si>
  <si>
    <t>Hoogte</t>
  </si>
  <si>
    <t>Afstand</t>
  </si>
  <si>
    <t>Tijd</t>
  </si>
  <si>
    <t>Snelheid</t>
  </si>
  <si>
    <t>Koers</t>
  </si>
  <si>
    <t>Tijd2</t>
  </si>
  <si>
    <t>Positie</t>
  </si>
  <si>
    <t>Hart</t>
  </si>
  <si>
    <t>Cadans</t>
  </si>
  <si>
    <t>8 m</t>
  </si>
  <si>
    <t>2 m</t>
  </si>
  <si>
    <t>7 km/h</t>
  </si>
  <si>
    <t>38.1° waar</t>
  </si>
  <si>
    <t>S11° 38.371' E166° 56.893'</t>
  </si>
  <si>
    <t>6 km/h</t>
  </si>
  <si>
    <t>0.0° waar</t>
  </si>
  <si>
    <t>S11° 38.370' E166° 56.894'</t>
  </si>
  <si>
    <t>7 m</t>
  </si>
  <si>
    <t>4 m</t>
  </si>
  <si>
    <t>15 km/h</t>
  </si>
  <si>
    <t>57.5° waar</t>
  </si>
  <si>
    <t>S11° 38.369' E166° 56.894'</t>
  </si>
  <si>
    <t>3 m</t>
  </si>
  <si>
    <t>9 km/h</t>
  </si>
  <si>
    <t>27.6° waar</t>
  </si>
  <si>
    <t>S11° 38.368' E166° 56.896'</t>
  </si>
  <si>
    <t>16 km/h</t>
  </si>
  <si>
    <t>54.1° waar</t>
  </si>
  <si>
    <t>S11° 38.367' E166° 56.896'</t>
  </si>
  <si>
    <t>5 m</t>
  </si>
  <si>
    <t>17 km/h</t>
  </si>
  <si>
    <t>49.6° waar</t>
  </si>
  <si>
    <t>S11° 38.365' E166° 56.898'</t>
  </si>
  <si>
    <t>48.2° waar</t>
  </si>
  <si>
    <t>S11° 38.364' E166° 56.900'</t>
  </si>
  <si>
    <t>18 km/h</t>
  </si>
  <si>
    <t>43.2° waar</t>
  </si>
  <si>
    <t>S11° 38.362' E166° 56.902'</t>
  </si>
  <si>
    <t>29.2° waar</t>
  </si>
  <si>
    <t>S11° 38.360' E166° 56.904'</t>
  </si>
  <si>
    <t>6 m</t>
  </si>
  <si>
    <t>21 km/h</t>
  </si>
  <si>
    <t>36.3° waar</t>
  </si>
  <si>
    <t>S11° 38.358' E166° 56.905'</t>
  </si>
  <si>
    <t>22 km/h</t>
  </si>
  <si>
    <t>34.7° waar</t>
  </si>
  <si>
    <t>S11° 38.355' E166° 56.907'</t>
  </si>
  <si>
    <t>24 km/h</t>
  </si>
  <si>
    <t>31.7° waar</t>
  </si>
  <si>
    <t>S11° 38.353' E166° 56.909'</t>
  </si>
  <si>
    <t>27 km/h</t>
  </si>
  <si>
    <t>38.8° waar</t>
  </si>
  <si>
    <t>S11° 38.349' E166° 56.911'</t>
  </si>
  <si>
    <t>26 km/h</t>
  </si>
  <si>
    <t>28.7° waar</t>
  </si>
  <si>
    <t>S11° 38.346' E166° 56.914'</t>
  </si>
  <si>
    <t>S11° 38.343' E166° 56.916'</t>
  </si>
  <si>
    <t>S11° 38.339' E166° 56.918'</t>
  </si>
  <si>
    <t>29 km/h</t>
  </si>
  <si>
    <t>25.6° waar</t>
  </si>
  <si>
    <t>S11° 38.336' E166° 56.920'</t>
  </si>
  <si>
    <t>9 m</t>
  </si>
  <si>
    <t>32 km/h</t>
  </si>
  <si>
    <t>31.6° waar</t>
  </si>
  <si>
    <t>S11° 38.332' E166° 56.922'</t>
  </si>
  <si>
    <t>23.1° waar</t>
  </si>
  <si>
    <t>S11° 38.328' E166° 56.924'</t>
  </si>
  <si>
    <t>31 km/h</t>
  </si>
  <si>
    <t>7.8° waar</t>
  </si>
  <si>
    <t>S11° 38.323' E166° 56.926'</t>
  </si>
  <si>
    <t>15.4° waar</t>
  </si>
  <si>
    <t>S11° 38.319' E166° 56.927'</t>
  </si>
  <si>
    <t>34 km/h</t>
  </si>
  <si>
    <t>29.7° waar</t>
  </si>
  <si>
    <t>S11° 38.314' E166° 56.928'</t>
  </si>
  <si>
    <t>33 km/h</t>
  </si>
  <si>
    <t>22.4° waar</t>
  </si>
  <si>
    <t>S11° 38.310' E166° 56.931'</t>
  </si>
  <si>
    <t>10 m</t>
  </si>
  <si>
    <t>35 km/h</t>
  </si>
  <si>
    <t>21.4° waar</t>
  </si>
  <si>
    <t>S11° 38.305' E166° 56.933'</t>
  </si>
  <si>
    <t>14.6° waar</t>
  </si>
  <si>
    <t>S11° 38.300' E166° 56.934'</t>
  </si>
  <si>
    <t>14.4° waar</t>
  </si>
  <si>
    <t>S11° 38.296' E166° 56.936'</t>
  </si>
  <si>
    <t>36 km/h</t>
  </si>
  <si>
    <t>20.8° waar</t>
  </si>
  <si>
    <t>S11° 38.291' E166° 56.937'</t>
  </si>
  <si>
    <t>14.0° waar</t>
  </si>
  <si>
    <t>S11° 38.286' E166° 56.939'</t>
  </si>
  <si>
    <t>11 m</t>
  </si>
  <si>
    <t>39 km/h</t>
  </si>
  <si>
    <t>32.3° waar</t>
  </si>
  <si>
    <t>S11° 38.281' E166° 56.940'</t>
  </si>
  <si>
    <t>20.5° waar</t>
  </si>
  <si>
    <t>S11° 38.276' E166° 56.943'</t>
  </si>
  <si>
    <t>S11° 38.271' E166° 56.945'</t>
  </si>
  <si>
    <t>S11° 38.266' E166° 56.947'</t>
  </si>
  <si>
    <t>40 km/h</t>
  </si>
  <si>
    <t>31.9° waar</t>
  </si>
  <si>
    <t>S11° 38.261' E166° 56.949'</t>
  </si>
  <si>
    <t>14.9° waar</t>
  </si>
  <si>
    <t>S11° 38.255' E166° 56.952'</t>
  </si>
  <si>
    <t>S11° 38.251' E166° 56.953'</t>
  </si>
  <si>
    <t>S11° 38.246' E166° 56.956'</t>
  </si>
  <si>
    <t>28.4° waar</t>
  </si>
  <si>
    <t>S11° 38.241' E166° 56.959'</t>
  </si>
  <si>
    <t>39.0° waar</t>
  </si>
  <si>
    <t>S11° 38.236' E166° 56.961'</t>
  </si>
  <si>
    <t>1 m</t>
  </si>
  <si>
    <t>28.8° waar</t>
  </si>
  <si>
    <t>S11° 38.232' E166° 56.965'</t>
  </si>
  <si>
    <t>S11° 38.227' E166° 56.968'</t>
  </si>
  <si>
    <t>35.5° waar</t>
  </si>
  <si>
    <t>S11° 38.222' E166° 56.970'</t>
  </si>
  <si>
    <t>37 km/h</t>
  </si>
  <si>
    <t>34.5° waar</t>
  </si>
  <si>
    <t>S11° 38.218' E166° 56.974'</t>
  </si>
  <si>
    <t>S11° 38.213' E166° 56.977'</t>
  </si>
  <si>
    <t>30.6° waar</t>
  </si>
  <si>
    <t>S11° 38.209' E166° 56.980'</t>
  </si>
  <si>
    <t>40.5° waar</t>
  </si>
  <si>
    <t>S11° 38.205' E166° 56.983'</t>
  </si>
  <si>
    <t>37.5° waar</t>
  </si>
  <si>
    <t>S11° 38.200' E166° 56.987'</t>
  </si>
  <si>
    <t>S11° 38.196' E166° 56.990'</t>
  </si>
  <si>
    <t>S11° 38.192' E166° 56.993'</t>
  </si>
  <si>
    <t>38.6° waar</t>
  </si>
  <si>
    <t>S11° 38.188' E166° 56.996'</t>
  </si>
  <si>
    <t>41.0° waar</t>
  </si>
  <si>
    <t>S11° 38.184' E166° 56.999'</t>
  </si>
  <si>
    <t>48.9° waar</t>
  </si>
  <si>
    <t>S11° 38.180' E166° 57.003'</t>
  </si>
  <si>
    <t>S11° 38.177' E166° 57.007'</t>
  </si>
  <si>
    <t>30 km/h</t>
  </si>
  <si>
    <t>44.4° waar</t>
  </si>
  <si>
    <t>S11° 38.174' E166° 57.010'</t>
  </si>
  <si>
    <t>S11° 38.171' E166° 57.014'</t>
  </si>
  <si>
    <t>51.8° waar</t>
  </si>
  <si>
    <t>S11° 38.167' E166° 57.017'</t>
  </si>
  <si>
    <t>58.2° waar</t>
  </si>
  <si>
    <t>S11° 38.164' E166° 57.021'</t>
  </si>
  <si>
    <t>51.6° waar</t>
  </si>
  <si>
    <t>S11° 38.162' E166° 57.026'</t>
  </si>
  <si>
    <t>64.4° waar</t>
  </si>
  <si>
    <t>S11° 38.159' E166° 57.029'</t>
  </si>
  <si>
    <t>25 km/h</t>
  </si>
  <si>
    <t>56.4° waar</t>
  </si>
  <si>
    <t>S11° 38.157' E166° 57.034'</t>
  </si>
  <si>
    <t>65.5° waar</t>
  </si>
  <si>
    <t>S11° 38.155' E166° 57.037'</t>
  </si>
  <si>
    <t>60.1° waar</t>
  </si>
  <si>
    <t>S11° 38.153' E166° 57.042'</t>
  </si>
  <si>
    <t>S11° 38.150' E166° 57.046'</t>
  </si>
  <si>
    <t>62.0° waar</t>
  </si>
  <si>
    <t>S11° 38.148' E166° 57.050'</t>
  </si>
  <si>
    <t>67.3° waar</t>
  </si>
  <si>
    <t>S11° 38.146' E166° 57.054'</t>
  </si>
  <si>
    <t>28 km/h</t>
  </si>
  <si>
    <t>64.9° waar</t>
  </si>
  <si>
    <t>S11° 38.145' E166° 57.059'</t>
  </si>
  <si>
    <t>69.0° waar</t>
  </si>
  <si>
    <t>S11° 38.143' E166° 57.063'</t>
  </si>
  <si>
    <t>63.0° waar</t>
  </si>
  <si>
    <t>S11° 38.141' E166° 57.067'</t>
  </si>
  <si>
    <t>73.1° waar</t>
  </si>
  <si>
    <t>S11° 38.139' E166° 57.070'</t>
  </si>
  <si>
    <t>71.8° waar</t>
  </si>
  <si>
    <t>S11° 38.138' E166° 57.075'</t>
  </si>
  <si>
    <t>S11° 38.136' E166° 57.080'</t>
  </si>
  <si>
    <t>70.3° waar</t>
  </si>
  <si>
    <t>S11° 38.135' E166° 57.084'</t>
  </si>
  <si>
    <t>79.2° waar</t>
  </si>
  <si>
    <t>S11° 38.134' E166° 57.088'</t>
  </si>
  <si>
    <t>77.7° waar</t>
  </si>
  <si>
    <t>S11° 38.133' E166° 57.093'</t>
  </si>
  <si>
    <t>80.7° waar</t>
  </si>
  <si>
    <t>S11° 38.132' E166° 57.097'</t>
  </si>
  <si>
    <t>78.5° waar</t>
  </si>
  <si>
    <t>S11° 38.131' E166° 57.102'</t>
  </si>
  <si>
    <t>84.5° waar</t>
  </si>
  <si>
    <t>S11° 38.131' E166° 57.105'</t>
  </si>
  <si>
    <t>86.9° waar</t>
  </si>
  <si>
    <t>S11° 38.130' E166° 57.110'</t>
  </si>
  <si>
    <t>89.0° waar</t>
  </si>
  <si>
    <t>S11° 38.130' E166° 57.115'</t>
  </si>
  <si>
    <t>92.1° waar</t>
  </si>
  <si>
    <t>S11° 38.130' E166° 57.119'</t>
  </si>
  <si>
    <t>96.2° waar</t>
  </si>
  <si>
    <t>S11° 38.130' E166° 57.124'</t>
  </si>
  <si>
    <t>98.3° waar</t>
  </si>
  <si>
    <t>S11° 38.130' E166° 57.128'</t>
  </si>
  <si>
    <t>100.8° waar</t>
  </si>
  <si>
    <t>S11° 38.131' E166° 57.133'</t>
  </si>
  <si>
    <t>106.6° waar</t>
  </si>
  <si>
    <t>S11° 38.132' E166° 57.137'</t>
  </si>
  <si>
    <t>108.2° waar</t>
  </si>
  <si>
    <t>S11° 38.133' E166° 57.140'</t>
  </si>
  <si>
    <t>119.3° waar</t>
  </si>
  <si>
    <t>S11° 38.134' E166° 57.145'</t>
  </si>
  <si>
    <t>118.9° waar</t>
  </si>
  <si>
    <t>S11° 38.136' E166° 57.148'</t>
  </si>
  <si>
    <t>134.7° waar</t>
  </si>
  <si>
    <t>S11° 38.138' E166° 57.152'</t>
  </si>
  <si>
    <t>125.1° waar</t>
  </si>
  <si>
    <t>S11° 38.141' E166° 57.155'</t>
  </si>
  <si>
    <t>138.2° waar</t>
  </si>
  <si>
    <t>S11° 38.143' E166° 57.158'</t>
  </si>
  <si>
    <t>127.4° waar</t>
  </si>
  <si>
    <t>S11° 38.146' E166° 57.161'</t>
  </si>
  <si>
    <t>139.0° waar</t>
  </si>
  <si>
    <t>S11° 38.149' E166° 57.165'</t>
  </si>
  <si>
    <t>S11° 38.152' E166° 57.167'</t>
  </si>
  <si>
    <t>137.0° waar</t>
  </si>
  <si>
    <t>S11° 38.155' E166° 57.170'</t>
  </si>
  <si>
    <t>142.6° waar</t>
  </si>
  <si>
    <t>S11° 38.158' E166° 57.173'</t>
  </si>
  <si>
    <t>143.3° waar</t>
  </si>
  <si>
    <t>S11° 38.161' E166° 57.176'</t>
  </si>
  <si>
    <t>149.6° waar</t>
  </si>
  <si>
    <t>S11° 38.165' E166° 57.178'</t>
  </si>
  <si>
    <t>S11° 38.168' E166° 57.180'</t>
  </si>
  <si>
    <t>135.6° waar</t>
  </si>
  <si>
    <t>S11° 38.171' E166° 57.183'</t>
  </si>
  <si>
    <t>S11° 38.175' E166° 57.186'</t>
  </si>
  <si>
    <t>143.9° waar</t>
  </si>
  <si>
    <t>S11° 38.178' E166° 57.189'</t>
  </si>
  <si>
    <t>150.8° waar</t>
  </si>
  <si>
    <t>S11° 38.181' E166° 57.191'</t>
  </si>
  <si>
    <t>S11° 38.185' E166° 57.193'</t>
  </si>
  <si>
    <t>S11° 38.188' E166° 57.196'</t>
  </si>
  <si>
    <t>144.5° waar</t>
  </si>
  <si>
    <t>S11° 38.192' E166° 57.198'</t>
  </si>
  <si>
    <t>S11° 38.195' E166° 57.200'</t>
  </si>
  <si>
    <t>S11° 38.198' E166° 57.204'</t>
  </si>
  <si>
    <t>S11° 38.202' E166° 57.205'</t>
  </si>
  <si>
    <t>S11° 38.205' E166° 57.208'</t>
  </si>
  <si>
    <t>151.3° waar</t>
  </si>
  <si>
    <t>S11° 38.209' E166° 57.211'</t>
  </si>
  <si>
    <t>S11° 38.212' E166° 57.213'</t>
  </si>
  <si>
    <t>S11° 38.215' E166° 57.215'</t>
  </si>
  <si>
    <t>136.3° waar</t>
  </si>
  <si>
    <t>S11° 38.219' E166° 57.218'</t>
  </si>
  <si>
    <t>S11° 38.222' E166° 57.221'</t>
  </si>
  <si>
    <t>141.2° waar</t>
  </si>
  <si>
    <t>S11° 38.225' E166° 57.223'</t>
  </si>
  <si>
    <t>141.9° waar</t>
  </si>
  <si>
    <t>S11° 38.229' E166° 57.226'</t>
  </si>
  <si>
    <t>134.9° waar</t>
  </si>
  <si>
    <t>S11° 38.232' E166° 57.229'</t>
  </si>
  <si>
    <t>S11° 38.235' E166° 57.232'</t>
  </si>
  <si>
    <t>124.2° waar</t>
  </si>
  <si>
    <t>S11° 38.238' E166° 57.234'</t>
  </si>
  <si>
    <t>124.6° waar</t>
  </si>
  <si>
    <t>S11° 38.240' E166° 57.238'</t>
  </si>
  <si>
    <t>115.1° waar</t>
  </si>
  <si>
    <t>S11° 38.243' E166° 57.242'</t>
  </si>
  <si>
    <t>102.3° waar</t>
  </si>
  <si>
    <t>S11° 38.244' E166° 57.245'</t>
  </si>
  <si>
    <t>90.0° waar</t>
  </si>
  <si>
    <t>S11° 38.245' E166° 57.250'</t>
  </si>
  <si>
    <t>79.7° waar</t>
  </si>
  <si>
    <t>S11° 38.245' E166° 57.254'</t>
  </si>
  <si>
    <t>68.0° waar</t>
  </si>
  <si>
    <t>S11° 38.245' E166° 57.258'</t>
  </si>
  <si>
    <t>50.3° waar</t>
  </si>
  <si>
    <t>S11° 38.243' E166° 57.262'</t>
  </si>
  <si>
    <t>56.6° waar</t>
  </si>
  <si>
    <t>S11° 38.241' E166° 57.265'</t>
  </si>
  <si>
    <t>S11° 38.238' E166° 57.269'</t>
  </si>
  <si>
    <t>S11° 38.236' E166° 57.271'</t>
  </si>
  <si>
    <t>S11° 38.233' E166° 57.274'</t>
  </si>
  <si>
    <t>S11° 38.229' E166° 57.276'</t>
  </si>
  <si>
    <t>S11° 38.226' E166° 57.279'</t>
  </si>
  <si>
    <t>S11° 38.223' E166° 57.282'</t>
  </si>
  <si>
    <t>36.1° waar</t>
  </si>
  <si>
    <t>S11° 38.220' E166° 57.284'</t>
  </si>
  <si>
    <t>S11° 38.216' E166° 57.287'</t>
  </si>
  <si>
    <t>36.7° waar</t>
  </si>
  <si>
    <t>S11° 38.213' E166° 57.288'</t>
  </si>
  <si>
    <t>S11° 38.209' E166° 57.291'</t>
  </si>
  <si>
    <t>S11° 38.206' E166° 57.293'</t>
  </si>
  <si>
    <t>45.1° waar</t>
  </si>
  <si>
    <t>S11° 38.203' E166° 57.296'</t>
  </si>
  <si>
    <t>41.8° waar</t>
  </si>
  <si>
    <t>S11° 38.200' E166° 57.299'</t>
  </si>
  <si>
    <t>63.9° waar</t>
  </si>
  <si>
    <t>S11° 38.197' E166° 57.301'</t>
  </si>
  <si>
    <t>23 km/h</t>
  </si>
  <si>
    <t>67.8° waar</t>
  </si>
  <si>
    <t>S11° 38.195' E166° 57.305'</t>
  </si>
  <si>
    <t>80.3° waar</t>
  </si>
  <si>
    <t>S11° 38.194' E166° 57.308'</t>
  </si>
  <si>
    <t>97.3° waar</t>
  </si>
  <si>
    <t>S11° 38.193' E166° 57.312'</t>
  </si>
  <si>
    <t>126.3° waar</t>
  </si>
  <si>
    <t>S11° 38.194' E166° 57.316'</t>
  </si>
  <si>
    <t>S11° 38.195' E166° 57.319'</t>
  </si>
  <si>
    <t>147.6° waar</t>
  </si>
  <si>
    <t>S11° 38.198' E166° 57.321'</t>
  </si>
  <si>
    <t>20 km/h</t>
  </si>
  <si>
    <t>168.0° waar</t>
  </si>
  <si>
    <t>S11° 38.201' E166° 57.323'</t>
  </si>
  <si>
    <t>168.6° waar</t>
  </si>
  <si>
    <t>S11° 38.204' E166° 57.323'</t>
  </si>
  <si>
    <t>159.1° waar</t>
  </si>
  <si>
    <t>S11° 38.207' E166° 57.324'</t>
  </si>
  <si>
    <t>168.9° waar</t>
  </si>
  <si>
    <t>S11° 38.210' E166° 57.325'</t>
  </si>
  <si>
    <t>180.0° waar</t>
  </si>
  <si>
    <t>S11° 38.214' E166° 57.326'</t>
  </si>
  <si>
    <t>159.5° waar</t>
  </si>
  <si>
    <t>S11° 38.217' E166° 57.326'</t>
  </si>
  <si>
    <t>169.2° waar</t>
  </si>
  <si>
    <t>S11° 38.220' E166° 57.327'</t>
  </si>
  <si>
    <t>S11° 38.224' E166° 57.328'</t>
  </si>
  <si>
    <t>148.3° waar</t>
  </si>
  <si>
    <t>S11° 38.227' E166° 57.328'</t>
  </si>
  <si>
    <t>129.7° waar</t>
  </si>
  <si>
    <t>S11° 38.230' E166° 57.330'</t>
  </si>
  <si>
    <t>105.5° waar</t>
  </si>
  <si>
    <t>S11° 38.232' E166° 57.332'</t>
  </si>
  <si>
    <t>88.8° waar</t>
  </si>
  <si>
    <t>S11° 38.233' E166° 57.336'</t>
  </si>
  <si>
    <t>82.7° waar</t>
  </si>
  <si>
    <t>S11° 38.233' E166° 57.340'</t>
  </si>
  <si>
    <t>S11° 38.233' E166° 57.343'</t>
  </si>
  <si>
    <t>S11° 38.232' E166° 57.347'</t>
  </si>
  <si>
    <t>73.0° waar</t>
  </si>
  <si>
    <t>S11° 38.231' E166° 57.351'</t>
  </si>
  <si>
    <t>75.7° waar</t>
  </si>
  <si>
    <t>S11° 38.231' E166° 57.354'</t>
  </si>
  <si>
    <t>76.8° waar</t>
  </si>
  <si>
    <t>S11° 38.230' E166° 57.358'</t>
  </si>
  <si>
    <t>S11° 38.229' E166° 57.362'</t>
  </si>
  <si>
    <t>78.0° waar</t>
  </si>
  <si>
    <t>S11° 38.228' E166° 57.365'</t>
  </si>
  <si>
    <t>S11° 38.227' E166° 57.369'</t>
  </si>
  <si>
    <t>S11° 38.227' E166° 57.373'</t>
  </si>
  <si>
    <t>81.5° waar</t>
  </si>
  <si>
    <t>S11° 38.226' E166° 57.377'</t>
  </si>
  <si>
    <t>S11° 38.225' E166° 57.381'</t>
  </si>
  <si>
    <t>77.1° waar</t>
  </si>
  <si>
    <t>S11° 38.225' E166° 57.386'</t>
  </si>
  <si>
    <t>S11° 38.224' E166° 57.389'</t>
  </si>
  <si>
    <t>S11° 38.223' E166° 57.393'</t>
  </si>
  <si>
    <t>S11° 38.222' E166° 57.397'</t>
  </si>
  <si>
    <t>S11° 38.222' E166° 57.402'</t>
  </si>
  <si>
    <t>S11° 38.221' E166° 57.406'</t>
  </si>
  <si>
    <t>76.7° waar</t>
  </si>
  <si>
    <t>S11° 38.220' E166° 57.410'</t>
  </si>
  <si>
    <t>S11° 38.219' E166° 57.415'</t>
  </si>
  <si>
    <t>73.7° waar</t>
  </si>
  <si>
    <t>S11° 38.218' E166° 57.419'</t>
  </si>
  <si>
    <t>76.5° waar</t>
  </si>
  <si>
    <t>S11° 38.216' E166° 57.424'</t>
  </si>
  <si>
    <t>S11° 38.215' E166° 57.429'</t>
  </si>
  <si>
    <t>S11° 38.214' E166° 57.434'</t>
  </si>
  <si>
    <t>77.4° waar</t>
  </si>
  <si>
    <t>S11° 38.213' E166° 57.440'</t>
  </si>
  <si>
    <t>S11° 38.212' E166° 57.445'</t>
  </si>
  <si>
    <t>38 km/h</t>
  </si>
  <si>
    <t>81.9° waar</t>
  </si>
  <si>
    <t>S11° 38.211' E166° 57.449'</t>
  </si>
  <si>
    <t>S11° 38.210' E166° 57.455'</t>
  </si>
  <si>
    <t>85.9° waar</t>
  </si>
  <si>
    <t>S11° 38.209' E166° 57.460'</t>
  </si>
  <si>
    <t>86.3° waar</t>
  </si>
  <si>
    <t>S11° 38.209' E166° 57.466'</t>
  </si>
  <si>
    <t>86.8° waar</t>
  </si>
  <si>
    <t>S11° 38.208' E166° 57.471'</t>
  </si>
  <si>
    <t>S11° 38.208' E166° 57.477'</t>
  </si>
  <si>
    <t>92.4° waar</t>
  </si>
  <si>
    <t>S11° 38.208' E166° 57.482'</t>
  </si>
  <si>
    <t>12 m</t>
  </si>
  <si>
    <t>42 km/h</t>
  </si>
  <si>
    <t>93.7° waar</t>
  </si>
  <si>
    <t>S11° 38.208' E166° 57.488'</t>
  </si>
  <si>
    <t>99.1° waar</t>
  </si>
  <si>
    <t>S11° 38.209' E166° 57.494'</t>
  </si>
  <si>
    <t>0 m</t>
  </si>
  <si>
    <t>101.2° waar</t>
  </si>
  <si>
    <t>S11° 38.210' E166° 57.500'</t>
  </si>
  <si>
    <t>102.0° waar</t>
  </si>
  <si>
    <t>S11° 38.211' E166° 57.505'</t>
  </si>
  <si>
    <t>105.2° waar</t>
  </si>
  <si>
    <t>S11° 38.212' E166° 57.511'</t>
  </si>
  <si>
    <t>105.8° waar</t>
  </si>
  <si>
    <t>S11° 38.213' E166° 57.516'</t>
  </si>
  <si>
    <t>109.3° waar</t>
  </si>
  <si>
    <t>S11° 38.215' E166° 57.522'</t>
  </si>
  <si>
    <t>109.5° waar</t>
  </si>
  <si>
    <t>S11° 38.217' E166° 57.527'</t>
  </si>
  <si>
    <t>117.9° waar</t>
  </si>
  <si>
    <t>S11° 38.219' E166° 57.533'</t>
  </si>
  <si>
    <t>115.6° waar</t>
  </si>
  <si>
    <t>S11° 38.221' E166° 57.538'</t>
  </si>
  <si>
    <t>121.8° waar</t>
  </si>
  <si>
    <t>S11° 38.223' E166° 57.543'</t>
  </si>
  <si>
    <t>118.5° waar</t>
  </si>
  <si>
    <t>S11° 38.226' E166° 57.547'</t>
  </si>
  <si>
    <t>121.2° waar</t>
  </si>
  <si>
    <t>S11° 38.229' E166° 57.552'</t>
  </si>
  <si>
    <t>131.8° waar</t>
  </si>
  <si>
    <t>S11° 38.232' E166° 57.558'</t>
  </si>
  <si>
    <t>126.8° waar</t>
  </si>
  <si>
    <t>S11° 38.235' E166° 57.561'</t>
  </si>
  <si>
    <t>S11° 38.239' E166° 57.566'</t>
  </si>
  <si>
    <t>132.4° waar</t>
  </si>
  <si>
    <t>S11° 38.242' E166° 57.570'</t>
  </si>
  <si>
    <t>139.6° waar</t>
  </si>
  <si>
    <t>S11° 38.245' E166° 57.574'</t>
  </si>
  <si>
    <t>130.6° waar</t>
  </si>
  <si>
    <t>S11° 38.249' E166° 57.578'</t>
  </si>
  <si>
    <t>S11° 38.253' E166° 57.582'</t>
  </si>
  <si>
    <t>S11° 38.257' E166° 57.585'</t>
  </si>
  <si>
    <t>143.0° waar</t>
  </si>
  <si>
    <t>S11° 38.261' E166° 57.588'</t>
  </si>
  <si>
    <t>149.9° waar</t>
  </si>
  <si>
    <t>S11° 38.265' E166° 57.592'</t>
  </si>
  <si>
    <t>150.3° waar</t>
  </si>
  <si>
    <t>S11° 38.269' E166° 57.594'</t>
  </si>
  <si>
    <t>S11° 38.274' E166° 57.597'</t>
  </si>
  <si>
    <t>S11° 38.278' E166° 57.599'</t>
  </si>
  <si>
    <t>157.2° waar</t>
  </si>
  <si>
    <t>S11° 38.283' E166° 57.603'</t>
  </si>
  <si>
    <t>S11° 38.287' E166° 57.605'</t>
  </si>
  <si>
    <t>156.9° waar</t>
  </si>
  <si>
    <t>S11° 38.292' E166° 57.607'</t>
  </si>
  <si>
    <t>S11° 38.296' E166° 57.609'</t>
  </si>
  <si>
    <t>S11° 38.300' E166° 57.612'</t>
  </si>
  <si>
    <t>156.5° waar</t>
  </si>
  <si>
    <t>S11° 38.305' E166° 57.614'</t>
  </si>
  <si>
    <t>157.6° waar</t>
  </si>
  <si>
    <t>S11° 38.309' E166° 57.616'</t>
  </si>
  <si>
    <t>172.0° waar</t>
  </si>
  <si>
    <t>S11° 38.314' E166° 57.617'</t>
  </si>
  <si>
    <t>S11° 38.318' E166° 57.618'</t>
  </si>
  <si>
    <t>157.9° waar</t>
  </si>
  <si>
    <t>S11° 38.323' E166° 57.620'</t>
  </si>
  <si>
    <t>164.1° waar</t>
  </si>
  <si>
    <t>S11° 38.328' E166° 57.622'</t>
  </si>
  <si>
    <t>S11° 38.332' E166° 57.623'</t>
  </si>
  <si>
    <t>S11° 38.337' E166° 57.625'</t>
  </si>
  <si>
    <t>171.7° waar</t>
  </si>
  <si>
    <t>S11° 38.341' E166° 57.626'</t>
  </si>
  <si>
    <t>S11° 38.345' E166° 57.627'</t>
  </si>
  <si>
    <t>S11° 38.350' E166° 57.629'</t>
  </si>
  <si>
    <t>163.8° waar</t>
  </si>
  <si>
    <t>S11° 38.354' E166° 57.630'</t>
  </si>
  <si>
    <t>171.9° waar</t>
  </si>
  <si>
    <t>S11° 38.358' E166° 57.631'</t>
  </si>
  <si>
    <t>S11° 38.363' E166° 57.632'</t>
  </si>
  <si>
    <t>164.9° waar</t>
  </si>
  <si>
    <t>S11° 38.367' E166° 57.634'</t>
  </si>
  <si>
    <t>172.3° waar</t>
  </si>
  <si>
    <t>S11° 38.372' E166° 57.635'</t>
  </si>
  <si>
    <t>172.7° waar</t>
  </si>
  <si>
    <t>S11° 38.377' E166° 57.635'</t>
  </si>
  <si>
    <t>166.0° waar</t>
  </si>
  <si>
    <t>S11° 38.381' E166° 57.636'</t>
  </si>
  <si>
    <t>173.1° waar</t>
  </si>
  <si>
    <t>S11° 38.387' E166° 57.637'</t>
  </si>
  <si>
    <t>-0 m</t>
  </si>
  <si>
    <t>166.8° waar</t>
  </si>
  <si>
    <t>S11° 38.392' E166° 57.638'</t>
  </si>
  <si>
    <t>-1 m</t>
  </si>
  <si>
    <t>173.4° waar</t>
  </si>
  <si>
    <t>S11° 38.397' E166° 57.639'</t>
  </si>
  <si>
    <t>173.5° waar</t>
  </si>
  <si>
    <t>S11° 38.403' E166° 57.640'</t>
  </si>
  <si>
    <t>161.7° waar</t>
  </si>
  <si>
    <t>S11° 38.408' E166° 57.641'</t>
  </si>
  <si>
    <t>-2 m</t>
  </si>
  <si>
    <t>41 km/h</t>
  </si>
  <si>
    <t>S11° 38.414' E166° 57.643'</t>
  </si>
  <si>
    <t>173.9° waar</t>
  </si>
  <si>
    <t>S11° 38.420' E166° 57.644'</t>
  </si>
  <si>
    <t>-3 m</t>
  </si>
  <si>
    <t>168.3° waar</t>
  </si>
  <si>
    <t>S11° 38.426' E166° 57.644'</t>
  </si>
  <si>
    <t>168.2° waar</t>
  </si>
  <si>
    <t>S11° 38.432' E166° 57.646'</t>
  </si>
  <si>
    <t>S11° 38.438' E166° 57.647'</t>
  </si>
  <si>
    <t>-4 m</t>
  </si>
  <si>
    <t>174.0° waar</t>
  </si>
  <si>
    <t>S11° 38.444' E166° 57.648'</t>
  </si>
  <si>
    <t>43 km/h</t>
  </si>
  <si>
    <t>S11° 38.450' E166° 57.649'</t>
  </si>
  <si>
    <t>163.0° waar</t>
  </si>
  <si>
    <t>S11° 38.456' E166° 57.650'</t>
  </si>
  <si>
    <t>-5 m</t>
  </si>
  <si>
    <t>174.4° waar</t>
  </si>
  <si>
    <t>S11° 38.463' E166° 57.652'</t>
  </si>
  <si>
    <t>174.3° waar</t>
  </si>
  <si>
    <t>S11° 38.469' E166° 57.653'</t>
  </si>
  <si>
    <t>-6 m</t>
  </si>
  <si>
    <t>45 km/h</t>
  </si>
  <si>
    <t>163.6° waar</t>
  </si>
  <si>
    <t>S11° 38.475' E166° 57.653'</t>
  </si>
  <si>
    <t>168.8° waar</t>
  </si>
  <si>
    <t>S11° 38.482' E166° 57.655'</t>
  </si>
  <si>
    <t>44 km/h</t>
  </si>
  <si>
    <t>163.2° waar</t>
  </si>
  <si>
    <t>S11° 38.488' E166° 57.657'</t>
  </si>
  <si>
    <t>S11° 38.494' E166° 57.659'</t>
  </si>
  <si>
    <t>S11° 38.500' E166° 57.660'</t>
  </si>
  <si>
    <t>162.8° waar</t>
  </si>
  <si>
    <t>S11° 38.506' E166° 57.661'</t>
  </si>
  <si>
    <t>167.6° waar</t>
  </si>
  <si>
    <t>S11° 38.512' E166° 57.663'</t>
  </si>
  <si>
    <t>S11° 38.518' E166° 57.664'</t>
  </si>
  <si>
    <t>160.7° waar</t>
  </si>
  <si>
    <t>S11° 38.524' E166° 57.666'</t>
  </si>
  <si>
    <t>154.6° waar</t>
  </si>
  <si>
    <t>S11° 38.529' E166° 57.668'</t>
  </si>
  <si>
    <t>159.2° waar</t>
  </si>
  <si>
    <t>S11° 38.535' E166° 57.671'</t>
  </si>
  <si>
    <t>S11° 38.540' E166° 57.673'</t>
  </si>
  <si>
    <t>S11° 38.544' E166° 57.677'</t>
  </si>
  <si>
    <t>S11° 38.549' E166° 57.679'</t>
  </si>
  <si>
    <t>135.0° waar</t>
  </si>
  <si>
    <t>S11° 38.553' E166° 57.683'</t>
  </si>
  <si>
    <t>128.7° waar</t>
  </si>
  <si>
    <t>S11° 38.557' E166° 57.687'</t>
  </si>
  <si>
    <t>S11° 38.560' E166° 57.691'</t>
  </si>
  <si>
    <t>S11° 38.564' E166° 57.695'</t>
  </si>
  <si>
    <t>119.5° waar</t>
  </si>
  <si>
    <t>S11° 38.566' E166° 57.700'</t>
  </si>
  <si>
    <t>126.5° waar</t>
  </si>
  <si>
    <t>S11° 38.569' E166° 57.704'</t>
  </si>
  <si>
    <t>117.0° waar</t>
  </si>
  <si>
    <t>S11° 38.571' E166° 57.708'</t>
  </si>
  <si>
    <t>111.7° waar</t>
  </si>
  <si>
    <t>S11° 38.573' E166° 57.712'</t>
  </si>
  <si>
    <t>113.6° waar</t>
  </si>
  <si>
    <t>S11° 38.575' E166° 57.717'</t>
  </si>
  <si>
    <t>S11° 38.577' E166° 57.722'</t>
  </si>
  <si>
    <t>121.5° waar</t>
  </si>
  <si>
    <t>S11° 38.579' E166° 57.726'</t>
  </si>
  <si>
    <t>110.1° waar</t>
  </si>
  <si>
    <t>S11° 38.581' E166° 57.729'</t>
  </si>
  <si>
    <t>111.9° waar</t>
  </si>
  <si>
    <t>S11° 38.583' E166° 57.735'</t>
  </si>
  <si>
    <t>114.5° waar</t>
  </si>
  <si>
    <t>S11° 38.585' E166° 57.739'</t>
  </si>
  <si>
    <t>S11° 38.587' E166° 57.744'</t>
  </si>
  <si>
    <t>112.5° waar</t>
  </si>
  <si>
    <t>S11° 38.589' E166° 57.747'</t>
  </si>
  <si>
    <t>125.6° waar</t>
  </si>
  <si>
    <t>S11° 38.591' E166° 57.752'</t>
  </si>
  <si>
    <t>118.7° waar</t>
  </si>
  <si>
    <t>S11° 38.593' E166° 57.755'</t>
  </si>
  <si>
    <t>123.4° waar</t>
  </si>
  <si>
    <t>S11° 38.596' E166° 57.760'</t>
  </si>
  <si>
    <t>S11° 38.598' E166° 57.764'</t>
  </si>
  <si>
    <t>S11° 38.601' E166° 57.767'</t>
  </si>
  <si>
    <t>S11° 38.603' E166° 57.771'</t>
  </si>
  <si>
    <t>S11° 38.607' E166° 57.775'</t>
  </si>
  <si>
    <t>131.1° waar</t>
  </si>
  <si>
    <t>S11° 38.610' E166° 57.777'</t>
  </si>
  <si>
    <t>S11° 38.613' E166° 57.781'</t>
  </si>
  <si>
    <t>137.7° waar</t>
  </si>
  <si>
    <t>S11° 38.617' E166° 57.784'</t>
  </si>
  <si>
    <t>145.7° waar</t>
  </si>
  <si>
    <t>S11° 38.620' E166° 57.787'</t>
  </si>
  <si>
    <t>S11° 38.624' E166° 57.789'</t>
  </si>
  <si>
    <t>S11° 38.627' E166° 57.792'</t>
  </si>
  <si>
    <t>153.9° waar</t>
  </si>
  <si>
    <t>S11° 38.631' E166° 57.794'</t>
  </si>
  <si>
    <t>141.4° waar</t>
  </si>
  <si>
    <t>S11° 38.635' E166° 57.796'</t>
  </si>
  <si>
    <t>161.9° waar</t>
  </si>
  <si>
    <t>S11° 38.639' E166° 57.800'</t>
  </si>
  <si>
    <t>154.8° waar</t>
  </si>
  <si>
    <t>S11° 38.643' E166° 57.801'</t>
  </si>
  <si>
    <t>155.7° waar</t>
  </si>
  <si>
    <t>S11° 38.647' E166° 57.803'</t>
  </si>
  <si>
    <t>171.6° waar</t>
  </si>
  <si>
    <t>S11° 38.651' E166° 57.805'</t>
  </si>
  <si>
    <t>S11° 38.655' E166° 57.805'</t>
  </si>
  <si>
    <t>S11° 38.659' E166° 57.807'</t>
  </si>
  <si>
    <t>S11° 38.664' E166° 57.809'</t>
  </si>
  <si>
    <t>S11° 38.668' E166° 57.809'</t>
  </si>
  <si>
    <t>S11° 38.673' E166° 57.811'</t>
  </si>
  <si>
    <t>S11° 38.677' E166° 57.811'</t>
  </si>
  <si>
    <t>S11° 38.682' E166° 57.811'</t>
  </si>
  <si>
    <t>S11° 38.686' E166° 57.811'</t>
  </si>
  <si>
    <t>S11° 38.691' E166° 57.811'</t>
  </si>
  <si>
    <t>195.1° waar</t>
  </si>
  <si>
    <t>S11° 38.695' E166° 57.811'</t>
  </si>
  <si>
    <t>187.6° waar</t>
  </si>
  <si>
    <t>S11° 38.700' E166° 57.809'</t>
  </si>
  <si>
    <t>195.9° waar</t>
  </si>
  <si>
    <t>S11° 38.705' E166° 57.809'</t>
  </si>
  <si>
    <t>202.4° waar</t>
  </si>
  <si>
    <t>S11° 38.709' E166° 57.807'</t>
  </si>
  <si>
    <t>196.2° waar</t>
  </si>
  <si>
    <t>S11° 38.714' E166° 57.805'</t>
  </si>
  <si>
    <t>203.1° waar</t>
  </si>
  <si>
    <t>S11° 38.718' E166° 57.804'</t>
  </si>
  <si>
    <t>203.9° waar</t>
  </si>
  <si>
    <t>S11° 38.722' E166° 57.802'</t>
  </si>
  <si>
    <t>211.1° waar</t>
  </si>
  <si>
    <t>S11° 38.727' E166° 57.800'</t>
  </si>
  <si>
    <t>217.5° waar</t>
  </si>
  <si>
    <t>S11° 38.731' E166° 57.798'</t>
  </si>
  <si>
    <t>211.6° waar</t>
  </si>
  <si>
    <t>S11° 38.735' E166° 57.794'</t>
  </si>
  <si>
    <t>212.6° waar</t>
  </si>
  <si>
    <t>S11° 38.739' E166° 57.792'</t>
  </si>
  <si>
    <t>214.3° waar</t>
  </si>
  <si>
    <t>S11° 38.743' E166° 57.789'</t>
  </si>
  <si>
    <t>225.6° waar</t>
  </si>
  <si>
    <t>S11° 38.747' E166° 57.787'</t>
  </si>
  <si>
    <t>228.2° waar</t>
  </si>
  <si>
    <t>S11° 38.750' E166° 57.783'</t>
  </si>
  <si>
    <t>225.1° waar</t>
  </si>
  <si>
    <t>S11° 38.754' E166° 57.779'</t>
  </si>
  <si>
    <t>230.3° waar</t>
  </si>
  <si>
    <t>S11° 38.757' E166° 57.776'</t>
  </si>
  <si>
    <t>231.1° waar</t>
  </si>
  <si>
    <t>S11° 38.760' E166° 57.772'</t>
  </si>
  <si>
    <t>232.6° waar</t>
  </si>
  <si>
    <t>S11° 38.763' E166° 57.768'</t>
  </si>
  <si>
    <t>227.4° waar</t>
  </si>
  <si>
    <t>S11° 38.766' E166° 57.764'</t>
  </si>
  <si>
    <t>S11° 38.769' E166° 57.761'</t>
  </si>
  <si>
    <t>233.3° waar</t>
  </si>
  <si>
    <t>S11° 38.772' E166° 57.757'</t>
  </si>
  <si>
    <t>237.5° waar</t>
  </si>
  <si>
    <t>S11° 38.775' E166° 57.753'</t>
  </si>
  <si>
    <t>S11° 38.777' E166° 57.749'</t>
  </si>
  <si>
    <t>238.2° waar</t>
  </si>
  <si>
    <t>S11° 38.780' E166° 57.746'</t>
  </si>
  <si>
    <t>S11° 38.783' E166° 57.741'</t>
  </si>
  <si>
    <t>S11° 38.786' E166° 57.737'</t>
  </si>
  <si>
    <t>231.8° waar</t>
  </si>
  <si>
    <t>S11° 38.789' E166° 57.733'</t>
  </si>
  <si>
    <t>S11° 38.792' E166° 57.729'</t>
  </si>
  <si>
    <t>S11° 38.795' E166° 57.726'</t>
  </si>
  <si>
    <t>235.3° waar</t>
  </si>
  <si>
    <t>S11° 38.798' E166° 57.722'</t>
  </si>
  <si>
    <t>218.1° waar</t>
  </si>
  <si>
    <t>S11° 38.801' E166° 57.718'</t>
  </si>
  <si>
    <t>228.9° waar</t>
  </si>
  <si>
    <t>S11° 38.804' E166° 57.715'</t>
  </si>
  <si>
    <t>S11° 38.808' E166° 57.711'</t>
  </si>
  <si>
    <t>222.3° waar</t>
  </si>
  <si>
    <t>S11° 38.811' E166° 57.708'</t>
  </si>
  <si>
    <t>221.7° waar</t>
  </si>
  <si>
    <t>S11° 38.814' E166° 57.704'</t>
  </si>
  <si>
    <t>213.7° waar</t>
  </si>
  <si>
    <t>S11° 38.818' E166° 57.701'</t>
  </si>
  <si>
    <t>212.1° waar</t>
  </si>
  <si>
    <t>S11° 38.822' E166° 57.699'</t>
  </si>
  <si>
    <t>S11° 38.826' E166° 57.696'</t>
  </si>
  <si>
    <t>S11° 38.830' E166° 57.693'</t>
  </si>
  <si>
    <t>202.8° waar</t>
  </si>
  <si>
    <t>S11° 38.834' E166° 57.691'</t>
  </si>
  <si>
    <t>S11° 38.839' E166° 57.690'</t>
  </si>
  <si>
    <t>187.7° waar</t>
  </si>
  <si>
    <t>S11° 38.843' E166° 57.688'</t>
  </si>
  <si>
    <t>187.4° waar</t>
  </si>
  <si>
    <t>S11° 38.848' E166° 57.688'</t>
  </si>
  <si>
    <t>S11° 38.853' E166° 57.687'</t>
  </si>
  <si>
    <t>S11° 38.858' E166° 57.687'</t>
  </si>
  <si>
    <t>S11° 38.863' E166° 57.687'</t>
  </si>
  <si>
    <t>S11° 38.868' E166° 57.687'</t>
  </si>
  <si>
    <t>172.6° waar</t>
  </si>
  <si>
    <t>S11° 38.872' E166° 57.687'</t>
  </si>
  <si>
    <t>S11° 38.877' E166° 57.688'</t>
  </si>
  <si>
    <t>S11° 38.882' E166° 57.688'</t>
  </si>
  <si>
    <t>S11° 38.887' E166° 57.690'</t>
  </si>
  <si>
    <t>165.4° waar</t>
  </si>
  <si>
    <t>S11° 38.892' E166° 57.690'</t>
  </si>
  <si>
    <t>S11° 38.897' E166° 57.691'</t>
  </si>
  <si>
    <t>S11° 38.901' E166° 57.692'</t>
  </si>
  <si>
    <t>S11° 38.906' E166° 57.693'</t>
  </si>
  <si>
    <t>S11° 38.911' E166° 57.694'</t>
  </si>
  <si>
    <t>165.1° waar</t>
  </si>
  <si>
    <t>S11° 38.916' E166° 57.695'</t>
  </si>
  <si>
    <t>172.8° waar</t>
  </si>
  <si>
    <t>S11° 38.921' E166° 57.696'</t>
  </si>
  <si>
    <t>S11° 38.926' E166° 57.697'</t>
  </si>
  <si>
    <t>S11° 38.931' E166° 57.699'</t>
  </si>
  <si>
    <t>S11° 38.935' E166° 57.700'</t>
  </si>
  <si>
    <t>S11° 38.940' E166° 57.700'</t>
  </si>
  <si>
    <t>158.6° waar</t>
  </si>
  <si>
    <t>S11° 38.945' E166° 57.701'</t>
  </si>
  <si>
    <t>164.4° waar</t>
  </si>
  <si>
    <t>S11° 38.950' E166° 57.703'</t>
  </si>
  <si>
    <t>S11° 38.954' E166° 57.704'</t>
  </si>
  <si>
    <t>S11° 38.959' E166° 57.706'</t>
  </si>
  <si>
    <t>164.6° waar</t>
  </si>
  <si>
    <t>S11° 38.964' E166° 57.708'</t>
  </si>
  <si>
    <t>158.3° waar</t>
  </si>
  <si>
    <t>S11° 38.969' E166° 57.709'</t>
  </si>
  <si>
    <t>S11° 38.973' E166° 57.711'</t>
  </si>
  <si>
    <t>S11° 38.978' E166° 57.712'</t>
  </si>
  <si>
    <t>S11° 38.982' E166° 57.713'</t>
  </si>
  <si>
    <t>S11° 38.987' E166° 57.715'</t>
  </si>
  <si>
    <t>S11° 38.992' E166° 57.717'</t>
  </si>
  <si>
    <t>S11° 38.996' E166° 57.719'</t>
  </si>
  <si>
    <t>S11° 39.001' E166° 57.720'</t>
  </si>
  <si>
    <t>S11° 39.005' E166° 57.722'</t>
  </si>
  <si>
    <t>S11° 39.010' E166° 57.723'</t>
  </si>
  <si>
    <t>S11° 39.014' E166° 57.725'</t>
  </si>
  <si>
    <t>S11° 39.018' E166° 57.727'</t>
  </si>
  <si>
    <t>S11° 39.023' E166° 57.729'</t>
  </si>
  <si>
    <t>S11° 39.027' E166° 57.729'</t>
  </si>
  <si>
    <t>S11° 39.032' E166° 57.731'</t>
  </si>
  <si>
    <t>S11° 39.037' E166° 57.733'</t>
  </si>
  <si>
    <t>S11° 39.041' E166° 57.735'</t>
  </si>
  <si>
    <t>S11° 39.046' E166° 57.737'</t>
  </si>
  <si>
    <t>S11° 39.050' E166° 57.738'</t>
  </si>
  <si>
    <t>S11° 39.055' E166° 57.740'</t>
  </si>
  <si>
    <t>S11° 39.059' E166° 57.742'</t>
  </si>
  <si>
    <t>S11° 39.064' E166° 57.744'</t>
  </si>
  <si>
    <t>S11° 39.068' E166° 57.746'</t>
  </si>
  <si>
    <t>S11° 39.073' E166° 57.747'</t>
  </si>
  <si>
    <t>S11° 39.077' E166° 57.749'</t>
  </si>
  <si>
    <t>S11° 39.082' E166° 57.751'</t>
  </si>
  <si>
    <t>S11° 39.086' E166° 57.753'</t>
  </si>
  <si>
    <t>172.2° waar</t>
  </si>
  <si>
    <t>S11° 39.091' E166° 57.755'</t>
  </si>
  <si>
    <t>S11° 39.095' E166° 57.755'</t>
  </si>
  <si>
    <t>S11° 39.100' E166° 57.757'</t>
  </si>
  <si>
    <t>S11° 39.104' E166° 57.759'</t>
  </si>
  <si>
    <t>S11° 39.109' E166° 57.761'</t>
  </si>
  <si>
    <t>S11° 39.114' E166° 57.763'</t>
  </si>
  <si>
    <t>S11° 39.118' E166° 57.764'</t>
  </si>
  <si>
    <t>S11° 39.123' E166° 57.766'</t>
  </si>
  <si>
    <t>S11° 39.127' E166° 57.768'</t>
  </si>
  <si>
    <t>S11° 39.132' E166° 57.770'</t>
  </si>
  <si>
    <t>S11° 39.136' E166° 57.771'</t>
  </si>
  <si>
    <t>S11° 39.141' E166° 57.773'</t>
  </si>
  <si>
    <t>S11° 39.145' E166° 57.775'</t>
  </si>
  <si>
    <t>S11° 39.150' E166° 57.776'</t>
  </si>
  <si>
    <t>S11° 39.154' E166° 57.778'</t>
  </si>
  <si>
    <t>S11° 39.159' E166° 57.780'</t>
  </si>
  <si>
    <t>S11° 39.163' E166° 57.782'</t>
  </si>
  <si>
    <t>S11° 39.168' E166° 57.784'</t>
  </si>
  <si>
    <t>S11° 39.172' E166° 57.785'</t>
  </si>
  <si>
    <t>S11° 39.176' E166° 57.787'</t>
  </si>
  <si>
    <t>S11° 39.181' E166° 57.788'</t>
  </si>
  <si>
    <t>S11° 39.185' E166° 57.790'</t>
  </si>
  <si>
    <t>156.1° waar</t>
  </si>
  <si>
    <t>S11° 39.190' E166° 57.792'</t>
  </si>
  <si>
    <t>171.4° waar</t>
  </si>
  <si>
    <t>S11° 39.194' E166° 57.794'</t>
  </si>
  <si>
    <t>155.3° waar</t>
  </si>
  <si>
    <t>S11° 39.198' E166° 57.794'</t>
  </si>
  <si>
    <t>S11° 39.202' E166° 57.796'</t>
  </si>
  <si>
    <t>S11° 39.206' E166° 57.798'</t>
  </si>
  <si>
    <t>S11° 39.210' E166° 57.800'</t>
  </si>
  <si>
    <t>154.4° waar</t>
  </si>
  <si>
    <t>S11° 39.215' E166° 57.802'</t>
  </si>
  <si>
    <t>S11° 39.219' E166° 57.804'</t>
  </si>
  <si>
    <t>S11° 39.223' E166° 57.805'</t>
  </si>
  <si>
    <t>S11° 39.227' E166° 57.807'</t>
  </si>
  <si>
    <t>S11° 39.232' E166° 57.809'</t>
  </si>
  <si>
    <t>S11° 39.236' E166° 57.811'</t>
  </si>
  <si>
    <t>S11° 39.240' E166° 57.812'</t>
  </si>
  <si>
    <t>S11° 39.245' E166° 57.813'</t>
  </si>
  <si>
    <t>S11° 39.250' E166° 57.814'</t>
  </si>
  <si>
    <t>S11° 39.254' E166° 57.814'</t>
  </si>
  <si>
    <t>S11° 39.259' E166° 57.814'</t>
  </si>
  <si>
    <t>201.1° waar</t>
  </si>
  <si>
    <t>S11° 39.264' E166° 57.814'</t>
  </si>
  <si>
    <t>210.1° waar</t>
  </si>
  <si>
    <t>S11° 39.269' E166° 57.812'</t>
  </si>
  <si>
    <t>226.3° waar</t>
  </si>
  <si>
    <t>S11° 39.274' E166° 57.809'</t>
  </si>
  <si>
    <t>229.0° waar</t>
  </si>
  <si>
    <t>S11° 39.277' E166° 57.805'</t>
  </si>
  <si>
    <t>254.9° waar</t>
  </si>
  <si>
    <t>S11° 39.280' E166° 57.802'</t>
  </si>
  <si>
    <t>262.7° waar</t>
  </si>
  <si>
    <t>S11° 39.281' E166° 57.796'</t>
  </si>
  <si>
    <t>268.4° waar</t>
  </si>
  <si>
    <t>S11° 39.282' E166° 57.791'</t>
  </si>
  <si>
    <t>270.0° waar</t>
  </si>
  <si>
    <t>S11° 39.282' E166° 57.785'</t>
  </si>
  <si>
    <t>270.9° waar</t>
  </si>
  <si>
    <t>S11° 39.282' E166° 57.781'</t>
  </si>
  <si>
    <t>S11° 39.282' E166° 57.776'</t>
  </si>
  <si>
    <t>271.0° waar</t>
  </si>
  <si>
    <t>S11° 39.282' E166° 57.770'</t>
  </si>
  <si>
    <t>S11° 39.282' E166° 57.765'</t>
  </si>
  <si>
    <t>S11° 39.282' E166° 57.760'</t>
  </si>
  <si>
    <t>S11° 39.282' E166° 57.755'</t>
  </si>
  <si>
    <t>S11° 39.282' E166° 57.751'</t>
  </si>
  <si>
    <t>S11° 39.282' E166° 57.746'</t>
  </si>
  <si>
    <t>S11° 39.282' E166° 57.742'</t>
  </si>
  <si>
    <t>S11° 39.282' E166° 57.737'</t>
  </si>
  <si>
    <t>271.2° waar</t>
  </si>
  <si>
    <t>S11° 39.282' E166° 57.733'</t>
  </si>
  <si>
    <t>S11° 39.282' E166° 57.729'</t>
  </si>
  <si>
    <t>272.4° waar</t>
  </si>
  <si>
    <t>S11° 39.282' E166° 57.724'</t>
  </si>
  <si>
    <t>S11° 39.281' E166° 57.720'</t>
  </si>
  <si>
    <t>S11° 39.281' E166° 57.717'</t>
  </si>
  <si>
    <t>S11° 39.281' E166° 57.713'</t>
  </si>
  <si>
    <t>S11° 39.281' E166° 57.709'</t>
  </si>
  <si>
    <t>272.9° waar</t>
  </si>
  <si>
    <t>S11° 39.281' E166° 57.706'</t>
  </si>
  <si>
    <t>271.8° waar</t>
  </si>
  <si>
    <t>S11° 39.281' E166° 57.702'</t>
  </si>
  <si>
    <t>268.8° waar</t>
  </si>
  <si>
    <t>S11° 39.281' E166° 57.700'</t>
  </si>
  <si>
    <t>265.1° waar</t>
  </si>
  <si>
    <t>S11° 39.281' E166° 57.696'</t>
  </si>
  <si>
    <t>273.7° waar</t>
  </si>
  <si>
    <t>S11° 39.282' E166° 57.692'</t>
  </si>
  <si>
    <t>274.9° waar</t>
  </si>
  <si>
    <t>S11° 39.281' E166° 57.690'</t>
  </si>
  <si>
    <t>275.5° waar</t>
  </si>
  <si>
    <t>S11° 39.281' E166° 57.686'</t>
  </si>
  <si>
    <t>S11° 39.281' E166° 57.683'</t>
  </si>
  <si>
    <t>S11° 39.281' E166° 57.681'</t>
  </si>
  <si>
    <t>S11° 39.281' E166° 57.677'</t>
  </si>
  <si>
    <t>S11° 39.281' E166° 57.674'</t>
  </si>
  <si>
    <t>S11° 39.281' E166° 57.671'</t>
  </si>
  <si>
    <t>S11° 39.281' E166° 57.668'</t>
  </si>
  <si>
    <t>S11° 39.281' E166° 57.666'</t>
  </si>
  <si>
    <t>271.5° waar</t>
  </si>
  <si>
    <t>S11° 39.281' E166° 57.663'</t>
  </si>
  <si>
    <t>S11° 39.281' E166° 57.660'</t>
  </si>
  <si>
    <t>S11° 39.280' E166° 57.657'</t>
  </si>
  <si>
    <t>S11° 39.280' E166° 57.653'</t>
  </si>
  <si>
    <t>S11° 39.280' E166° 57.651'</t>
  </si>
  <si>
    <t>S11° 39.280' E166° 57.648'</t>
  </si>
  <si>
    <t>S11° 39.280' E166° 57.646'</t>
  </si>
  <si>
    <t>S11° 39.280' E166° 57.643'</t>
  </si>
  <si>
    <t>S11° 39.280' E166° 57.639'</t>
  </si>
  <si>
    <t>274.4° waar</t>
  </si>
  <si>
    <t>S11° 39.280' E166° 57.636'</t>
  </si>
  <si>
    <t>276.1° waar</t>
  </si>
  <si>
    <t>S11° 39.280' E166° 57.633'</t>
  </si>
  <si>
    <t>S11° 39.279' E166° 57.629'</t>
  </si>
  <si>
    <t>278.7° waar</t>
  </si>
  <si>
    <t>S11° 39.279' E166° 57.625'</t>
  </si>
  <si>
    <t>278.5° waar</t>
  </si>
  <si>
    <t>S11° 39.278' E166° 57.622'</t>
  </si>
  <si>
    <t>277.3° waar</t>
  </si>
  <si>
    <t>S11° 39.278' E166° 57.618'</t>
  </si>
  <si>
    <t>278.3° waar</t>
  </si>
  <si>
    <t>S11° 39.277' E166° 57.614'</t>
  </si>
  <si>
    <t>279.7° waar</t>
  </si>
  <si>
    <t>S11° 39.277' E166° 57.610'</t>
  </si>
  <si>
    <t>284.3° waar</t>
  </si>
  <si>
    <t>S11° 39.276' E166° 57.606'</t>
  </si>
  <si>
    <t>282.0° waar</t>
  </si>
  <si>
    <t>S11° 39.275' E166° 57.603'</t>
  </si>
  <si>
    <t>S11° 39.274' E166° 57.599'</t>
  </si>
  <si>
    <t>283.3° waar</t>
  </si>
  <si>
    <t>S11° 39.273' E166° 57.595'</t>
  </si>
  <si>
    <t>288.4° waar</t>
  </si>
  <si>
    <t>S11° 39.272' E166° 57.590'</t>
  </si>
  <si>
    <t>286.6° waar</t>
  </si>
  <si>
    <t>S11° 39.271' E166° 57.587'</t>
  </si>
  <si>
    <t>287.7° waar</t>
  </si>
  <si>
    <t>S11° 39.270' E166° 57.583'</t>
  </si>
  <si>
    <t>293.5° waar</t>
  </si>
  <si>
    <t>S11° 39.269' E166° 57.579'</t>
  </si>
  <si>
    <t>285.2° waar</t>
  </si>
  <si>
    <t>S11° 39.268' E166° 57.576'</t>
  </si>
  <si>
    <t>292.2° waar</t>
  </si>
  <si>
    <t>S11° 39.266' E166° 57.571'</t>
  </si>
  <si>
    <t>289.9° waar</t>
  </si>
  <si>
    <t>S11° 39.265' E166° 57.568'</t>
  </si>
  <si>
    <t>288.8° waar</t>
  </si>
  <si>
    <t>S11° 39.264' E166° 57.564'</t>
  </si>
  <si>
    <t>S11° 39.262' E166° 57.560'</t>
  </si>
  <si>
    <t>S11° 39.261' E166° 57.557'</t>
  </si>
  <si>
    <t>S11° 39.260' E166° 57.553'</t>
  </si>
  <si>
    <t>S11° 39.258' E166° 57.549'</t>
  </si>
  <si>
    <t>S11° 39.257' E166° 57.546'</t>
  </si>
  <si>
    <t>S11° 39.256' E166° 57.542'</t>
  </si>
  <si>
    <t>291.0° waar</t>
  </si>
  <si>
    <t>S11° 39.254' E166° 57.538'</t>
  </si>
  <si>
    <t>S11° 39.253' E166° 57.535'</t>
  </si>
  <si>
    <t>S11° 39.252' E166° 57.531'</t>
  </si>
  <si>
    <t>294.1° waar</t>
  </si>
  <si>
    <t>S11° 39.251' E166° 57.527'</t>
  </si>
  <si>
    <t>S11° 39.250' E166° 57.525'</t>
  </si>
  <si>
    <t>S11° 39.249' E166° 57.521'</t>
  </si>
  <si>
    <t>S11° 39.247' E166° 57.518'</t>
  </si>
  <si>
    <t>292.5° waar</t>
  </si>
  <si>
    <t>S11° 39.246' E166° 57.514'</t>
  </si>
  <si>
    <t>S11° 39.245' E166° 57.512'</t>
  </si>
  <si>
    <t>285.5° waar</t>
  </si>
  <si>
    <t>S11° 39.244' E166° 57.509'</t>
  </si>
  <si>
    <t>19 km/h</t>
  </si>
  <si>
    <t>297.0° waar</t>
  </si>
  <si>
    <t>S11° 39.243' E166° 57.505'</t>
  </si>
  <si>
    <t>S11° 39.242' E166° 57.503'</t>
  </si>
  <si>
    <t>299.9° waar</t>
  </si>
  <si>
    <t>S11° 39.240' E166° 57.500'</t>
  </si>
  <si>
    <t>301.2° waar</t>
  </si>
  <si>
    <t>S11° 39.239' E166° 57.497'</t>
  </si>
  <si>
    <t>310.4° waar</t>
  </si>
  <si>
    <t>S11° 39.237' E166° 57.494'</t>
  </si>
  <si>
    <t>303.8° waar</t>
  </si>
  <si>
    <t>S11° 39.236' E166° 57.493'</t>
  </si>
  <si>
    <t>302.5° waar</t>
  </si>
  <si>
    <t>S11° 39.234' E166° 57.490'</t>
  </si>
  <si>
    <t>298.2° waar</t>
  </si>
  <si>
    <t>S11° 39.233' E166° 57.487'</t>
  </si>
  <si>
    <t>308.9° waar</t>
  </si>
  <si>
    <t>S11° 39.231' E166° 57.484'</t>
  </si>
  <si>
    <t>S11° 39.229' E166° 57.482'</t>
  </si>
  <si>
    <t>295.6° waar</t>
  </si>
  <si>
    <t>S11° 39.228' E166° 57.480'</t>
  </si>
  <si>
    <t>S11° 39.227' E166° 57.477'</t>
  </si>
  <si>
    <t>S11° 39.226' E166° 57.475'</t>
  </si>
  <si>
    <t>286.0° waar</t>
  </si>
  <si>
    <t>S11° 39.225' E166° 57.471'</t>
  </si>
  <si>
    <t>S11° 39.224' E166° 57.469'</t>
  </si>
  <si>
    <t>279.1° waar</t>
  </si>
  <si>
    <t>S11° 39.223' E166° 57.466'</t>
  </si>
  <si>
    <t>S11° 39.223' E166° 57.464'</t>
  </si>
  <si>
    <t>S11° 39.223' E166° 57.460'</t>
  </si>
  <si>
    <t>268.2° waar</t>
  </si>
  <si>
    <t>S11° 39.223' E166° 57.458'</t>
  </si>
  <si>
    <t>S11° 39.223' E166° 57.455'</t>
  </si>
  <si>
    <t>S11° 39.223' E166° 57.453'</t>
  </si>
  <si>
    <t>S11° 39.223' E166° 57.449'</t>
  </si>
  <si>
    <t>S11° 39.223' E166° 57.446'</t>
  </si>
  <si>
    <t>268.5° waar</t>
  </si>
  <si>
    <t>S11° 39.223' E166° 57.443'</t>
  </si>
  <si>
    <t>S11° 39.223' E166° 57.440'</t>
  </si>
  <si>
    <t>S11° 39.223' E166° 57.437'</t>
  </si>
  <si>
    <t>S11° 39.223' E166° 57.433'</t>
  </si>
  <si>
    <t>S11° 39.223' E166° 57.429'</t>
  </si>
  <si>
    <t>S11° 39.223' E166° 57.427'</t>
  </si>
  <si>
    <t>S11° 39.223' E166° 57.423'</t>
  </si>
  <si>
    <t>S11° 39.223' E166° 57.419'</t>
  </si>
  <si>
    <t>S11° 39.223' E166° 57.416'</t>
  </si>
  <si>
    <t>S11° 39.223' E166° 57.412'</t>
  </si>
  <si>
    <t>S11° 39.223' E166° 57.410'</t>
  </si>
  <si>
    <t>S11° 39.223' E166° 57.405'</t>
  </si>
  <si>
    <t>269.0° waar</t>
  </si>
  <si>
    <t>S11° 39.223' E166° 57.402'</t>
  </si>
  <si>
    <t>S11° 39.223' E166° 57.397'</t>
  </si>
  <si>
    <t>S11° 39.223' E166° 57.393'</t>
  </si>
  <si>
    <t>S11° 39.223' E166° 57.390'</t>
  </si>
  <si>
    <t>S11° 39.223' E166° 57.386'</t>
  </si>
  <si>
    <t>S11° 39.223' E166° 57.382'</t>
  </si>
  <si>
    <t>273.1° waar</t>
  </si>
  <si>
    <t>S11° 39.223' E166° 57.379'</t>
  </si>
  <si>
    <t>S11° 39.223' E166° 57.375'</t>
  </si>
  <si>
    <t>S11° 39.223' E166° 57.371'</t>
  </si>
  <si>
    <t>S11° 39.223' E166° 57.367'</t>
  </si>
  <si>
    <t>S11° 39.222' E166° 57.364'</t>
  </si>
  <si>
    <t>S11° 39.222' E166° 57.360'</t>
  </si>
  <si>
    <t>S11° 39.221' E166° 57.356'</t>
  </si>
  <si>
    <t>S11° 39.221' E166° 57.352'</t>
  </si>
  <si>
    <t>S11° 39.221' E166° 57.350'</t>
  </si>
  <si>
    <t>S11° 39.221' E166° 57.346'</t>
  </si>
  <si>
    <t>260.9° waar</t>
  </si>
  <si>
    <t>S11° 39.221' E166° 57.343'</t>
  </si>
  <si>
    <t>252.3° waar</t>
  </si>
  <si>
    <t>S11° 39.221' E166° 57.340'</t>
  </si>
  <si>
    <t>226.9° waar</t>
  </si>
  <si>
    <t>S11° 39.222' E166° 57.336'</t>
  </si>
  <si>
    <t>S11° 39.224' E166° 57.334'</t>
  </si>
  <si>
    <t>219.0° waar</t>
  </si>
  <si>
    <t>S11° 39.226' E166° 57.332'</t>
  </si>
  <si>
    <t>213.9° waar</t>
  </si>
  <si>
    <t>S11° 39.228' E166° 57.330'</t>
  </si>
  <si>
    <t>192.6° waar</t>
  </si>
  <si>
    <t>S11° 39.231' E166° 57.328'</t>
  </si>
  <si>
    <t>203.0° waar</t>
  </si>
  <si>
    <t>S11° 39.234' E166° 57.327'</t>
  </si>
  <si>
    <t>192.0° waar</t>
  </si>
  <si>
    <t>S11° 39.237' E166° 57.326'</t>
  </si>
  <si>
    <t>S11° 39.240' E166° 57.325'</t>
  </si>
  <si>
    <t>204.1° waar</t>
  </si>
  <si>
    <t>S11° 39.243' E166° 57.325'</t>
  </si>
  <si>
    <t>S11° 39.246' E166° 57.324'</t>
  </si>
  <si>
    <t>S11° 39.249' E166° 57.323'</t>
  </si>
  <si>
    <t>193.0° waar</t>
  </si>
  <si>
    <t>S11° 39.251' E166° 57.323'</t>
  </si>
  <si>
    <t>204.7° waar</t>
  </si>
  <si>
    <t>S11° 39.254' E166° 57.323'</t>
  </si>
  <si>
    <t>S11° 39.257' E166° 57.321'</t>
  </si>
  <si>
    <t>205.4° waar</t>
  </si>
  <si>
    <t>S11° 39.260' E166° 57.321'</t>
  </si>
  <si>
    <t>S11° 39.262' E166° 57.319'</t>
  </si>
  <si>
    <t>S11° 39.265' E166° 57.319'</t>
  </si>
  <si>
    <t>S11° 39.268' E166° 57.319'</t>
  </si>
  <si>
    <t>193.8° waar</t>
  </si>
  <si>
    <t>S11° 39.270' E166° 57.317'</t>
  </si>
  <si>
    <t>S11° 39.273' E166° 57.317'</t>
  </si>
  <si>
    <t>S11° 39.276' E166° 57.317'</t>
  </si>
  <si>
    <t>206.8° waar</t>
  </si>
  <si>
    <t>S11° 39.278' E166° 57.316'</t>
  </si>
  <si>
    <t>193.4° waar</t>
  </si>
  <si>
    <t>S11° 39.281' E166° 57.315'</t>
  </si>
  <si>
    <t>S11° 39.283' E166° 57.314'</t>
  </si>
  <si>
    <t>S11° 39.286' E166° 57.314'</t>
  </si>
  <si>
    <t>194.6° waar</t>
  </si>
  <si>
    <t>S11° 39.288' E166° 57.313'</t>
  </si>
  <si>
    <t>S11° 39.291' E166° 57.312'</t>
  </si>
  <si>
    <t>208.4° waar</t>
  </si>
  <si>
    <t>S11° 39.293' E166° 57.312'</t>
  </si>
  <si>
    <t>S11° 39.296' E166° 57.311'</t>
  </si>
  <si>
    <t>S11° 39.298' E166° 57.310'</t>
  </si>
  <si>
    <t>S11° 39.300' E166° 57.310'</t>
  </si>
  <si>
    <t>209.2° waar</t>
  </si>
  <si>
    <t>S11° 39.303' E166° 57.310'</t>
  </si>
  <si>
    <t>S11° 39.305' E166° 57.308'</t>
  </si>
  <si>
    <t>S11° 39.307' E166° 57.308'</t>
  </si>
  <si>
    <t>S11° 39.310' E166° 57.308'</t>
  </si>
  <si>
    <t>S11° 39.312' E166° 57.307'</t>
  </si>
  <si>
    <t>S11° 39.314' E166° 57.307'</t>
  </si>
  <si>
    <t>S11° 39.317' E166° 57.306'</t>
  </si>
  <si>
    <t>S11° 39.319' E166° 57.305'</t>
  </si>
  <si>
    <t>207.6° waar</t>
  </si>
  <si>
    <t>S11° 39.322' E166° 57.305'</t>
  </si>
  <si>
    <t>S11° 39.324' E166° 57.304'</t>
  </si>
  <si>
    <t>S11° 39.326' E166° 57.303'</t>
  </si>
  <si>
    <t>S11° 39.329' E166° 57.303'</t>
  </si>
  <si>
    <t>194.2° waar</t>
  </si>
  <si>
    <t>S11° 39.331' E166° 57.302'</t>
  </si>
  <si>
    <t>S11° 39.334' E166° 57.301'</t>
  </si>
  <si>
    <t>206.1° waar</t>
  </si>
  <si>
    <t>S11° 39.336' E166° 57.301'</t>
  </si>
  <si>
    <t>S11° 39.339' E166° 57.300'</t>
  </si>
  <si>
    <t>S11° 39.341' E166° 57.299'</t>
  </si>
  <si>
    <t>S11° 39.344' E166° 57.299'</t>
  </si>
  <si>
    <t>S11° 39.346' E166° 57.299'</t>
  </si>
  <si>
    <t>S11° 39.349' E166° 57.298'</t>
  </si>
  <si>
    <t>S11° 39.351' E166° 57.297'</t>
  </si>
  <si>
    <t>S11° 39.354' E166° 57.297'</t>
  </si>
  <si>
    <t>S11° 39.356' E166° 57.296'</t>
  </si>
  <si>
    <t>S11° 39.359' E166° 57.295'</t>
  </si>
  <si>
    <t>S11° 39.361' E166° 57.294'</t>
  </si>
  <si>
    <t>S11° 39.364' E166° 57.294'</t>
  </si>
  <si>
    <t>S11° 39.366' E166° 57.293'</t>
  </si>
  <si>
    <t>S11° 39.369' E166° 57.292'</t>
  </si>
  <si>
    <t>S11° 39.372' E166° 57.291'</t>
  </si>
  <si>
    <t>S11° 39.374' E166° 57.291'</t>
  </si>
  <si>
    <t>S11° 39.377' E166° 57.290'</t>
  </si>
  <si>
    <t>S11° 39.379' E166° 57.289'</t>
  </si>
  <si>
    <t>S11° 39.382' E166° 57.289'</t>
  </si>
  <si>
    <t>S11° 39.384' E166° 57.288'</t>
  </si>
  <si>
    <t>S11° 39.387' E166° 57.288'</t>
  </si>
  <si>
    <t>S11° 39.389' E166° 57.287'</t>
  </si>
  <si>
    <t>S11° 39.391' E166° 57.287'</t>
  </si>
  <si>
    <t>S11° 39.394' E166° 57.286'</t>
  </si>
  <si>
    <t>S11° 39.396' E166° 57.285'</t>
  </si>
  <si>
    <t>S11° 39.399' E166° 57.285'</t>
  </si>
  <si>
    <t>S11° 39.401' E166° 57.284'</t>
  </si>
  <si>
    <t>S11° 39.404' E166° 57.283'</t>
  </si>
  <si>
    <t>S11° 39.406' E166° 57.283'</t>
  </si>
  <si>
    <t>S11° 39.409' E166° 57.282'</t>
  </si>
  <si>
    <t>S11° 39.411' E166° 57.281'</t>
  </si>
  <si>
    <t>S11° 39.413' E166° 57.280'</t>
  </si>
  <si>
    <t>S11° 39.416' E166° 57.280'</t>
  </si>
  <si>
    <t>S11° 39.418' E166° 57.279'</t>
  </si>
  <si>
    <t>S11° 39.421' E166° 57.278'</t>
  </si>
  <si>
    <t>S11° 39.423' E166° 57.278'</t>
  </si>
  <si>
    <t>S11° 39.425' E166° 57.278'</t>
  </si>
  <si>
    <t>S11° 39.428' E166° 57.276'</t>
  </si>
  <si>
    <t>S11° 39.430' E166° 57.276'</t>
  </si>
  <si>
    <t>S11° 39.433' E166° 57.276'</t>
  </si>
  <si>
    <t>S11° 39.435' E166° 57.275'</t>
  </si>
  <si>
    <t>S11° 39.438' E166° 57.275'</t>
  </si>
  <si>
    <t>S11° 39.440' E166° 57.274'</t>
  </si>
  <si>
    <t>S11° 39.442' E166° 57.273'</t>
  </si>
  <si>
    <t>S11° 39.445' E166° 57.272'</t>
  </si>
  <si>
    <t>S11° 39.447' E166° 57.272'</t>
  </si>
  <si>
    <t>S11° 39.450' E166° 57.271'</t>
  </si>
  <si>
    <t>S11° 39.452' E166° 57.270'</t>
  </si>
  <si>
    <t>S11° 39.454' E166° 57.270'</t>
  </si>
  <si>
    <t>S11° 39.457' E166° 57.269'</t>
  </si>
  <si>
    <t>S11° 39.459' E166° 57.269'</t>
  </si>
  <si>
    <t>S11° 39.462' E166° 57.269'</t>
  </si>
  <si>
    <t>192.3° waar</t>
  </si>
  <si>
    <t>S11° 39.465' E166° 57.267'</t>
  </si>
  <si>
    <t>203.5° waar</t>
  </si>
  <si>
    <t>S11° 39.467' E166° 57.267'</t>
  </si>
  <si>
    <t>S11° 39.470' E166° 57.265'</t>
  </si>
  <si>
    <t>191.7° waar</t>
  </si>
  <si>
    <t>S11° 39.473' E166° 57.265'</t>
  </si>
  <si>
    <t>201.4° waar</t>
  </si>
  <si>
    <t>S11° 39.476' E166° 57.264'</t>
  </si>
  <si>
    <t>S11° 39.480' E166° 57.263'</t>
  </si>
  <si>
    <t>190.8° waar</t>
  </si>
  <si>
    <t>S11° 39.483' E166° 57.263'</t>
  </si>
  <si>
    <t>S11° 39.486' E166° 57.262'</t>
  </si>
  <si>
    <t>190.3° waar</t>
  </si>
  <si>
    <t>S11° 39.489' E166° 57.261'</t>
  </si>
  <si>
    <t>200.0° waar</t>
  </si>
  <si>
    <t>S11° 39.493' E166° 57.260'</t>
  </si>
  <si>
    <t>190.1° waar</t>
  </si>
  <si>
    <t>S11° 39.496' E166° 57.259'</t>
  </si>
  <si>
    <t>S11° 39.500' E166° 57.258'</t>
  </si>
  <si>
    <t>198.8° waar</t>
  </si>
  <si>
    <t>S11° 39.503' E166° 57.258'</t>
  </si>
  <si>
    <t>S11° 39.507' E166° 57.256'</t>
  </si>
  <si>
    <t>199.2° waar</t>
  </si>
  <si>
    <t>S11° 39.510' E166° 57.256'</t>
  </si>
  <si>
    <t>189.7° waar</t>
  </si>
  <si>
    <t>S11° 39.514' E166° 57.254'</t>
  </si>
  <si>
    <t>199.6° waar</t>
  </si>
  <si>
    <t>S11° 39.518' E166° 57.254'</t>
  </si>
  <si>
    <t>S11° 39.521' E166° 57.252'</t>
  </si>
  <si>
    <t>S11° 39.525' E166° 57.252'</t>
  </si>
  <si>
    <t>S11° 39.529' E166° 57.251'</t>
  </si>
  <si>
    <t>190.6° waar</t>
  </si>
  <si>
    <t>S11° 39.532' E166° 57.250'</t>
  </si>
  <si>
    <t>201.9° waar</t>
  </si>
  <si>
    <t>S11° 39.535' E166° 57.249'</t>
  </si>
  <si>
    <t>S11° 39.539' E166° 57.248'</t>
  </si>
  <si>
    <t>S11° 39.541' E166° 57.247'</t>
  </si>
  <si>
    <t>217.2° waar</t>
  </si>
  <si>
    <t>S11° 39.544' E166° 57.245'</t>
  </si>
  <si>
    <t>S11° 39.547' E166° 57.243'</t>
  </si>
  <si>
    <t>11 km/h</t>
  </si>
  <si>
    <t>S11° 39.548' E166° 57.242'</t>
  </si>
  <si>
    <t>14 km/h</t>
  </si>
  <si>
    <t>247.0° waar</t>
  </si>
  <si>
    <t>S11° 39.550' E166° 57.240'</t>
  </si>
  <si>
    <t>13 km/h</t>
  </si>
  <si>
    <t>253.4° waar</t>
  </si>
  <si>
    <t>S11° 39.550' E166° 57.238'</t>
  </si>
  <si>
    <t>258.0° waar</t>
  </si>
  <si>
    <t>S11° 39.551' E166° 57.236'</t>
  </si>
  <si>
    <t>S11° 39.551' E166° 57.234'</t>
  </si>
  <si>
    <t>S11° 39.552' E166° 57.232'</t>
  </si>
  <si>
    <t>267.6° waar</t>
  </si>
  <si>
    <t>S11° 39.552' E166° 57.231'</t>
  </si>
  <si>
    <t>13 m</t>
  </si>
  <si>
    <t>8 km/h</t>
  </si>
  <si>
    <t>266.3° waar</t>
  </si>
  <si>
    <t>S11° 39.552' E166° 57.229'</t>
  </si>
  <si>
    <t>S11° 39.552' E166° 57.227'</t>
  </si>
  <si>
    <t>S11° 39.552' E166° 57.225'</t>
  </si>
  <si>
    <t>S11° 39.552' E166° 57.223'</t>
  </si>
  <si>
    <t>14 m</t>
  </si>
  <si>
    <t>4.2 km/h</t>
  </si>
  <si>
    <t>S11° 39.552' E166° 57.222'</t>
  </si>
  <si>
    <t>S11° 39.552' E166° 57.221'</t>
  </si>
  <si>
    <t>S11° 39.552' E166° 57.219'</t>
  </si>
  <si>
    <t>S11° 39.552' E166° 57.217'</t>
  </si>
  <si>
    <t>15 m</t>
  </si>
  <si>
    <t>S11° 39.552' E166° 57.215'</t>
  </si>
  <si>
    <t>S11° 39.552' E166° 57.213'</t>
  </si>
  <si>
    <t>S11° 39.552' E166° 57.211'</t>
  </si>
  <si>
    <t>S11° 39.552' E166° 57.210'</t>
  </si>
  <si>
    <t>16 m</t>
  </si>
  <si>
    <t>S11° 39.552' E166° 57.208'</t>
  </si>
  <si>
    <t>S11° 39.552' E166° 57.206'</t>
  </si>
  <si>
    <t>S11° 39.552' E166° 57.204'</t>
  </si>
  <si>
    <t>17 m</t>
  </si>
  <si>
    <t>S11° 39.552' E166° 57.202'</t>
  </si>
  <si>
    <t>S11° 39.552' E166° 57.200'</t>
  </si>
  <si>
    <t>S11° 39.552' E166° 57.199'</t>
  </si>
  <si>
    <t>18 m</t>
  </si>
  <si>
    <t>S11° 39.552' E166° 57.197'</t>
  </si>
  <si>
    <t>S11° 39.552' E166° 57.195'</t>
  </si>
  <si>
    <t>S11° 39.552' E166° 57.193'</t>
  </si>
  <si>
    <t>S11° 39.552' E166° 57.191'</t>
  </si>
  <si>
    <t>19 m</t>
  </si>
  <si>
    <t>S11° 39.552' E166° 57.189'</t>
  </si>
  <si>
    <t>S11° 39.552' E166° 57.187'</t>
  </si>
  <si>
    <t>20 m</t>
  </si>
  <si>
    <t>S11° 39.552' E166° 57.185'</t>
  </si>
  <si>
    <t>S11° 39.552' E166° 57.184'</t>
  </si>
  <si>
    <t>S11° 39.552' E166° 57.182'</t>
  </si>
  <si>
    <t>S11° 39.552' E166° 57.180'</t>
  </si>
  <si>
    <t>21 m</t>
  </si>
  <si>
    <t>S11° 39.553' E166° 57.178'</t>
  </si>
  <si>
    <t>259.2° waar</t>
  </si>
  <si>
    <t>S11° 39.553' E166° 57.176'</t>
  </si>
  <si>
    <t>22 m</t>
  </si>
  <si>
    <t>260.3° waar</t>
  </si>
  <si>
    <t>S11° 39.553' E166° 57.175'</t>
  </si>
  <si>
    <t>255.7° waar</t>
  </si>
  <si>
    <t>S11° 39.553' E166° 57.173'</t>
  </si>
  <si>
    <t>S11° 39.554' E166° 57.172'</t>
  </si>
  <si>
    <t>S11° 39.554' E166° 57.170'</t>
  </si>
  <si>
    <t>23 m</t>
  </si>
  <si>
    <t>224.4° waar</t>
  </si>
  <si>
    <t>S11° 39.555' E166° 57.169'</t>
  </si>
  <si>
    <t>249.0° waar</t>
  </si>
  <si>
    <t>S11° 39.556' E166° 57.167'</t>
  </si>
  <si>
    <t>S11° 39.557' E166° 57.166'</t>
  </si>
  <si>
    <t>24 m</t>
  </si>
  <si>
    <t>239.2° waar</t>
  </si>
  <si>
    <t>S11° 39.558' E166° 57.165'</t>
  </si>
  <si>
    <t>S11° 39.559' E166° 57.163'</t>
  </si>
  <si>
    <t>12 km/h</t>
  </si>
  <si>
    <t>222.7° waar</t>
  </si>
  <si>
    <t>S11° 39.560' E166° 57.162'</t>
  </si>
  <si>
    <t>S11° 39.562' E166° 57.161'</t>
  </si>
  <si>
    <t>25 m</t>
  </si>
  <si>
    <t>10 km/h</t>
  </si>
  <si>
    <t>S11° 39.563' E166° 57.160'</t>
  </si>
  <si>
    <t>S11° 39.565' E166° 57.160'</t>
  </si>
  <si>
    <t>S11° 39.566' E166° 57.159'</t>
  </si>
  <si>
    <t>26 m</t>
  </si>
  <si>
    <t>S11° 39.568' E166° 57.158'</t>
  </si>
  <si>
    <t>S11° 39.569' E166° 57.158'</t>
  </si>
  <si>
    <t>S11° 39.571' E166° 57.158'</t>
  </si>
  <si>
    <t>S11° 39.573' E166° 57.158'</t>
  </si>
  <si>
    <t>27 m</t>
  </si>
  <si>
    <t>S11° 39.574' E166° 57.158'</t>
  </si>
  <si>
    <t>S11° 39.576' E166° 57.159'</t>
  </si>
  <si>
    <t>140.5° waar</t>
  </si>
  <si>
    <t>S11° 39.577' E166° 57.159'</t>
  </si>
  <si>
    <t>S11° 39.579' E166° 57.160'</t>
  </si>
  <si>
    <t>28 m</t>
  </si>
  <si>
    <t>137.3° waar</t>
  </si>
  <si>
    <t>S11° 39.580' E166° 57.161'</t>
  </si>
  <si>
    <t>S11° 39.582' E166° 57.162'</t>
  </si>
  <si>
    <t>S11° 39.583' E166° 57.163'</t>
  </si>
  <si>
    <t>S11° 39.584' E166° 57.165'</t>
  </si>
  <si>
    <t>29 m</t>
  </si>
  <si>
    <t>S11° 39.585' E166° 57.167'</t>
  </si>
  <si>
    <t>111.0° waar</t>
  </si>
  <si>
    <t>S11° 39.586' E166° 57.167'</t>
  </si>
  <si>
    <t>S11° 39.586' E166° 57.169'</t>
  </si>
  <si>
    <t>104.3° waar</t>
  </si>
  <si>
    <t>S11° 39.587' E166° 57.171'</t>
  </si>
  <si>
    <t>30 m</t>
  </si>
  <si>
    <t>99.7° waar</t>
  </si>
  <si>
    <t>S11° 39.588' E166° 57.173'</t>
  </si>
  <si>
    <t>S11° 39.588' E166° 57.175'</t>
  </si>
  <si>
    <t>94.9° waar</t>
  </si>
  <si>
    <t>S11° 39.588' E166° 57.176'</t>
  </si>
  <si>
    <t>S11° 39.588' E166° 57.178'</t>
  </si>
  <si>
    <t>31 m</t>
  </si>
  <si>
    <t>S11° 39.588' E166° 57.180'</t>
  </si>
  <si>
    <t>S11° 39.589' E166° 57.182'</t>
  </si>
  <si>
    <t>S11° 39.589' E166° 57.184'</t>
  </si>
  <si>
    <t>S11° 39.589' E166° 57.186'</t>
  </si>
  <si>
    <t>32 m</t>
  </si>
  <si>
    <t>S11° 39.589' E166° 57.187'</t>
  </si>
  <si>
    <t>S11° 39.589' E166° 57.189'</t>
  </si>
  <si>
    <t>S11° 39.589' E166° 57.191'</t>
  </si>
  <si>
    <t>S11° 39.589' E166° 57.193'</t>
  </si>
  <si>
    <t>33 m</t>
  </si>
  <si>
    <t>S11° 39.589' E166° 57.195'</t>
  </si>
  <si>
    <t>91.8° waar</t>
  </si>
  <si>
    <t>S11° 39.589' E166° 57.197'</t>
  </si>
  <si>
    <t>S11° 39.589' E166° 57.200'</t>
  </si>
  <si>
    <t>S11° 39.589' E166° 57.202'</t>
  </si>
  <si>
    <t>34 m</t>
  </si>
  <si>
    <t>S11° 39.589' E166° 57.204'</t>
  </si>
  <si>
    <t>S11° 39.590' E166° 57.205'</t>
  </si>
  <si>
    <t>S11° 39.590' E166° 57.207'</t>
  </si>
  <si>
    <t>S11° 39.590' E166° 57.209'</t>
  </si>
  <si>
    <t>35 m</t>
  </si>
  <si>
    <t>S11° 39.590' E166° 57.211'</t>
  </si>
  <si>
    <t>S11° 39.590' E166° 57.213'</t>
  </si>
  <si>
    <t>S11° 39.591' E166° 57.214'</t>
  </si>
  <si>
    <t>S11° 39.591' E166° 57.216'</t>
  </si>
  <si>
    <t>S11° 39.592' E166° 57.218'</t>
  </si>
  <si>
    <t>36 m</t>
  </si>
  <si>
    <t>S11° 39.592' E166° 57.220'</t>
  </si>
  <si>
    <t>S11° 39.593' E166° 57.222'</t>
  </si>
  <si>
    <t>S11° 39.594' E166° 57.223'</t>
  </si>
  <si>
    <t>113.0° waar</t>
  </si>
  <si>
    <t>S11° 39.594' E166° 57.225'</t>
  </si>
  <si>
    <t>122.5° waar</t>
  </si>
  <si>
    <t>S11° 39.595' E166° 57.227'</t>
  </si>
  <si>
    <t>37 m</t>
  </si>
  <si>
    <t>S11° 39.596' E166° 57.229'</t>
  </si>
  <si>
    <t>S11° 39.597' E166° 57.231'</t>
  </si>
  <si>
    <t>S11° 39.598' E166° 57.232'</t>
  </si>
  <si>
    <t>S11° 39.598' E166° 57.234'</t>
  </si>
  <si>
    <t>S11° 39.599' E166° 57.236'</t>
  </si>
  <si>
    <t>S11° 39.600' E166° 57.238'</t>
  </si>
  <si>
    <t>38 m</t>
  </si>
  <si>
    <t>S11° 39.601' E166° 57.240'</t>
  </si>
  <si>
    <t>S11° 39.603' E166° 57.242'</t>
  </si>
  <si>
    <t>120.8° waar</t>
  </si>
  <si>
    <t>S11° 39.604' E166° 57.243'</t>
  </si>
  <si>
    <t>S11° 39.605' E166° 57.245'</t>
  </si>
  <si>
    <t>S11° 39.606' E166° 57.247'</t>
  </si>
  <si>
    <t>S11° 39.607' E166° 57.249'</t>
  </si>
  <si>
    <t>133.7° waar</t>
  </si>
  <si>
    <t>S11° 39.608' E166° 57.251'</t>
  </si>
  <si>
    <t>39 m</t>
  </si>
  <si>
    <t>S11° 39.609' E166° 57.252'</t>
  </si>
  <si>
    <t>S11° 39.611' E166° 57.254'</t>
  </si>
  <si>
    <t>125.9° waar</t>
  </si>
  <si>
    <t>S11° 39.612' E166° 57.256'</t>
  </si>
  <si>
    <t>S11° 39.613' E166° 57.258'</t>
  </si>
  <si>
    <t>S11° 39.615' E166° 57.260'</t>
  </si>
  <si>
    <t>S11° 39.616' E166° 57.262'</t>
  </si>
  <si>
    <t>40 m</t>
  </si>
  <si>
    <t>S11° 39.617' E166° 57.264'</t>
  </si>
  <si>
    <t>S11° 39.619' E166° 57.265'</t>
  </si>
  <si>
    <t>129.0° waar</t>
  </si>
  <si>
    <t>S11° 39.620' E166° 57.267'</t>
  </si>
  <si>
    <t>S11° 39.622' E166° 57.269'</t>
  </si>
  <si>
    <t>41 m</t>
  </si>
  <si>
    <t>S11° 39.623' E166° 57.269'</t>
  </si>
  <si>
    <t>S11° 39.625' E166° 57.270'</t>
  </si>
  <si>
    <t>S11° 39.626' E166° 57.270'</t>
  </si>
  <si>
    <t>42 m</t>
  </si>
  <si>
    <t>S11° 39.628' E166° 57.270'</t>
  </si>
  <si>
    <t>S11° 39.629' E166° 57.269'</t>
  </si>
  <si>
    <t>S11° 39.630' E166° 57.269'</t>
  </si>
  <si>
    <t>43 m</t>
  </si>
  <si>
    <t>S11° 39.631' E166° 57.269'</t>
  </si>
  <si>
    <t>S11° 39.632' E166° 57.267'</t>
  </si>
  <si>
    <t>S11° 39.633' E166° 57.267'</t>
  </si>
  <si>
    <t>213.1° waar</t>
  </si>
  <si>
    <t>S11° 39.634' E166° 57.265'</t>
  </si>
  <si>
    <t>44 m</t>
  </si>
  <si>
    <t>215.5° waar</t>
  </si>
  <si>
    <t>S11° 39.635' E166° 57.265'</t>
  </si>
  <si>
    <t>234.9° waar</t>
  </si>
  <si>
    <t>S11° 39.636' E166° 57.264'</t>
  </si>
  <si>
    <t>244.9° waar</t>
  </si>
  <si>
    <t>S11° 39.637' E166° 57.263'</t>
  </si>
  <si>
    <t>S11° 39.638' E166° 57.261'</t>
  </si>
  <si>
    <t>45 m</t>
  </si>
  <si>
    <t>S11° 39.639' E166° 57.260'</t>
  </si>
  <si>
    <t>S11° 39.639' E166° 57.258'</t>
  </si>
  <si>
    <t>251.2° waar</t>
  </si>
  <si>
    <t>S11° 39.640' E166° 57.258'</t>
  </si>
  <si>
    <t>245.9° waar</t>
  </si>
  <si>
    <t>S11° 39.641' E166° 57.256'</t>
  </si>
  <si>
    <t>46 m</t>
  </si>
  <si>
    <t>S11° 39.641' E166° 57.254'</t>
  </si>
  <si>
    <t>S11° 39.642' E166° 57.252'</t>
  </si>
  <si>
    <t>S11° 39.642' E166° 57.251'</t>
  </si>
  <si>
    <t>S11° 39.643' E166° 57.249'</t>
  </si>
  <si>
    <t>47 m</t>
  </si>
  <si>
    <t>S11° 39.643' E166° 57.248'</t>
  </si>
  <si>
    <t>S11° 39.643' E166° 57.247'</t>
  </si>
  <si>
    <t>S11° 39.642' E166° 57.245'</t>
  </si>
  <si>
    <t>S11° 39.642' E166° 57.243'</t>
  </si>
  <si>
    <t>S11° 39.642' E166° 57.241'</t>
  </si>
  <si>
    <t>S11° 39.642' E166° 57.239'</t>
  </si>
  <si>
    <t>48 m</t>
  </si>
  <si>
    <t>S11° 39.641' E166° 57.237'</t>
  </si>
  <si>
    <t>S11° 39.641' E166° 57.235'</t>
  </si>
  <si>
    <t>S11° 39.640' E166° 57.234'</t>
  </si>
  <si>
    <t>S11° 39.640' E166° 57.231'</t>
  </si>
  <si>
    <t>S11° 39.639' E166° 57.229'</t>
  </si>
  <si>
    <t>S11° 39.638' E166° 57.227'</t>
  </si>
  <si>
    <t>S11° 39.638' E166° 57.225'</t>
  </si>
  <si>
    <t>49 m</t>
  </si>
  <si>
    <t>S11° 39.637' E166° 57.223'</t>
  </si>
  <si>
    <t>S11° 39.637' E166° 57.222'</t>
  </si>
  <si>
    <t>280.8° waar</t>
  </si>
  <si>
    <t>S11° 39.636' E166° 57.220'</t>
  </si>
  <si>
    <t>S11° 39.636' E166° 57.217'</t>
  </si>
  <si>
    <t>S11° 39.635' E166° 57.215'</t>
  </si>
  <si>
    <t>S11° 39.635' E166° 57.213'</t>
  </si>
  <si>
    <t>50 m</t>
  </si>
  <si>
    <t>S11° 39.635' E166° 57.211'</t>
  </si>
  <si>
    <t>S11° 39.634' E166° 57.210'</t>
  </si>
  <si>
    <t>S11° 39.634' E166° 57.208'</t>
  </si>
  <si>
    <t>S11° 39.634' E166° 57.206'</t>
  </si>
  <si>
    <t>51 m</t>
  </si>
  <si>
    <t>S11° 39.634' E166° 57.204'</t>
  </si>
  <si>
    <t>S11° 39.633' E166° 57.202'</t>
  </si>
  <si>
    <t>S11° 39.633' E166° 57.200'</t>
  </si>
  <si>
    <t>52 m</t>
  </si>
  <si>
    <t>S11° 39.632' E166° 57.199'</t>
  </si>
  <si>
    <t>S11° 39.632' E166° 57.198'</t>
  </si>
  <si>
    <t>S11° 39.632' E166° 57.196'</t>
  </si>
  <si>
    <t>S11° 39.631' E166° 57.194'</t>
  </si>
  <si>
    <t>53 m</t>
  </si>
  <si>
    <t>S11° 39.631' E166° 57.193'</t>
  </si>
  <si>
    <t>S11° 39.630' E166° 57.191'</t>
  </si>
  <si>
    <t>S11° 39.630' E166° 57.189'</t>
  </si>
  <si>
    <t>S11° 39.630' E166° 57.187'</t>
  </si>
  <si>
    <t>54 m</t>
  </si>
  <si>
    <t>S11° 39.629' E166° 57.186'</t>
  </si>
  <si>
    <t>S11° 39.629' E166° 57.184'</t>
  </si>
  <si>
    <t>S11° 39.629' E166° 57.183'</t>
  </si>
  <si>
    <t>S11° 39.628' E166° 57.182'</t>
  </si>
  <si>
    <t>55 m</t>
  </si>
  <si>
    <t>S11° 39.628' E166° 57.180'</t>
  </si>
  <si>
    <t>S11° 39.628' E166° 57.178'</t>
  </si>
  <si>
    <t>S11° 39.628' E166° 57.176'</t>
  </si>
  <si>
    <t>S11° 39.627' E166° 57.175'</t>
  </si>
  <si>
    <t>56 m</t>
  </si>
  <si>
    <t>S11° 39.627' E166° 57.173'</t>
  </si>
  <si>
    <t>S11° 39.627' E166° 57.172'</t>
  </si>
  <si>
    <t>S11° 39.627' E166° 57.170'</t>
  </si>
  <si>
    <t>S11° 39.627' E166° 57.169'</t>
  </si>
  <si>
    <t>57 m</t>
  </si>
  <si>
    <t>S11° 39.627' E166° 57.167'</t>
  </si>
  <si>
    <t>S11° 39.627' E166° 57.166'</t>
  </si>
  <si>
    <t>S11° 39.627' E166° 57.164'</t>
  </si>
  <si>
    <t>S11° 39.627' E166° 57.162'</t>
  </si>
  <si>
    <t>S11° 39.628' E166° 57.161'</t>
  </si>
  <si>
    <t>58 m</t>
  </si>
  <si>
    <t>S11° 39.628' E166° 57.159'</t>
  </si>
  <si>
    <t>S11° 39.628' E166° 57.158'</t>
  </si>
  <si>
    <t>S11° 39.629' E166° 57.156'</t>
  </si>
  <si>
    <t>S11° 39.629' E166° 57.155'</t>
  </si>
  <si>
    <t>59 m</t>
  </si>
  <si>
    <t>S11° 39.630' E166° 57.153'</t>
  </si>
  <si>
    <t>S11° 39.631' E166° 57.151'</t>
  </si>
  <si>
    <t>S11° 39.631' E166° 57.149'</t>
  </si>
  <si>
    <t>S11° 39.632' E166° 57.148'</t>
  </si>
  <si>
    <t>60 m</t>
  </si>
  <si>
    <t>S11° 39.632' E166° 57.146'</t>
  </si>
  <si>
    <t>S11° 39.633' E166° 57.145'</t>
  </si>
  <si>
    <t>S11° 39.633' E166° 57.143'</t>
  </si>
  <si>
    <t>S11° 39.634' E166° 57.141'</t>
  </si>
  <si>
    <t>61 m</t>
  </si>
  <si>
    <t>S11° 39.635' E166° 57.140'</t>
  </si>
  <si>
    <t>S11° 39.636' E166° 57.139'</t>
  </si>
  <si>
    <t>S11° 39.637' E166° 57.137'</t>
  </si>
  <si>
    <t>S11° 39.639' E166° 57.135'</t>
  </si>
  <si>
    <t>221.0° waar</t>
  </si>
  <si>
    <t>S11° 39.640' E166° 57.134'</t>
  </si>
  <si>
    <t>S11° 39.641' E166° 57.133'</t>
  </si>
  <si>
    <t>62 m</t>
  </si>
  <si>
    <t>231.0° waar</t>
  </si>
  <si>
    <t>S11° 39.643' E166° 57.132'</t>
  </si>
  <si>
    <t>216.7° waar</t>
  </si>
  <si>
    <t>S11° 39.644' E166° 57.130'</t>
  </si>
  <si>
    <t>200.5° waar</t>
  </si>
  <si>
    <t>S11° 39.646' E166° 57.129'</t>
  </si>
  <si>
    <t>S11° 39.648' E166° 57.128'</t>
  </si>
  <si>
    <t>S11° 39.650' E166° 57.128'</t>
  </si>
  <si>
    <t>S11° 39.651' E166° 57.126'</t>
  </si>
  <si>
    <t>63 m</t>
  </si>
  <si>
    <t>S11° 39.653' E166° 57.124'</t>
  </si>
  <si>
    <t>S11° 39.655' E166° 57.124'</t>
  </si>
  <si>
    <t>S11° 39.657' E166° 57.123'</t>
  </si>
  <si>
    <t>S11° 39.659' E166° 57.122'</t>
  </si>
  <si>
    <t>S11° 39.661' E166° 57.121'</t>
  </si>
  <si>
    <t>198.1° waar</t>
  </si>
  <si>
    <t>S11° 39.663' E166° 57.120'</t>
  </si>
  <si>
    <t>64 m</t>
  </si>
  <si>
    <t>S11° 39.665' E166° 57.119'</t>
  </si>
  <si>
    <t>197.4° waar</t>
  </si>
  <si>
    <t>S11° 39.666' E166° 57.118'</t>
  </si>
  <si>
    <t>S11° 39.668' E166° 57.117'</t>
  </si>
  <si>
    <t>S11° 39.670' E166° 57.117'</t>
  </si>
  <si>
    <t>S11° 39.672' E166° 57.117'</t>
  </si>
  <si>
    <t>S11° 39.674' E166° 57.115'</t>
  </si>
  <si>
    <t>S11° 39.676' E166° 57.115'</t>
  </si>
  <si>
    <t>65 m</t>
  </si>
  <si>
    <t>S11° 39.678' E166° 57.113'</t>
  </si>
  <si>
    <t>S11° 39.680' E166° 57.113'</t>
  </si>
  <si>
    <t>196.8° waar</t>
  </si>
  <si>
    <t>S11° 39.682' E166° 57.111'</t>
  </si>
  <si>
    <t>S11° 39.685' E166° 57.111'</t>
  </si>
  <si>
    <t>S11° 39.687' E166° 57.111'</t>
  </si>
  <si>
    <t>S11° 39.689' E166° 57.110'</t>
  </si>
  <si>
    <t>S11° 39.691' E166° 57.109'</t>
  </si>
  <si>
    <t>S11° 39.693' E166° 57.108'</t>
  </si>
  <si>
    <t>66 m</t>
  </si>
  <si>
    <t>S11° 39.695' E166° 57.107'</t>
  </si>
  <si>
    <t>S11° 39.697' E166° 57.107'</t>
  </si>
  <si>
    <t>S11° 39.699' E166° 57.106'</t>
  </si>
  <si>
    <t>S11° 39.701' E166° 57.105'</t>
  </si>
  <si>
    <t>S11° 39.703' E166° 57.104'</t>
  </si>
  <si>
    <t>S11° 39.705' E166° 57.104'</t>
  </si>
  <si>
    <t>S11° 39.707' E166° 57.104'</t>
  </si>
  <si>
    <t>67 m</t>
  </si>
  <si>
    <t>S11° 39.710' E166° 57.102'</t>
  </si>
  <si>
    <t>S11° 39.712' E166° 57.102'</t>
  </si>
  <si>
    <t>S11° 39.714' E166° 57.101'</t>
  </si>
  <si>
    <t>S11° 39.716' E166° 57.101'</t>
  </si>
  <si>
    <t>S11° 39.718' E166° 57.100'</t>
  </si>
  <si>
    <t>S11° 39.720' E166° 57.099'</t>
  </si>
  <si>
    <t>S11° 39.722' E166° 57.098'</t>
  </si>
  <si>
    <t>S11° 39.725' E166° 57.098'</t>
  </si>
  <si>
    <t>68 m</t>
  </si>
  <si>
    <t>S11° 39.727' E166° 57.097'</t>
  </si>
  <si>
    <t>S11° 39.729' E166° 57.096'</t>
  </si>
  <si>
    <t>S11° 39.731' E166° 57.095'</t>
  </si>
  <si>
    <t>S11° 39.733' E166° 57.095'</t>
  </si>
  <si>
    <t>S11° 39.735' E166° 57.094'</t>
  </si>
  <si>
    <t>S11° 39.738' E166° 57.093'</t>
  </si>
  <si>
    <t>S11° 39.740' E166° 57.093'</t>
  </si>
  <si>
    <t>S11° 39.742' E166° 57.093'</t>
  </si>
  <si>
    <t>69 m</t>
  </si>
  <si>
    <t>S11° 39.744' E166° 57.092'</t>
  </si>
  <si>
    <t>S11° 39.746' E166° 57.091'</t>
  </si>
  <si>
    <t>S11° 39.749' E166° 57.090'</t>
  </si>
  <si>
    <t>195.6° waar</t>
  </si>
  <si>
    <t>S11° 39.751' E166° 57.090'</t>
  </si>
  <si>
    <t>S11° 39.753' E166° 57.089'</t>
  </si>
  <si>
    <t>S11° 39.755' E166° 57.088'</t>
  </si>
  <si>
    <t>S11° 39.757' E166° 57.087'</t>
  </si>
  <si>
    <t>S11° 39.760' E166° 57.087'</t>
  </si>
  <si>
    <t>70 m</t>
  </si>
  <si>
    <t>S11° 39.762' E166° 57.086'</t>
  </si>
  <si>
    <t>S11° 39.764' E166° 57.085'</t>
  </si>
  <si>
    <t>S11° 39.767' E166° 57.084'</t>
  </si>
  <si>
    <t>S11° 39.769' E166° 57.083'</t>
  </si>
  <si>
    <t>S11° 39.771' E166° 57.083'</t>
  </si>
  <si>
    <t>S11° 39.773' E166° 57.083'</t>
  </si>
  <si>
    <t>S11° 39.776' E166° 57.082'</t>
  </si>
  <si>
    <t>71 m</t>
  </si>
  <si>
    <t>S11° 39.778' E166° 57.082'</t>
  </si>
  <si>
    <t>S11° 39.780' E166° 57.081'</t>
  </si>
  <si>
    <t>S11° 39.783' E166° 57.080'</t>
  </si>
  <si>
    <t>S11° 39.785' E166° 57.079'</t>
  </si>
  <si>
    <t>S11° 39.787' E166° 57.079'</t>
  </si>
  <si>
    <t>S11° 39.789' E166° 57.078'</t>
  </si>
  <si>
    <t>S11° 39.792' E166° 57.077'</t>
  </si>
  <si>
    <t>S11° 39.794' E166° 57.076'</t>
  </si>
  <si>
    <t>72 m</t>
  </si>
  <si>
    <t>S11° 39.796' E166° 57.075'</t>
  </si>
  <si>
    <t>S11° 39.799' E166° 57.075'</t>
  </si>
  <si>
    <t>S11° 39.801' E166° 57.074'</t>
  </si>
  <si>
    <t>S11° 39.803' E166° 57.073'</t>
  </si>
  <si>
    <t>S11° 39.806' E166° 57.072'</t>
  </si>
  <si>
    <t>S11° 39.808' E166° 57.072'</t>
  </si>
  <si>
    <t>S11° 39.810' E166° 57.072'</t>
  </si>
  <si>
    <t>S11° 39.813' E166° 57.070'</t>
  </si>
  <si>
    <t>73 m</t>
  </si>
  <si>
    <t>S11° 39.815' E166° 57.070'</t>
  </si>
  <si>
    <t>S11° 39.817' E166° 57.070'</t>
  </si>
  <si>
    <t>S11° 39.820' E166° 57.069'</t>
  </si>
  <si>
    <t>S11° 39.822' E166° 57.068'</t>
  </si>
  <si>
    <t>S11° 39.824' E166° 57.067'</t>
  </si>
  <si>
    <t>S11° 39.827' E166° 57.067'</t>
  </si>
  <si>
    <t>S11° 39.829' E166° 57.066'</t>
  </si>
  <si>
    <t>S11° 39.832' E166° 57.065'</t>
  </si>
  <si>
    <t>74 m</t>
  </si>
  <si>
    <t>S11° 39.834' E166° 57.064'</t>
  </si>
  <si>
    <t>S11° 39.836' E166° 57.064'</t>
  </si>
  <si>
    <t>S11° 39.839' E166° 57.063'</t>
  </si>
  <si>
    <t>S11° 39.841' E166° 57.063'</t>
  </si>
  <si>
    <t>S11° 39.843' E166° 57.061'</t>
  </si>
  <si>
    <t>S11° 39.846' E166° 57.061'</t>
  </si>
  <si>
    <t>S11° 39.848' E166° 57.061'</t>
  </si>
  <si>
    <t>S11° 39.851' E166° 57.059'</t>
  </si>
  <si>
    <t>75 m</t>
  </si>
  <si>
    <t>S11° 39.853' E166° 57.059'</t>
  </si>
  <si>
    <t>S11° 39.855' E166° 57.058'</t>
  </si>
  <si>
    <t>S11° 39.858' E166° 57.058'</t>
  </si>
  <si>
    <t>S11° 39.860' E166° 57.057'</t>
  </si>
  <si>
    <t>S11° 39.863' E166° 57.056'</t>
  </si>
  <si>
    <t>S11° 39.865' E166° 57.055'</t>
  </si>
  <si>
    <t>S11° 39.868' E166° 57.054'</t>
  </si>
  <si>
    <t>S11° 39.870' E166° 57.053'</t>
  </si>
  <si>
    <t>S11° 39.873' E166° 57.052'</t>
  </si>
  <si>
    <t>76 m</t>
  </si>
  <si>
    <t>S11° 39.875' E166° 57.052'</t>
  </si>
  <si>
    <t>S11° 39.877' E166° 57.050'</t>
  </si>
  <si>
    <t>S11° 39.880' E166° 57.050'</t>
  </si>
  <si>
    <t>S11° 39.882' E166° 57.048'</t>
  </si>
  <si>
    <t>S11° 39.885' E166° 57.048'</t>
  </si>
  <si>
    <t>S11° 39.887' E166° 57.046'</t>
  </si>
  <si>
    <t>216.3° waar</t>
  </si>
  <si>
    <t>S11° 39.890' E166° 57.046'</t>
  </si>
  <si>
    <t>S11° 39.893' E166° 57.044'</t>
  </si>
  <si>
    <t>S11° 39.895' E166° 57.042'</t>
  </si>
  <si>
    <t>235.4° waar</t>
  </si>
  <si>
    <t>S11° 39.898' E166° 57.041'</t>
  </si>
  <si>
    <t>S11° 39.900' E166° 57.037'</t>
  </si>
  <si>
    <t>244.4° waar</t>
  </si>
  <si>
    <t>S11° 39.902' E166° 57.036'</t>
  </si>
  <si>
    <t>263.9° waar</t>
  </si>
  <si>
    <t>S11° 39.903' E166° 57.033'</t>
  </si>
  <si>
    <t>S11° 39.903' E166° 57.029'</t>
  </si>
  <si>
    <t>77 m</t>
  </si>
  <si>
    <t>S11° 39.903' E166° 57.026'</t>
  </si>
  <si>
    <t>S11° 39.903' E166° 57.024'</t>
  </si>
  <si>
    <t>S11° 39.902' E166° 57.021'</t>
  </si>
  <si>
    <t>S11° 39.901' E166° 57.019'</t>
  </si>
  <si>
    <t>S11° 39.901' E166° 57.017'</t>
  </si>
  <si>
    <t>S11° 39.900' E166° 57.014'</t>
  </si>
  <si>
    <t>78 m</t>
  </si>
  <si>
    <t>298.9° waar</t>
  </si>
  <si>
    <t>S11° 39.899' E166° 57.011'</t>
  </si>
  <si>
    <t>S11° 39.898' E166° 57.009'</t>
  </si>
  <si>
    <t>S11° 39.897' E166° 57.007'</t>
  </si>
  <si>
    <t>S11° 39.895' E166° 57.005'</t>
  </si>
  <si>
    <t>S11° 39.894' E166° 57.003'</t>
  </si>
  <si>
    <t>S11° 39.893' E166° 57.000'</t>
  </si>
  <si>
    <t>S11° 39.892' E166° 56.998'</t>
  </si>
  <si>
    <t>S11° 39.891' E166° 56.996'</t>
  </si>
  <si>
    <t>79 m</t>
  </si>
  <si>
    <t>S11° 39.889' E166° 56.994'</t>
  </si>
  <si>
    <t>S11° 39.888' E166° 56.992'</t>
  </si>
  <si>
    <t>S11° 39.887' E166° 56.990'</t>
  </si>
  <si>
    <t>S11° 39.886' E166° 56.987'</t>
  </si>
  <si>
    <t>S11° 39.885' E166° 56.985'</t>
  </si>
  <si>
    <t>295.1° waar</t>
  </si>
  <si>
    <t>S11° 39.884' E166° 56.983'</t>
  </si>
  <si>
    <t>S11° 39.883' E166° 56.981'</t>
  </si>
  <si>
    <t>S11° 39.882' E166° 56.978'</t>
  </si>
  <si>
    <t>80 m</t>
  </si>
  <si>
    <t>282.6° waar</t>
  </si>
  <si>
    <t>S11° 39.882' E166° 56.976'</t>
  </si>
  <si>
    <t>S11° 39.881' E166° 56.974'</t>
  </si>
  <si>
    <t>S11° 39.881' E166° 56.970'</t>
  </si>
  <si>
    <t>S11° 39.880' E166° 56.969'</t>
  </si>
  <si>
    <t>S11° 39.880' E166° 56.966'</t>
  </si>
  <si>
    <t>S11° 39.880' E166° 56.963'</t>
  </si>
  <si>
    <t>S11° 39.880' E166° 56.961'</t>
  </si>
  <si>
    <t>S11° 39.880' E166° 56.959'</t>
  </si>
  <si>
    <t>267.1° waar</t>
  </si>
  <si>
    <t>S11° 39.880' E166° 56.956'</t>
  </si>
  <si>
    <t>81 m</t>
  </si>
  <si>
    <t>264.5° waar</t>
  </si>
  <si>
    <t>S11° 39.880' E166° 56.953'</t>
  </si>
  <si>
    <t>S11° 39.881' E166° 56.951'</t>
  </si>
  <si>
    <t>S11° 39.881' E166° 56.948'</t>
  </si>
  <si>
    <t>265.6° waar</t>
  </si>
  <si>
    <t>S11° 39.881' E166° 56.945'</t>
  </si>
  <si>
    <t>S11° 39.881' E166° 56.942'</t>
  </si>
  <si>
    <t>S11° 39.882' E166° 56.940'</t>
  </si>
  <si>
    <t>S11° 39.882' E166° 56.938'</t>
  </si>
  <si>
    <t>S11° 39.882' E166° 56.935'</t>
  </si>
  <si>
    <t>S11° 39.882' E166° 56.933'</t>
  </si>
  <si>
    <t>S11° 39.883' E166° 56.929'</t>
  </si>
  <si>
    <t>82 m</t>
  </si>
  <si>
    <t>S11° 39.883' E166° 56.927'</t>
  </si>
  <si>
    <t>S11° 39.883' E166° 56.924'</t>
  </si>
  <si>
    <t>S11° 39.883' E166° 56.922'</t>
  </si>
  <si>
    <t>S11° 39.883' E166° 56.918'</t>
  </si>
  <si>
    <t>S11° 39.882' E166° 56.916'</t>
  </si>
  <si>
    <t>S11° 39.882' E166° 56.913'</t>
  </si>
  <si>
    <t>280.1° waar</t>
  </si>
  <si>
    <t>S11° 39.882' E166° 56.911'</t>
  </si>
  <si>
    <t>S11° 39.881' E166° 56.907'</t>
  </si>
  <si>
    <t>83 m</t>
  </si>
  <si>
    <t>S11° 39.880' E166° 56.905'</t>
  </si>
  <si>
    <t>S11° 39.879' E166° 56.902'</t>
  </si>
  <si>
    <t>S11° 39.878' E166° 56.900'</t>
  </si>
  <si>
    <t>S11° 39.877' E166° 56.898'</t>
  </si>
  <si>
    <t>S11° 39.876' E166° 56.896'</t>
  </si>
  <si>
    <t>S11° 39.875' E166° 56.893'</t>
  </si>
  <si>
    <t>304.2° waar</t>
  </si>
  <si>
    <t>S11° 39.874' E166° 56.890'</t>
  </si>
  <si>
    <t>84 m</t>
  </si>
  <si>
    <t>315.6° waar</t>
  </si>
  <si>
    <t>S11° 39.872' E166° 56.888'</t>
  </si>
  <si>
    <t>S11° 39.871' E166° 56.887'</t>
  </si>
  <si>
    <t>S11° 39.870' E166° 56.884'</t>
  </si>
  <si>
    <t>S11° 39.868' E166° 56.882'</t>
  </si>
  <si>
    <t>S11° 39.867' E166° 56.879'</t>
  </si>
  <si>
    <t>S11° 39.866' E166° 56.877'</t>
  </si>
  <si>
    <t>S11° 39.865' E166° 56.876'</t>
  </si>
  <si>
    <t>85 m</t>
  </si>
  <si>
    <t>S11° 39.863' E166° 56.873'</t>
  </si>
  <si>
    <t>S11° 39.862' E166° 56.871'</t>
  </si>
  <si>
    <t>300.8° waar</t>
  </si>
  <si>
    <t>S11° 39.861' E166° 56.868'</t>
  </si>
  <si>
    <t>S11° 39.860' E166° 56.866'</t>
  </si>
  <si>
    <t>S11° 39.859' E166° 56.864'</t>
  </si>
  <si>
    <t>289.3° waar</t>
  </si>
  <si>
    <t>S11° 39.858' E166° 56.862'</t>
  </si>
  <si>
    <t>S11° 39.857' E166° 56.859'</t>
  </si>
  <si>
    <t>86 m</t>
  </si>
  <si>
    <t>S11° 39.856' E166° 56.857'</t>
  </si>
  <si>
    <t>S11° 39.856' E166° 56.855'</t>
  </si>
  <si>
    <t>275.8° waar</t>
  </si>
  <si>
    <t>S11° 39.855' E166° 56.852'</t>
  </si>
  <si>
    <t>S11° 39.855' E166° 56.849'</t>
  </si>
  <si>
    <t>S11° 39.855' E166° 56.846'</t>
  </si>
  <si>
    <t>S11° 39.855' E166° 56.844'</t>
  </si>
  <si>
    <t>S11° 39.854' E166° 56.842'</t>
  </si>
  <si>
    <t>S11° 39.854' E166° 56.839'</t>
  </si>
  <si>
    <t>87 m</t>
  </si>
  <si>
    <t>S11° 39.854' E166° 56.836'</t>
  </si>
  <si>
    <t>S11° 39.854' E166° 56.833'</t>
  </si>
  <si>
    <t>S11° 39.854' E166° 56.831'</t>
  </si>
  <si>
    <t>S11° 39.854' E166° 56.828'</t>
  </si>
  <si>
    <t>S11° 39.854' E166° 56.825'</t>
  </si>
  <si>
    <t>S11° 39.854' E166° 56.822'</t>
  </si>
  <si>
    <t>S11° 39.855' E166° 56.821'</t>
  </si>
  <si>
    <t>S11° 39.855' E166° 56.818'</t>
  </si>
  <si>
    <t>261.3° waar</t>
  </si>
  <si>
    <t>S11° 39.855' E166° 56.815'</t>
  </si>
  <si>
    <t>S11° 39.856' E166° 56.812'</t>
  </si>
  <si>
    <t>88 m</t>
  </si>
  <si>
    <t>257.4° waar</t>
  </si>
  <si>
    <t>S11° 39.856' E166° 56.810'</t>
  </si>
  <si>
    <t>S11° 39.857' E166° 56.807'</t>
  </si>
  <si>
    <t>257.1° waar</t>
  </si>
  <si>
    <t>S11° 39.857' E166° 56.804'</t>
  </si>
  <si>
    <t>S11° 39.858' E166° 56.801'</t>
  </si>
  <si>
    <t>S11° 39.859' E166° 56.799'</t>
  </si>
  <si>
    <t>243.0° waar</t>
  </si>
  <si>
    <t>S11° 39.860' E166° 56.796'</t>
  </si>
  <si>
    <t>S11° 39.861' E166° 56.794'</t>
  </si>
  <si>
    <t>253.0° waar</t>
  </si>
  <si>
    <t>S11° 39.862' E166° 56.792'</t>
  </si>
  <si>
    <t>247.5° waar</t>
  </si>
  <si>
    <t>S11° 39.863' E166° 56.788'</t>
  </si>
  <si>
    <t>89 m</t>
  </si>
  <si>
    <t>S11° 39.864' E166° 56.786'</t>
  </si>
  <si>
    <t>S11° 39.865' E166° 56.784'</t>
  </si>
  <si>
    <t>S11° 39.866' E166° 56.781'</t>
  </si>
  <si>
    <t>S11° 39.867' E166° 56.779'</t>
  </si>
  <si>
    <t>S11° 39.869' E166° 56.777'</t>
  </si>
  <si>
    <t>234.1° waar</t>
  </si>
  <si>
    <t>S11° 39.870' E166° 56.774'</t>
  </si>
  <si>
    <t>241.5° waar</t>
  </si>
  <si>
    <t>S11° 39.871' E166° 56.772'</t>
  </si>
  <si>
    <t>90 m</t>
  </si>
  <si>
    <t>S11° 39.873' E166° 56.770'</t>
  </si>
  <si>
    <t>246.5° waar</t>
  </si>
  <si>
    <t>S11° 39.874' E166° 56.768'</t>
  </si>
  <si>
    <t>S11° 39.875' E166° 56.764'</t>
  </si>
  <si>
    <t>245.3° waar</t>
  </si>
  <si>
    <t>S11° 39.877' E166° 56.763'</t>
  </si>
  <si>
    <t>S11° 39.878' E166° 56.760'</t>
  </si>
  <si>
    <t>S11° 39.880' E166° 56.758'</t>
  </si>
  <si>
    <t>S11° 39.881' E166° 56.757'</t>
  </si>
  <si>
    <t>219.5° waar</t>
  </si>
  <si>
    <t>S11° 39.882' E166° 56.754'</t>
  </si>
  <si>
    <t>91 m</t>
  </si>
  <si>
    <t>S11° 39.884' E166° 56.752'</t>
  </si>
  <si>
    <t>S11° 39.885' E166° 56.750'</t>
  </si>
  <si>
    <t>238.8° waar</t>
  </si>
  <si>
    <t>S11° 39.887' E166° 56.748'</t>
  </si>
  <si>
    <t>S11° 39.888' E166° 56.746'</t>
  </si>
  <si>
    <t>S11° 39.890' E166° 56.744'</t>
  </si>
  <si>
    <t>229.6° waar</t>
  </si>
  <si>
    <t>S11° 39.892' E166° 56.742'</t>
  </si>
  <si>
    <t>S11° 39.893' E166° 56.740'</t>
  </si>
  <si>
    <t>92 m</t>
  </si>
  <si>
    <t>S11° 39.895' E166° 56.737'</t>
  </si>
  <si>
    <t>S11° 39.896' E166° 56.736'</t>
  </si>
  <si>
    <t>S11° 39.898' E166° 56.734'</t>
  </si>
  <si>
    <t>S11° 39.899' E166° 56.732'</t>
  </si>
  <si>
    <t>S11° 39.901' E166° 56.730'</t>
  </si>
  <si>
    <t>S11° 39.903' E166° 56.728'</t>
  </si>
  <si>
    <t>S11° 39.904' E166° 56.725'</t>
  </si>
  <si>
    <t>S11° 39.906' E166° 56.723'</t>
  </si>
  <si>
    <t>93 m</t>
  </si>
  <si>
    <t>S11° 39.907' E166° 56.722'</t>
  </si>
  <si>
    <t>S11° 39.909' E166° 56.720'</t>
  </si>
  <si>
    <t>S11° 39.911' E166° 56.718'</t>
  </si>
  <si>
    <t>S11° 39.913' E166° 56.716'</t>
  </si>
  <si>
    <t>S11° 39.914' E166° 56.714'</t>
  </si>
  <si>
    <t>S11° 39.916' E166° 56.712'</t>
  </si>
  <si>
    <t>S11° 39.918' E166° 56.711'</t>
  </si>
  <si>
    <t>94 m</t>
  </si>
  <si>
    <t>239.6° waar</t>
  </si>
  <si>
    <t>S11° 39.920' E166° 56.709'</t>
  </si>
  <si>
    <t>S11° 39.921' E166° 56.706'</t>
  </si>
  <si>
    <t>S11° 39.923' E166° 56.705'</t>
  </si>
  <si>
    <t>S11° 39.925' E166° 56.703'</t>
  </si>
  <si>
    <t>S11° 39.927' E166° 56.701'</t>
  </si>
  <si>
    <t>S11° 39.929' E166° 56.699'</t>
  </si>
  <si>
    <t>S11° 39.931' E166° 56.698'</t>
  </si>
  <si>
    <t>223.2° waar</t>
  </si>
  <si>
    <t>S11° 39.933' E166° 56.696'</t>
  </si>
  <si>
    <t>95 m</t>
  </si>
  <si>
    <t>S11° 39.935' E166° 56.694'</t>
  </si>
  <si>
    <t>S11° 39.936' E166° 56.692'</t>
  </si>
  <si>
    <t>222.1° waar</t>
  </si>
  <si>
    <t>S11° 39.939' E166° 56.690'</t>
  </si>
  <si>
    <t>S11° 39.941' E166° 56.689'</t>
  </si>
  <si>
    <t>220.0° waar</t>
  </si>
  <si>
    <t>S11° 39.943' E166° 56.688'</t>
  </si>
  <si>
    <t>S11° 39.945' E166° 56.686'</t>
  </si>
  <si>
    <t>S11° 39.947' E166° 56.685'</t>
  </si>
  <si>
    <t>96 m</t>
  </si>
  <si>
    <t>S11° 39.950' E166° 56.683'</t>
  </si>
  <si>
    <t>S11° 39.952' E166° 56.682'</t>
  </si>
  <si>
    <t>S11° 39.954' E166° 56.681'</t>
  </si>
  <si>
    <t>S11° 39.957' E166° 56.681'</t>
  </si>
  <si>
    <t>S11° 39.959' E166° 56.680'</t>
  </si>
  <si>
    <t>S11° 39.962' E166° 56.679'</t>
  </si>
  <si>
    <t>S11° 39.964' E166° 56.679'</t>
  </si>
  <si>
    <t>S11° 39.967' E166° 56.678'</t>
  </si>
  <si>
    <t>97 m</t>
  </si>
  <si>
    <t>S11° 39.969' E166° 56.677'</t>
  </si>
  <si>
    <t>S11° 39.972' E166° 56.676'</t>
  </si>
  <si>
    <t>S11° 39.974' E166° 56.676'</t>
  </si>
  <si>
    <t>S11° 39.977' E166° 56.675'</t>
  </si>
  <si>
    <t>S11° 39.979' E166° 56.674'</t>
  </si>
  <si>
    <t>S11° 39.982' E166° 56.674'</t>
  </si>
  <si>
    <t>S11° 39.984' E166° 56.673'</t>
  </si>
  <si>
    <t>S11° 39.987' E166° 56.672'</t>
  </si>
  <si>
    <t>S11° 39.989' E166° 56.671'</t>
  </si>
  <si>
    <t>98 m</t>
  </si>
  <si>
    <t>S11° 39.991' E166° 56.671'</t>
  </si>
  <si>
    <t>S11° 39.994' E166° 56.669'</t>
  </si>
  <si>
    <t>S11° 39.996' E166° 56.668'</t>
  </si>
  <si>
    <t>S11° 39.998' E166° 56.667'</t>
  </si>
  <si>
    <t>S11° 40.001' E166° 56.665'</t>
  </si>
  <si>
    <t>S11° 40.003' E166° 56.663'</t>
  </si>
  <si>
    <t>S11° 40.005' E166° 56.662'</t>
  </si>
  <si>
    <t>S11° 40.007' E166° 56.660'</t>
  </si>
  <si>
    <t>S11° 40.009' E166° 56.658'</t>
  </si>
  <si>
    <t>231.4° waar</t>
  </si>
  <si>
    <t>S11° 40.011' E166° 56.656'</t>
  </si>
  <si>
    <t>S11° 40.014' E166° 56.653'</t>
  </si>
  <si>
    <t>S11° 40.015' E166° 56.651'</t>
  </si>
  <si>
    <t>S11° 40.017' E166° 56.649'</t>
  </si>
  <si>
    <t>S11° 40.019' E166° 56.646'</t>
  </si>
  <si>
    <t>233.7° waar</t>
  </si>
  <si>
    <t>S11° 40.021' E166° 56.643'</t>
  </si>
  <si>
    <t>S11° 40.023' E166° 56.640'</t>
  </si>
  <si>
    <t>S11° 40.025' E166° 56.638'</t>
  </si>
  <si>
    <t>S11° 40.027' E166° 56.634'</t>
  </si>
  <si>
    <t>S11° 40.029' E166° 56.632'</t>
  </si>
  <si>
    <t>242.0° waar</t>
  </si>
  <si>
    <t>S11° 40.031' E166° 56.629'</t>
  </si>
  <si>
    <t>S11° 40.033' E166° 56.625'</t>
  </si>
  <si>
    <t>S11° 40.035' E166° 56.623'</t>
  </si>
  <si>
    <t>S11° 40.037' E166° 56.619'</t>
  </si>
  <si>
    <t>241.1° waar</t>
  </si>
  <si>
    <t>S11° 40.039' E166° 56.616'</t>
  </si>
  <si>
    <t>S11° 40.041' E166° 56.613'</t>
  </si>
  <si>
    <t>240.1° waar</t>
  </si>
  <si>
    <t>S11° 40.043' E166° 56.610'</t>
  </si>
  <si>
    <t>233.5° waar</t>
  </si>
  <si>
    <t>S11° 40.046' E166° 56.606'</t>
  </si>
  <si>
    <t>234.4° waar</t>
  </si>
  <si>
    <t>S11° 40.048' E166° 56.603'</t>
  </si>
  <si>
    <t>231.6° waar</t>
  </si>
  <si>
    <t>S11° 40.050' E166° 56.600'</t>
  </si>
  <si>
    <t>S11° 40.053' E166° 56.596'</t>
  </si>
  <si>
    <t>S11° 40.055' E166° 56.593'</t>
  </si>
  <si>
    <t>S11° 40.058' E166° 56.591'</t>
  </si>
  <si>
    <t>S11° 40.061' E166° 56.587'</t>
  </si>
  <si>
    <t>218.8° waar</t>
  </si>
  <si>
    <t>S11° 40.063' E166° 56.584'</t>
  </si>
  <si>
    <t>S11° 40.067' E166° 56.582'</t>
  </si>
  <si>
    <t>211.7° waar</t>
  </si>
  <si>
    <t>S11° 40.070' E166° 56.579'</t>
  </si>
  <si>
    <t>217.4° waar</t>
  </si>
  <si>
    <t>S11° 40.073' E166° 56.577'</t>
  </si>
  <si>
    <t>99 m</t>
  </si>
  <si>
    <t>225.9° waar</t>
  </si>
  <si>
    <t>S11° 40.076' E166° 56.575'</t>
  </si>
  <si>
    <t>210.4° waar</t>
  </si>
  <si>
    <t>S11° 40.079' E166° 56.571'</t>
  </si>
  <si>
    <t>S11° 40.082' E166° 56.569'</t>
  </si>
  <si>
    <t>S11° 40.086' E166° 56.568'</t>
  </si>
  <si>
    <t>S11° 40.089' E166° 56.566'</t>
  </si>
  <si>
    <t>S11° 40.092' E166° 56.564'</t>
  </si>
  <si>
    <t>100 m</t>
  </si>
  <si>
    <t>S11° 40.095' E166° 56.564'</t>
  </si>
  <si>
    <t>S11° 40.098' E166° 56.562'</t>
  </si>
  <si>
    <t>191.4° waar</t>
  </si>
  <si>
    <t>S11° 40.101' E166° 56.560'</t>
  </si>
  <si>
    <t>S11° 40.105' E166° 56.560'</t>
  </si>
  <si>
    <t>191.1° waar</t>
  </si>
  <si>
    <t>S11° 40.108' E166° 56.559'</t>
  </si>
  <si>
    <t>S11° 40.111' E166° 56.558'</t>
  </si>
  <si>
    <t>S11° 40.114' E166° 56.557'</t>
  </si>
  <si>
    <t>S11° 40.118' E166° 56.556'</t>
  </si>
  <si>
    <t>S11° 40.121' E166° 56.556'</t>
  </si>
  <si>
    <t>S11° 40.124' E166° 56.555'</t>
  </si>
  <si>
    <t>189.9° waar</t>
  </si>
  <si>
    <t>S11° 40.128' E166° 56.554'</t>
  </si>
  <si>
    <t>197.7° waar</t>
  </si>
  <si>
    <t>S11° 40.132' E166° 56.553'</t>
  </si>
  <si>
    <t>189.1° waar</t>
  </si>
  <si>
    <t>S11° 40.136' E166° 56.552'</t>
  </si>
  <si>
    <t>S11° 40.140' E166° 56.551'</t>
  </si>
  <si>
    <t>188.3° waar</t>
  </si>
  <si>
    <t>S11° 40.144' E166° 56.551'</t>
  </si>
  <si>
    <t>196.5° waar</t>
  </si>
  <si>
    <t>S11° 40.148' E166° 56.551'</t>
  </si>
  <si>
    <t>188.0° waar</t>
  </si>
  <si>
    <t>S11° 40.152' E166° 56.549'</t>
  </si>
  <si>
    <t>S11° 40.157' E166° 56.549'</t>
  </si>
  <si>
    <t>S11° 40.161' E166° 56.548'</t>
  </si>
  <si>
    <t>S11° 40.166' E166° 56.547'</t>
  </si>
  <si>
    <t>194.0° waar</t>
  </si>
  <si>
    <t>S11° 40.171' E166° 56.546'</t>
  </si>
  <si>
    <t>187.1° waar</t>
  </si>
  <si>
    <t>S11° 40.176' E166° 56.545'</t>
  </si>
  <si>
    <t>S11° 40.181' E166° 56.544'</t>
  </si>
  <si>
    <t>S11° 40.187' E166° 56.543'</t>
  </si>
  <si>
    <t>186.7° waar</t>
  </si>
  <si>
    <t>S11° 40.192' E166° 56.543'</t>
  </si>
  <si>
    <t>S11° 40.197' E166° 56.542'</t>
  </si>
  <si>
    <t>S11° 40.203' E166° 56.542'</t>
  </si>
  <si>
    <t>S11° 40.209' E166° 56.541'</t>
  </si>
  <si>
    <t>186.0° waar</t>
  </si>
  <si>
    <t>S11° 40.214' E166° 56.541'</t>
  </si>
  <si>
    <t>S11° 40.220' E166° 56.540'</t>
  </si>
  <si>
    <t>S11° 40.226' E166° 56.540'</t>
  </si>
  <si>
    <t>S11° 40.232' E166° 56.540'</t>
  </si>
  <si>
    <t>S11° 40.238' E166° 56.540'</t>
  </si>
  <si>
    <t>S11° 40.245' E166° 56.541'</t>
  </si>
  <si>
    <t>168.4° waar</t>
  </si>
  <si>
    <t>S11° 40.251' E166° 56.541'</t>
  </si>
  <si>
    <t>174.2° waar</t>
  </si>
  <si>
    <t>S11° 40.257' E166° 56.542'</t>
  </si>
  <si>
    <t>163.4° waar</t>
  </si>
  <si>
    <t>S11° 40.263' E166° 56.543'</t>
  </si>
  <si>
    <t>S11° 40.269' E166° 56.545'</t>
  </si>
  <si>
    <t>S11° 40.276' E166° 56.547'</t>
  </si>
  <si>
    <t>46 km/h</t>
  </si>
  <si>
    <t>153.0° waar</t>
  </si>
  <si>
    <t>S11° 40.282' E166° 56.548'</t>
  </si>
  <si>
    <t>S11° 40.288' E166° 56.551'</t>
  </si>
  <si>
    <t>152.7° waar</t>
  </si>
  <si>
    <t>S11° 40.294' E166° 56.552'</t>
  </si>
  <si>
    <t>162.6° waar</t>
  </si>
  <si>
    <t>S11° 40.300' E166° 56.555'</t>
  </si>
  <si>
    <t>156.8° waar</t>
  </si>
  <si>
    <t>S11° 40.306' E166° 56.557'</t>
  </si>
  <si>
    <t>S11° 40.312' E166° 56.560'</t>
  </si>
  <si>
    <t>157.3° waar</t>
  </si>
  <si>
    <t>S11° 40.318' E166° 56.562'</t>
  </si>
  <si>
    <t>151.5° waar</t>
  </si>
  <si>
    <t>S11° 40.324' E166° 56.565'</t>
  </si>
  <si>
    <t>157.0° waar</t>
  </si>
  <si>
    <t>S11° 40.330' E166° 56.568'</t>
  </si>
  <si>
    <t>S11° 40.336' E166° 56.571'</t>
  </si>
  <si>
    <t>S11° 40.342' E166° 56.573'</t>
  </si>
  <si>
    <t>151.8° waar</t>
  </si>
  <si>
    <t>S11° 40.348' E166° 56.576'</t>
  </si>
  <si>
    <t>S11° 40.354' E166° 56.579'</t>
  </si>
  <si>
    <t>S11° 40.360' E166° 56.582'</t>
  </si>
  <si>
    <t>S11° 40.365' E166° 56.584'</t>
  </si>
  <si>
    <t>S11° 40.371' E166° 56.587'</t>
  </si>
  <si>
    <t>S11° 40.377' E166° 56.590'</t>
  </si>
  <si>
    <t>S11° 40.383' E166° 56.593'</t>
  </si>
  <si>
    <t>152.4° waar</t>
  </si>
  <si>
    <t>S11° 40.389' E166° 56.595'</t>
  </si>
  <si>
    <t>S11° 40.395' E166° 56.598'</t>
  </si>
  <si>
    <t>S11° 40.402' E166° 56.601'</t>
  </si>
  <si>
    <t>S11° 40.408' E166° 56.603'</t>
  </si>
  <si>
    <t>169.3° waar</t>
  </si>
  <si>
    <t>S11° 40.414' E166° 56.605'</t>
  </si>
  <si>
    <t>169.1° waar</t>
  </si>
  <si>
    <t>S11° 40.421' E166° 56.606'</t>
  </si>
  <si>
    <t>174.7° waar</t>
  </si>
  <si>
    <t>S11° 40.428' E166° 56.607'</t>
  </si>
  <si>
    <t>S11° 40.434' E166° 56.608'</t>
  </si>
  <si>
    <t>185.2° waar</t>
  </si>
  <si>
    <t>S11° 40.441' E166° 56.608'</t>
  </si>
  <si>
    <t>47 km/h</t>
  </si>
  <si>
    <t>S11° 40.448' E166° 56.607'</t>
  </si>
  <si>
    <t>48 km/h</t>
  </si>
  <si>
    <t>S11° 40.455' E166° 56.606'</t>
  </si>
  <si>
    <t>195.3° waar</t>
  </si>
  <si>
    <t>S11° 40.462' E166° 56.604'</t>
  </si>
  <si>
    <t>S11° 40.469' E166° 56.602'</t>
  </si>
  <si>
    <t>50 km/h</t>
  </si>
  <si>
    <t>199.8° waar</t>
  </si>
  <si>
    <t>S11° 40.476' E166° 56.600'</t>
  </si>
  <si>
    <t>200.9° waar</t>
  </si>
  <si>
    <t>S11° 40.483' E166° 56.597'</t>
  </si>
  <si>
    <t>S11° 40.489' E166° 56.595'</t>
  </si>
  <si>
    <t>53 km/h</t>
  </si>
  <si>
    <t>214.1° waar</t>
  </si>
  <si>
    <t>S11° 40.496' E166° 56.591'</t>
  </si>
  <si>
    <t>200.7° waar</t>
  </si>
  <si>
    <t>S11° 40.502' E166° 56.586'</t>
  </si>
  <si>
    <t>52 km/h</t>
  </si>
  <si>
    <t>S11° 40.509' E166° 56.584'</t>
  </si>
  <si>
    <t>S11° 40.516' E166° 56.581'</t>
  </si>
  <si>
    <t>189.8° waar</t>
  </si>
  <si>
    <t>S11° 40.524' E166° 56.579'</t>
  </si>
  <si>
    <t>184.9° waar</t>
  </si>
  <si>
    <t>S11° 40.531' E166° 56.578'</t>
  </si>
  <si>
    <t>51 km/h</t>
  </si>
  <si>
    <t>189.6° waar</t>
  </si>
  <si>
    <t>S11° 40.538' E166° 56.577'</t>
  </si>
  <si>
    <t>49 km/h</t>
  </si>
  <si>
    <t>S11° 40.546' E166° 56.576'</t>
  </si>
  <si>
    <t>S11° 40.553' E166° 56.575'</t>
  </si>
  <si>
    <t>S11° 40.560' E166° 56.575'</t>
  </si>
  <si>
    <t>174.9° waar</t>
  </si>
  <si>
    <t>S11° 40.568' E166° 56.575'</t>
  </si>
  <si>
    <t>170.0° waar</t>
  </si>
  <si>
    <t>S11° 40.575' E166° 56.576'</t>
  </si>
  <si>
    <t>164.7° waar</t>
  </si>
  <si>
    <t>S11° 40.582' E166° 56.577'</t>
  </si>
  <si>
    <t>S11° 40.589' E166° 56.579'</t>
  </si>
  <si>
    <t>S11° 40.596' E166° 56.579'</t>
  </si>
  <si>
    <t>S11° 40.602' E166° 56.577'</t>
  </si>
  <si>
    <t>S11° 40.607' E166° 56.571'</t>
  </si>
  <si>
    <t>272.0° waar</t>
  </si>
  <si>
    <t>S11° 40.610' E166° 56.565'</t>
  </si>
  <si>
    <t>291.6° waar</t>
  </si>
  <si>
    <t>S11° 40.610' E166° 56.558'</t>
  </si>
  <si>
    <t>290.4° waar</t>
  </si>
  <si>
    <t>S11° 40.608' E166° 56.551'</t>
  </si>
  <si>
    <t>260.6° waar</t>
  </si>
  <si>
    <t>S11° 40.605' E166° 56.544'</t>
  </si>
  <si>
    <t>238.0° waar</t>
  </si>
  <si>
    <t>S11° 40.606' E166° 56.538'</t>
  </si>
  <si>
    <t>214.7° waar</t>
  </si>
  <si>
    <t>S11° 40.610' E166° 56.531'</t>
  </si>
  <si>
    <t>195.8° waar</t>
  </si>
  <si>
    <t>S11° 40.615' E166° 56.528'</t>
  </si>
  <si>
    <t>S11° 40.622' E166° 56.526'</t>
  </si>
  <si>
    <t>S11° 40.629' E166° 56.528'</t>
  </si>
  <si>
    <t>149.3° waar</t>
  </si>
  <si>
    <t>S11° 40.634' E166° 56.531'</t>
  </si>
  <si>
    <t>S11° 40.640' E166° 56.535'</t>
  </si>
  <si>
    <t>S11° 40.645' E166° 56.538'</t>
  </si>
  <si>
    <t>S11° 40.651' E166° 56.539'</t>
  </si>
  <si>
    <t>S11° 40.657' E166° 56.539'</t>
  </si>
  <si>
    <t>S11° 40.663' E166° 56.538'</t>
  </si>
  <si>
    <t>198.6° waar</t>
  </si>
  <si>
    <t>S11° 40.669' E166° 56.536'</t>
  </si>
  <si>
    <t>199.1° waar</t>
  </si>
  <si>
    <t>S11° 40.674' E166° 56.534'</t>
  </si>
  <si>
    <t>199.9° waar</t>
  </si>
  <si>
    <t>S11° 40.680' E166° 56.532'</t>
  </si>
  <si>
    <t>S11° 40.685' E166° 56.530'</t>
  </si>
  <si>
    <t>S11° 40.690' E166° 56.528'</t>
  </si>
  <si>
    <t>215.0° waar</t>
  </si>
  <si>
    <t>S11° 40.695' E166° 56.526'</t>
  </si>
  <si>
    <t>225.0° waar</t>
  </si>
  <si>
    <t>S11° 40.700' E166° 56.522'</t>
  </si>
  <si>
    <t>256.4° waar</t>
  </si>
  <si>
    <t>S11° 40.703' E166° 56.519'</t>
  </si>
  <si>
    <t>S11° 40.705' E166° 56.513'</t>
  </si>
  <si>
    <t>S11° 40.703' E166° 56.508'</t>
  </si>
  <si>
    <t>S11° 40.701' E166° 56.503'</t>
  </si>
  <si>
    <t>331.2° waar</t>
  </si>
  <si>
    <t>S11° 40.697' E166° 56.499'</t>
  </si>
  <si>
    <t>346.4° waar</t>
  </si>
  <si>
    <t>S11° 40.692' E166° 56.497'</t>
  </si>
  <si>
    <t>S11° 40.687' E166° 56.495'</t>
  </si>
  <si>
    <t>S11° 40.682' E166° 56.495'</t>
  </si>
  <si>
    <t>13.4° waar</t>
  </si>
  <si>
    <t>S11° 40.676' E166° 56.495'</t>
  </si>
  <si>
    <t>S11° 40.671' E166° 56.497'</t>
  </si>
  <si>
    <t>S11° 40.666' E166° 56.497'</t>
  </si>
  <si>
    <t>S11° 40.661' E166° 56.497'</t>
  </si>
  <si>
    <t>344.9° waar</t>
  </si>
  <si>
    <t>S11° 40.656' E166° 56.497'</t>
  </si>
  <si>
    <t>336.5° waar</t>
  </si>
  <si>
    <t>S11° 40.652' E166° 56.495'</t>
  </si>
  <si>
    <t>318.3° waar</t>
  </si>
  <si>
    <t>S11° 40.647' E166° 56.493'</t>
  </si>
  <si>
    <t>305.9° waar</t>
  </si>
  <si>
    <t>S11° 40.644' E166° 56.490'</t>
  </si>
  <si>
    <t>293.6° waar</t>
  </si>
  <si>
    <t>S11° 40.641' E166° 56.486'</t>
  </si>
  <si>
    <t>S11° 40.639' E166° 56.482'</t>
  </si>
  <si>
    <t>270.8° waar</t>
  </si>
  <si>
    <t>S11° 40.638' E166° 56.477'</t>
  </si>
  <si>
    <t>257.7° waar</t>
  </si>
  <si>
    <t>S11° 40.638' E166° 56.472'</t>
  </si>
  <si>
    <t>241.3° waar</t>
  </si>
  <si>
    <t>S11° 40.639' E166° 56.467'</t>
  </si>
  <si>
    <t>227.5° waar</t>
  </si>
  <si>
    <t>S11° 40.641' E166° 56.463'</t>
  </si>
  <si>
    <t>S11° 40.645' E166° 56.459'</t>
  </si>
  <si>
    <t>210.6° waar</t>
  </si>
  <si>
    <t>S11° 40.649' E166° 56.456'</t>
  </si>
  <si>
    <t>S11° 40.653' E166° 56.454'</t>
  </si>
  <si>
    <t>S11° 40.657' E166° 56.451'</t>
  </si>
  <si>
    <t>S11° 40.662' E166° 56.448'</t>
  </si>
  <si>
    <t>S11° 40.666' E166° 56.446'</t>
  </si>
  <si>
    <t>S11° 40.671' E166° 56.443'</t>
  </si>
  <si>
    <t>214.9° waar</t>
  </si>
  <si>
    <t>S11° 40.675' E166° 56.441'</t>
  </si>
  <si>
    <t>S11° 40.679' E166° 56.438'</t>
  </si>
  <si>
    <t>S11° 40.682' E166° 56.435'</t>
  </si>
  <si>
    <t>S11° 40.686' E166° 56.432'</t>
  </si>
  <si>
    <t>S11° 40.689' E166° 56.430'</t>
  </si>
  <si>
    <t>226.6° waar</t>
  </si>
  <si>
    <t>S11° 40.692' E166° 56.427'</t>
  </si>
  <si>
    <t>221.8° waar</t>
  </si>
  <si>
    <t>S11° 40.695' E166° 56.424'</t>
  </si>
  <si>
    <t>223.5° waar</t>
  </si>
  <si>
    <t>S11° 40.698' E166° 56.421'</t>
  </si>
  <si>
    <t>225.3° waar</t>
  </si>
  <si>
    <t>S11° 40.700' E166° 56.419'</t>
  </si>
  <si>
    <t>S11° 40.703' E166° 56.416'</t>
  </si>
  <si>
    <t>S11° 40.705' E166° 56.413'</t>
  </si>
  <si>
    <t>229.3° waar</t>
  </si>
  <si>
    <t>S11° 40.708' E166° 56.410'</t>
  </si>
  <si>
    <t>236.4° waar</t>
  </si>
  <si>
    <t>S11° 40.710' E166° 56.408'</t>
  </si>
  <si>
    <t>S11° 40.712' E166° 56.405'</t>
  </si>
  <si>
    <t>S11° 40.714' E166° 56.402'</t>
  </si>
  <si>
    <t>236.2° waar</t>
  </si>
  <si>
    <t>S11° 40.716' E166° 56.400'</t>
  </si>
  <si>
    <t>S11° 40.717' E166° 56.397'</t>
  </si>
  <si>
    <t>S11° 40.719' E166° 56.394'</t>
  </si>
  <si>
    <t>S11° 40.720' E166° 56.391'</t>
  </si>
  <si>
    <t>248.0° waar</t>
  </si>
  <si>
    <t>S11° 40.722' E166° 56.389'</t>
  </si>
  <si>
    <t>S11° 40.723' E166° 56.385'</t>
  </si>
  <si>
    <t>S11° 40.725' E166° 56.382'</t>
  </si>
  <si>
    <t>247.8° waar</t>
  </si>
  <si>
    <t>S11° 40.726' E166° 56.380'</t>
  </si>
  <si>
    <t>S11° 40.728' E166° 56.376'</t>
  </si>
  <si>
    <t>S11° 40.729' E166° 56.374'</t>
  </si>
  <si>
    <t>S11° 40.730' E166° 56.371'</t>
  </si>
  <si>
    <t>S11° 40.731' E166° 56.369'</t>
  </si>
  <si>
    <t>S11° 40.733' E166° 56.365'</t>
  </si>
  <si>
    <t>250.7° waar</t>
  </si>
  <si>
    <t>S11° 40.734' E166° 56.363'</t>
  </si>
  <si>
    <t>S11° 40.735' E166° 56.360'</t>
  </si>
  <si>
    <t>S11° 40.735' E166° 56.356'</t>
  </si>
  <si>
    <t>S11° 40.736' E166° 56.354'</t>
  </si>
  <si>
    <t>S11° 40.736' E166° 56.351'</t>
  </si>
  <si>
    <t>S11° 40.736' E166° 56.348'</t>
  </si>
  <si>
    <t>S11° 40.736' E166° 56.345'</t>
  </si>
  <si>
    <t>S11° 40.736' E166° 56.342'</t>
  </si>
  <si>
    <t>S11° 40.736' E166° 56.339'</t>
  </si>
  <si>
    <t>S11° 40.736' E166° 56.336'</t>
  </si>
  <si>
    <t>S11° 40.736' E166° 56.334'</t>
  </si>
  <si>
    <t>S11° 40.736' E166° 56.330'</t>
  </si>
  <si>
    <t>S11° 40.735' E166° 56.327'</t>
  </si>
  <si>
    <t>S11° 40.735' E166° 56.324'</t>
  </si>
  <si>
    <t>S11° 40.734' E166° 56.322'</t>
  </si>
  <si>
    <t>S11° 40.734' E166° 56.319'</t>
  </si>
  <si>
    <t>281.5° waar</t>
  </si>
  <si>
    <t>S11° 40.733' E166° 56.316'</t>
  </si>
  <si>
    <t>S11° 40.732' E166° 56.313'</t>
  </si>
  <si>
    <t>S11° 40.732' E166° 56.311'</t>
  </si>
  <si>
    <t>S11° 40.731' E166° 56.307'</t>
  </si>
  <si>
    <t>S11° 40.730' E166° 56.304'</t>
  </si>
  <si>
    <t>S11° 40.730' E166° 56.302'</t>
  </si>
  <si>
    <t>S11° 40.729' E166° 56.299'</t>
  </si>
  <si>
    <t>S11° 40.728' E166° 56.296'</t>
  </si>
  <si>
    <t>S11° 40.727' E166° 56.293'</t>
  </si>
  <si>
    <t>285.7° waar</t>
  </si>
  <si>
    <t>S11° 40.727' E166° 56.291'</t>
  </si>
  <si>
    <t>S11° 40.726' E166° 56.287'</t>
  </si>
  <si>
    <t>S11° 40.725' E166° 56.285'</t>
  </si>
  <si>
    <t>S11° 40.724' E166° 56.282'</t>
  </si>
  <si>
    <t>S11° 40.723' E166° 56.280'</t>
  </si>
  <si>
    <t>S11° 40.723' E166° 56.277'</t>
  </si>
  <si>
    <t>S11° 40.723' E166° 56.274'</t>
  </si>
  <si>
    <t>S11° 40.722' E166° 56.271'</t>
  </si>
  <si>
    <t>258.5° waar</t>
  </si>
  <si>
    <t>S11° 40.723' E166° 56.269'</t>
  </si>
  <si>
    <t>S11° 40.723' E166° 56.266'</t>
  </si>
  <si>
    <t>S11° 40.724' E166° 56.263'</t>
  </si>
  <si>
    <t>S11° 40.726' E166° 56.261'</t>
  </si>
  <si>
    <t>S11° 40.728' E166° 56.259'</t>
  </si>
  <si>
    <t>S11° 40.730' E166° 56.257'</t>
  </si>
  <si>
    <t>S11° 40.732' E166° 56.255'</t>
  </si>
  <si>
    <t>S11° 40.735' E166° 56.253'</t>
  </si>
  <si>
    <t>S11° 40.737' E166° 56.251'</t>
  </si>
  <si>
    <t>S11° 40.740' E166° 56.250'</t>
  </si>
  <si>
    <t>S11° 40.743' E166° 56.248'</t>
  </si>
  <si>
    <t>S11° 40.745' E166° 56.246'</t>
  </si>
  <si>
    <t>S11° 40.748' E166° 56.245'</t>
  </si>
  <si>
    <t>S11° 40.751' E166° 56.243'</t>
  </si>
  <si>
    <t>226.2° waar</t>
  </si>
  <si>
    <t>S11° 40.753' E166° 56.241'</t>
  </si>
  <si>
    <t>S11° 40.756' E166° 56.239'</t>
  </si>
  <si>
    <t>S11° 40.758' E166° 56.237'</t>
  </si>
  <si>
    <t>241.8° waar</t>
  </si>
  <si>
    <t>S11° 40.760' E166° 56.234'</t>
  </si>
  <si>
    <t>240.7° waar</t>
  </si>
  <si>
    <t>S11° 40.762' E166° 56.231'</t>
  </si>
  <si>
    <t>244.1° waar</t>
  </si>
  <si>
    <t>S11° 40.763' E166° 56.228'</t>
  </si>
  <si>
    <t>S11° 40.765' E166° 56.224'</t>
  </si>
  <si>
    <t>S11° 40.766' E166° 56.222'</t>
  </si>
  <si>
    <t>S11° 40.768' E166° 56.219'</t>
  </si>
  <si>
    <t>251.6° waar</t>
  </si>
  <si>
    <t>S11° 40.769' E166° 56.217'</t>
  </si>
  <si>
    <t>254.3° waar</t>
  </si>
  <si>
    <t>S11° 40.770' E166° 56.213'</t>
  </si>
  <si>
    <t>S11° 40.771' E166° 56.210'</t>
  </si>
  <si>
    <t>S11° 40.771' E166° 56.207'</t>
  </si>
  <si>
    <t>S11° 40.772' E166° 56.204'</t>
  </si>
  <si>
    <t>S11° 40.772' E166° 56.202'</t>
  </si>
  <si>
    <t>S11° 40.772' E166° 56.199'</t>
  </si>
  <si>
    <t>S11° 40.772' E166° 56.195'</t>
  </si>
  <si>
    <t>S11° 40.771' E166° 56.194'</t>
  </si>
  <si>
    <t>S11° 40.770' E166° 56.191'</t>
  </si>
  <si>
    <t>S11° 40.769' E166° 56.188'</t>
  </si>
  <si>
    <t>S11° 40.767' E166° 56.186'</t>
  </si>
  <si>
    <t>S11° 40.766' E166° 56.184'</t>
  </si>
  <si>
    <t>313.8° waar</t>
  </si>
  <si>
    <t>S11° 40.765' E166° 56.181'</t>
  </si>
  <si>
    <t>S11° 40.764' E166° 56.180'</t>
  </si>
  <si>
    <t>S11° 40.763' E166° 56.178'</t>
  </si>
  <si>
    <t>293.0° waar</t>
  </si>
  <si>
    <t>S11° 40.762' E166° 56.176'</t>
  </si>
  <si>
    <t>S11° 40.761' E166° 56.174'</t>
  </si>
  <si>
    <t>S11° 40.760' E166° 56.172'</t>
  </si>
  <si>
    <t>S11° 40.760' E166° 56.170'</t>
  </si>
  <si>
    <t>S11° 40.759' E166° 56.168'</t>
  </si>
  <si>
    <t>S11° 40.759' E166° 56.166'</t>
  </si>
  <si>
    <t>S11° 40.760' E166° 56.164'</t>
  </si>
  <si>
    <t>S11° 40.760' E166° 56.161'</t>
  </si>
  <si>
    <t>S11° 40.760' E166° 56.159'</t>
  </si>
  <si>
    <t>S11° 40.761' E166° 56.157'</t>
  </si>
  <si>
    <t>S11° 40.762' E166° 56.155'</t>
  </si>
  <si>
    <t>S11° 40.763' E166° 56.153'</t>
  </si>
  <si>
    <t>S11° 40.763' E166° 56.152'</t>
  </si>
  <si>
    <t>S11° 40.764' E166° 56.150'</t>
  </si>
  <si>
    <t>S11° 40.764' E166° 56.148'</t>
  </si>
  <si>
    <t>S11° 40.765' E166° 56.147'</t>
  </si>
  <si>
    <t>S11° 40.765' E166° 56.145'</t>
  </si>
  <si>
    <t>S11° 40.764' E166° 56.143'</t>
  </si>
  <si>
    <t>305.1° waar</t>
  </si>
  <si>
    <t>S11° 40.764' E166° 56.141'</t>
  </si>
  <si>
    <t>309.7° waar</t>
  </si>
  <si>
    <t>S11° 40.763' E166° 56.140'</t>
  </si>
  <si>
    <t>S11° 40.762' E166° 56.139'</t>
  </si>
  <si>
    <t>317.3° waar</t>
  </si>
  <si>
    <t>S11° 40.761' E166° 56.137'</t>
  </si>
  <si>
    <t>323.3° waar</t>
  </si>
  <si>
    <t>S11° 40.759' E166° 56.136'</t>
  </si>
  <si>
    <t>S11° 40.758' E166° 56.134'</t>
  </si>
  <si>
    <t>319.0° waar</t>
  </si>
  <si>
    <t>S11° 40.756' E166° 56.132'</t>
  </si>
  <si>
    <t>332.4° waar</t>
  </si>
  <si>
    <t>S11° 40.753' E166° 56.130'</t>
  </si>
  <si>
    <t>334.6° waar</t>
  </si>
  <si>
    <t>S11° 40.751' E166° 56.129'</t>
  </si>
  <si>
    <t>S11° 40.748' E166° 56.128'</t>
  </si>
  <si>
    <t>348.4° waar</t>
  </si>
  <si>
    <t>S11° 40.746' E166° 56.127'</t>
  </si>
  <si>
    <t>S11° 40.742' E166° 56.126'</t>
  </si>
  <si>
    <t>S11° 40.739' E166° 56.126'</t>
  </si>
  <si>
    <t>10.6° waar</t>
  </si>
  <si>
    <t>S11° 40.736' E166° 56.126'</t>
  </si>
  <si>
    <t>S11° 40.732' E166° 56.127'</t>
  </si>
  <si>
    <t>S11° 40.729' E166° 56.128'</t>
  </si>
  <si>
    <t>20.9° waar</t>
  </si>
  <si>
    <t>S11° 40.726' E166° 56.129'</t>
  </si>
  <si>
    <t>30.4° waar</t>
  </si>
  <si>
    <t>S11° 40.722' E166° 56.130'</t>
  </si>
  <si>
    <t>S11° 40.719' E166° 56.132'</t>
  </si>
  <si>
    <t>S11° 40.716' E166° 56.134'</t>
  </si>
  <si>
    <t>S11° 40.713' E166° 56.136'</t>
  </si>
  <si>
    <t>29.8° waar</t>
  </si>
  <si>
    <t>S11° 40.709' E166° 56.138'</t>
  </si>
  <si>
    <t>S11° 40.706' E166° 56.139'</t>
  </si>
  <si>
    <t>10.3° waar</t>
  </si>
  <si>
    <t>S11° 40.703' E166° 56.141'</t>
  </si>
  <si>
    <t>S11° 40.699' E166° 56.142'</t>
  </si>
  <si>
    <t>27.1° waar</t>
  </si>
  <si>
    <t>S11° 40.696' E166° 56.144'</t>
  </si>
  <si>
    <t>9.5° waar</t>
  </si>
  <si>
    <t>S11° 40.692' E166° 56.146'</t>
  </si>
  <si>
    <t>S11° 40.688' E166° 56.147'</t>
  </si>
  <si>
    <t>S11° 40.685' E166° 56.147'</t>
  </si>
  <si>
    <t>341.2° waar</t>
  </si>
  <si>
    <t>S11° 40.681' E166° 56.147'</t>
  </si>
  <si>
    <t>313.4° waar</t>
  </si>
  <si>
    <t>S11° 40.677' E166° 56.145'</t>
  </si>
  <si>
    <t>S11° 40.674' E166° 56.142'</t>
  </si>
  <si>
    <t>311.8° waar</t>
  </si>
  <si>
    <t>S11° 40.672' E166° 56.139'</t>
  </si>
  <si>
    <t>S11° 40.669' E166° 56.137'</t>
  </si>
  <si>
    <t>298.0° waar</t>
  </si>
  <si>
    <t>S11° 40.667' E166° 56.133'</t>
  </si>
  <si>
    <t>312.8° waar</t>
  </si>
  <si>
    <t>S11° 40.665' E166° 56.129'</t>
  </si>
  <si>
    <t>S11° 40.663' E166° 56.127'</t>
  </si>
  <si>
    <t>328.3° waar</t>
  </si>
  <si>
    <t>S11° 40.660' E166° 56.124'</t>
  </si>
  <si>
    <t>322.6° waar</t>
  </si>
  <si>
    <t>S11° 40.657' E166° 56.122'</t>
  </si>
  <si>
    <t>S11° 40.654' E166° 56.119'</t>
  </si>
  <si>
    <t>307.4° waar</t>
  </si>
  <si>
    <t>S11° 40.651' E166° 56.116'</t>
  </si>
  <si>
    <t>S11° 40.648' E166° 56.113'</t>
  </si>
  <si>
    <t>S11° 40.647' E166° 56.109'</t>
  </si>
  <si>
    <t>259.7° waar</t>
  </si>
  <si>
    <t>S11° 40.647' E166° 56.105'</t>
  </si>
  <si>
    <t>250.3° waar</t>
  </si>
  <si>
    <t>S11° 40.648' E166° 56.101'</t>
  </si>
  <si>
    <t>S11° 40.649' E166° 56.098'</t>
  </si>
  <si>
    <t>S11° 40.651' E166° 56.094'</t>
  </si>
  <si>
    <t>S11° 40.652' E166° 56.091'</t>
  </si>
  <si>
    <t>S11° 40.654' E166° 56.088'</t>
  </si>
  <si>
    <t>S11° 40.656' E166° 56.085'</t>
  </si>
  <si>
    <t>S11° 40.658' E166° 56.083'</t>
  </si>
  <si>
    <t>S11° 40.660' E166° 56.080'</t>
  </si>
  <si>
    <t>230.8° waar</t>
  </si>
  <si>
    <t>S11° 40.662' E166° 56.078'</t>
  </si>
  <si>
    <t>S11° 40.665' E166° 56.075'</t>
  </si>
  <si>
    <t>S11° 40.668' E166° 56.074'</t>
  </si>
  <si>
    <t>S11° 40.670' E166° 56.072'</t>
  </si>
  <si>
    <t>S11° 40.673' E166° 56.070'</t>
  </si>
  <si>
    <t>212.4° waar</t>
  </si>
  <si>
    <t>S11° 40.676' E166° 56.068'</t>
  </si>
  <si>
    <t>S11° 40.679' E166° 56.066'</t>
  </si>
  <si>
    <t>S11° 40.682' E166° 56.064'</t>
  </si>
  <si>
    <t>S11° 40.685' E166° 56.063'</t>
  </si>
  <si>
    <t>S11° 40.687' E166° 56.061'</t>
  </si>
  <si>
    <t>S11° 40.690' E166° 56.058'</t>
  </si>
  <si>
    <t>S11° 40.692' E166° 56.055'</t>
  </si>
  <si>
    <t>S11° 40.693' E166° 56.053'</t>
  </si>
  <si>
    <t>S11° 40.693' E166° 56.049'</t>
  </si>
  <si>
    <t>S11° 40.692' E166° 56.046'</t>
  </si>
  <si>
    <t>S11° 40.692' E166° 56.042'</t>
  </si>
  <si>
    <t>S11° 40.692' E166° 56.040'</t>
  </si>
  <si>
    <t>S11° 40.693' E166° 56.037'</t>
  </si>
  <si>
    <t>S11° 40.695' E166° 56.033'</t>
  </si>
  <si>
    <t>S11° 40.697' E166° 56.031'</t>
  </si>
  <si>
    <t>S11° 40.699' E166° 56.028'</t>
  </si>
  <si>
    <t>S11° 40.701' E166° 56.025'</t>
  </si>
  <si>
    <t>S11° 40.701' E166° 56.022'</t>
  </si>
  <si>
    <t>S11° 40.700' E166° 56.018'</t>
  </si>
  <si>
    <t>S11° 40.697' E166° 56.015'</t>
  </si>
  <si>
    <t>32.6° waar</t>
  </si>
  <si>
    <t>S11° 40.693' E166° 56.015'</t>
  </si>
  <si>
    <t>S11° 40.689' E166° 56.018'</t>
  </si>
  <si>
    <t>33.7° waar</t>
  </si>
  <si>
    <t>S11° 40.685' E166° 56.020'</t>
  </si>
  <si>
    <t>S11° 40.681' E166° 56.022'</t>
  </si>
  <si>
    <t>S11° 40.677' E166° 56.025'</t>
  </si>
  <si>
    <t>S11° 40.673' E166° 56.025'</t>
  </si>
  <si>
    <t>335.3° waar</t>
  </si>
  <si>
    <t>S11° 40.668' E166° 56.025'</t>
  </si>
  <si>
    <t>325.7° waar</t>
  </si>
  <si>
    <t>S11° 40.664' E166° 56.023'</t>
  </si>
  <si>
    <t>S11° 40.661' E166° 56.020'</t>
  </si>
  <si>
    <t>288.2° waar</t>
  </si>
  <si>
    <t>S11° 40.658' E166° 56.016'</t>
  </si>
  <si>
    <t>266.9° waar</t>
  </si>
  <si>
    <t>S11° 40.656' E166° 56.012'</t>
  </si>
  <si>
    <t>250.0° waar</t>
  </si>
  <si>
    <t>S11° 40.656' E166° 56.007'</t>
  </si>
  <si>
    <t>S11° 40.658' E166° 56.003'</t>
  </si>
  <si>
    <t>239.7° waar</t>
  </si>
  <si>
    <t>S11° 40.660' E166° 55.999'</t>
  </si>
  <si>
    <t>229.9° waar</t>
  </si>
  <si>
    <t>S11° 40.663' E166° 55.995'</t>
  </si>
  <si>
    <t>239.0° waar</t>
  </si>
  <si>
    <t>S11° 40.665' E166° 55.991'</t>
  </si>
  <si>
    <t>S11° 40.668' E166° 55.987'</t>
  </si>
  <si>
    <t>S11° 40.670' E166° 55.983'</t>
  </si>
  <si>
    <t>287.2° waar</t>
  </si>
  <si>
    <t>S11° 40.672' E166° 55.977'</t>
  </si>
  <si>
    <t>327.4° waar</t>
  </si>
  <si>
    <t>S11° 40.670' E166° 55.973'</t>
  </si>
  <si>
    <t>332.0° waar</t>
  </si>
  <si>
    <t>S11° 40.666' E166° 55.970'</t>
  </si>
  <si>
    <t>339.5° waar</t>
  </si>
  <si>
    <t>S11° 40.662' E166° 55.968'</t>
  </si>
  <si>
    <t>337.9° waar</t>
  </si>
  <si>
    <t>S11° 40.657' E166° 55.966'</t>
  </si>
  <si>
    <t>329.4° waar</t>
  </si>
  <si>
    <t>S11° 40.652' E166° 55.964'</t>
  </si>
  <si>
    <t>305.4° waar</t>
  </si>
  <si>
    <t>S11° 40.648' E166° 55.961'</t>
  </si>
  <si>
    <t>285.1° waar</t>
  </si>
  <si>
    <t>S11° 40.645' E166° 55.957'</t>
  </si>
  <si>
    <t>274.6° waar</t>
  </si>
  <si>
    <t>S11° 40.643' E166° 55.951'</t>
  </si>
  <si>
    <t>S11° 40.643' E166° 55.946'</t>
  </si>
  <si>
    <t>S11° 40.643' E166° 55.941'</t>
  </si>
  <si>
    <t>253.7° waar</t>
  </si>
  <si>
    <t>S11° 40.644' E166° 55.935'</t>
  </si>
  <si>
    <t>248.1° waar</t>
  </si>
  <si>
    <t>S11° 40.645' E166° 55.931'</t>
  </si>
  <si>
    <t>S11° 40.647' E166° 55.926'</t>
  </si>
  <si>
    <t>S11° 40.650' E166° 55.922'</t>
  </si>
  <si>
    <t>S11° 40.653' E166° 55.918'</t>
  </si>
  <si>
    <t>S11° 40.657' E166° 55.915'</t>
  </si>
  <si>
    <t>S11° 40.662' E166° 55.913'</t>
  </si>
  <si>
    <t>195.4° waar</t>
  </si>
  <si>
    <t>S11° 40.666' E166° 55.910'</t>
  </si>
  <si>
    <t>201.7° waar</t>
  </si>
  <si>
    <t>S11° 40.671' E166° 55.909'</t>
  </si>
  <si>
    <t>194.9° waar</t>
  </si>
  <si>
    <t>S11° 40.676' E166° 55.907'</t>
  </si>
  <si>
    <t>S11° 40.680' E166° 55.906'</t>
  </si>
  <si>
    <t>S11° 40.685' E166° 55.904'</t>
  </si>
  <si>
    <t>216.0° waar</t>
  </si>
  <si>
    <t>S11° 40.690' E166° 55.903'</t>
  </si>
  <si>
    <t>S11° 40.694' E166° 55.899'</t>
  </si>
  <si>
    <t>S11° 40.697' E166° 55.896'</t>
  </si>
  <si>
    <t>S11° 40.699' E166° 55.890'</t>
  </si>
  <si>
    <t>269.2° waar</t>
  </si>
  <si>
    <t>S11° 40.699' E166° 55.885'</t>
  </si>
  <si>
    <t>S11° 40.699' E166° 55.879'</t>
  </si>
  <si>
    <t>S11° 40.699' E166° 55.874'</t>
  </si>
  <si>
    <t>276.5° waar</t>
  </si>
  <si>
    <t>S11° 40.698' E166° 55.869'</t>
  </si>
  <si>
    <t>269.1° waar</t>
  </si>
  <si>
    <t>S11° 40.697' E166° 55.863'</t>
  </si>
  <si>
    <t>S11° 40.697' E166° 55.858'</t>
  </si>
  <si>
    <t>259.6° waar</t>
  </si>
  <si>
    <t>S11° 40.698' E166° 55.853'</t>
  </si>
  <si>
    <t>258.3° waar</t>
  </si>
  <si>
    <t>S11° 40.699' E166° 55.847'</t>
  </si>
  <si>
    <t>258.8° waar</t>
  </si>
  <si>
    <t>S11° 40.700' E166° 55.842'</t>
  </si>
  <si>
    <t>S11° 40.701' E166° 55.836'</t>
  </si>
  <si>
    <t>S11° 40.702' E166° 55.831'</t>
  </si>
  <si>
    <t>252.7° waar</t>
  </si>
  <si>
    <t>S11° 40.704' E166° 55.827'</t>
  </si>
  <si>
    <t>245.5° waar</t>
  </si>
  <si>
    <t>S11° 40.706' E166° 55.821'</t>
  </si>
  <si>
    <t>245.6° waar</t>
  </si>
  <si>
    <t>S11° 40.708' E166° 55.816'</t>
  </si>
  <si>
    <t>S11° 40.710' E166° 55.810'</t>
  </si>
  <si>
    <t>S11° 40.713' E166° 55.806'</t>
  </si>
  <si>
    <t>S11° 40.717' E166° 55.803'</t>
  </si>
  <si>
    <t>209.7° waar</t>
  </si>
  <si>
    <t>S11° 40.721' E166° 55.799'</t>
  </si>
  <si>
    <t>S11° 40.725' E166° 55.796'</t>
  </si>
  <si>
    <t>208.8° waar</t>
  </si>
  <si>
    <t>S11° 40.730' E166° 55.792'</t>
  </si>
  <si>
    <t>S11° 40.735' E166° 55.790'</t>
  </si>
  <si>
    <t>S11° 40.739' E166° 55.787'</t>
  </si>
  <si>
    <t>S11° 40.744' E166° 55.784'</t>
  </si>
  <si>
    <t>S11° 40.748' E166° 55.781'</t>
  </si>
  <si>
    <t>219.8° waar</t>
  </si>
  <si>
    <t>S11° 40.752' E166° 55.776'</t>
  </si>
  <si>
    <t>231.9° waar</t>
  </si>
  <si>
    <t>S11° 40.756' E166° 55.773'</t>
  </si>
  <si>
    <t>234.6° waar</t>
  </si>
  <si>
    <t>S11° 40.759' E166° 55.768'</t>
  </si>
  <si>
    <t>242.3° waar</t>
  </si>
  <si>
    <t>S11° 40.762' E166° 55.763'</t>
  </si>
  <si>
    <t>236.7° waar</t>
  </si>
  <si>
    <t>S11° 40.765' E166° 55.758'</t>
  </si>
  <si>
    <t>244.3° waar</t>
  </si>
  <si>
    <t>S11° 40.768' E166° 55.753'</t>
  </si>
  <si>
    <t>246.7° waar</t>
  </si>
  <si>
    <t>S11° 40.771' E166° 55.747'</t>
  </si>
  <si>
    <t>S11° 40.773' E166° 55.742'</t>
  </si>
  <si>
    <t>253.1° waar</t>
  </si>
  <si>
    <t>S11° 40.775' E166° 55.736'</t>
  </si>
  <si>
    <t>255.0° waar</t>
  </si>
  <si>
    <t>S11° 40.776' E166° 55.731'</t>
  </si>
  <si>
    <t>248.3° waar</t>
  </si>
  <si>
    <t>S11° 40.778' E166° 55.725'</t>
  </si>
  <si>
    <t>236.0° waar</t>
  </si>
  <si>
    <t>S11° 40.780' E166° 55.719'</t>
  </si>
  <si>
    <t>227.6° waar</t>
  </si>
  <si>
    <t>S11° 40.783' E166° 55.715'</t>
  </si>
  <si>
    <t>218.5° waar</t>
  </si>
  <si>
    <t>S11° 40.787' E166° 55.710'</t>
  </si>
  <si>
    <t>205.1° waar</t>
  </si>
  <si>
    <t>S11° 40.792' E166° 55.706'</t>
  </si>
  <si>
    <t>S11° 40.797' E166° 55.704'</t>
  </si>
  <si>
    <t>198.3° waar</t>
  </si>
  <si>
    <t>S11° 40.803' E166° 55.701'</t>
  </si>
  <si>
    <t>S11° 40.809' E166° 55.699'</t>
  </si>
  <si>
    <t>197.8° waar</t>
  </si>
  <si>
    <t>S11° 40.814' E166° 55.697'</t>
  </si>
  <si>
    <t>S11° 40.820' E166° 55.695'</t>
  </si>
  <si>
    <t>S11° 40.826' E166° 55.693'</t>
  </si>
  <si>
    <t>215.9° waar</t>
  </si>
  <si>
    <t>S11° 40.831' E166° 55.691'</t>
  </si>
  <si>
    <t>226.5° waar</t>
  </si>
  <si>
    <t>S11° 40.837' E166° 55.687'</t>
  </si>
  <si>
    <t>231.3° waar</t>
  </si>
  <si>
    <t>S11° 40.841' E166° 55.682'</t>
  </si>
  <si>
    <t>238.1° waar</t>
  </si>
  <si>
    <t>S11° 40.844' E166° 55.678'</t>
  </si>
  <si>
    <t>S11° 40.847' E166° 55.673'</t>
  </si>
  <si>
    <t>233.1° waar</t>
  </si>
  <si>
    <t>S11° 40.850' E166° 55.667'</t>
  </si>
  <si>
    <t>217.6° waar</t>
  </si>
  <si>
    <t>S11° 40.854' E166° 55.662'</t>
  </si>
  <si>
    <t>S11° 40.859' E166° 55.658'</t>
  </si>
  <si>
    <t>192.4° waar</t>
  </si>
  <si>
    <t>S11° 40.865' E166° 55.655'</t>
  </si>
  <si>
    <t>186.3° waar</t>
  </si>
  <si>
    <t>S11° 40.870' E166° 55.654'</t>
  </si>
  <si>
    <t>192.8° waar</t>
  </si>
  <si>
    <t>S11° 40.876' E166° 55.653'</t>
  </si>
  <si>
    <t>S11° 40.882' E166° 55.652'</t>
  </si>
  <si>
    <t>186.6° waar</t>
  </si>
  <si>
    <t>S11° 40.887' E166° 55.652'</t>
  </si>
  <si>
    <t>187.0° waar</t>
  </si>
  <si>
    <t>S11° 40.893' E166° 55.651'</t>
  </si>
  <si>
    <t>S11° 40.898' E166° 55.651'</t>
  </si>
  <si>
    <t>S11° 40.903' E166° 55.649'</t>
  </si>
  <si>
    <t>S11° 40.907' E166° 55.647'</t>
  </si>
  <si>
    <t>216.5° waar</t>
  </si>
  <si>
    <t>S11° 40.911' E166° 55.644'</t>
  </si>
  <si>
    <t>S11° 40.916' E166° 55.641'</t>
  </si>
  <si>
    <t>S11° 40.920' E166° 55.640'</t>
  </si>
  <si>
    <t>S11° 40.924' E166° 55.638'</t>
  </si>
  <si>
    <t>S11° 40.928' E166° 55.637'</t>
  </si>
  <si>
    <t>S11° 40.932' E166° 55.636'</t>
  </si>
  <si>
    <t>S11° 40.937' E166° 55.637'</t>
  </si>
  <si>
    <t>152.9° waar</t>
  </si>
  <si>
    <t>S11° 40.941' E166° 55.638'</t>
  </si>
  <si>
    <t>160.8° waar</t>
  </si>
  <si>
    <t>S11° 40.945' E166° 55.640'</t>
  </si>
  <si>
    <t>S11° 40.948' E166° 55.641'</t>
  </si>
  <si>
    <t>S11° 40.951' E166° 55.644'</t>
  </si>
  <si>
    <t>S11° 40.955' E166° 55.646'</t>
  </si>
  <si>
    <t>S11° 40.958' E166° 55.648'</t>
  </si>
  <si>
    <t>S11° 40.961' E166° 55.651'</t>
  </si>
  <si>
    <t>162.9° waar</t>
  </si>
  <si>
    <t>S11° 40.965' E166° 55.652'</t>
  </si>
  <si>
    <t>S11° 40.969' E166° 55.653'</t>
  </si>
  <si>
    <t>S11° 40.973' E166° 55.653'</t>
  </si>
  <si>
    <t>S11° 40.977' E166° 55.653'</t>
  </si>
  <si>
    <t>S11° 40.982' E166° 55.653'</t>
  </si>
  <si>
    <t>188.1° waar</t>
  </si>
  <si>
    <t>S11° 40.986' E166° 55.652'</t>
  </si>
  <si>
    <t>S11° 40.990' E166° 55.651'</t>
  </si>
  <si>
    <t>S11° 40.995' E166° 55.651'</t>
  </si>
  <si>
    <t>S11° 41.000' E166° 55.651'</t>
  </si>
  <si>
    <t>S11° 41.004' E166° 55.653'</t>
  </si>
  <si>
    <t>147.9° waar</t>
  </si>
  <si>
    <t>S11° 41.009' E166° 55.656'</t>
  </si>
  <si>
    <t>S11° 41.013' E166° 55.659'</t>
  </si>
  <si>
    <t>S11° 41.017' E166° 55.662'</t>
  </si>
  <si>
    <t>S11° 41.022' E166° 55.662'</t>
  </si>
  <si>
    <t>S11° 41.027' E166° 55.662'</t>
  </si>
  <si>
    <t>S11° 41.032' E166° 55.662'</t>
  </si>
  <si>
    <t>187.8° waar</t>
  </si>
  <si>
    <t>S11° 41.036' E166° 55.661'</t>
  </si>
  <si>
    <t>S11° 41.041' E166° 55.660'</t>
  </si>
  <si>
    <t>S11° 41.046' E166° 55.659'</t>
  </si>
  <si>
    <t>S11° 41.050' E166° 55.657'</t>
  </si>
  <si>
    <t>204.3° waar</t>
  </si>
  <si>
    <t>S11° 41.054' E166° 55.656'</t>
  </si>
  <si>
    <t>S11° 41.058' E166° 55.654'</t>
  </si>
  <si>
    <t>207.1° waar</t>
  </si>
  <si>
    <t>S11° 41.063' E166° 55.651'</t>
  </si>
  <si>
    <t>S11° 41.066' E166° 55.650'</t>
  </si>
  <si>
    <t>S11° 41.069' E166° 55.646'</t>
  </si>
  <si>
    <t>S11° 41.071' E166° 55.642'</t>
  </si>
  <si>
    <t>254.7° waar</t>
  </si>
  <si>
    <t>S11° 41.073' E166° 55.638'</t>
  </si>
  <si>
    <t>S11° 41.074' E166° 55.633'</t>
  </si>
  <si>
    <t>S11° 41.076' E166° 55.628'</t>
  </si>
  <si>
    <t>265.8° waar</t>
  </si>
  <si>
    <t>S11° 41.077' E166° 55.625'</t>
  </si>
  <si>
    <t>S11° 41.077' E166° 55.621'</t>
  </si>
  <si>
    <t>S11° 41.077' E166° 55.615'</t>
  </si>
  <si>
    <t>252.8° waar</t>
  </si>
  <si>
    <t>S11° 41.077' E166° 55.610'</t>
  </si>
  <si>
    <t>240.5° waar</t>
  </si>
  <si>
    <t>S11° 41.078' E166° 55.606'</t>
  </si>
  <si>
    <t>S11° 41.081' E166° 55.601'</t>
  </si>
  <si>
    <t>S11° 41.084' E166° 55.597'</t>
  </si>
  <si>
    <t>S11° 41.087' E166° 55.594'</t>
  </si>
  <si>
    <t>S11° 41.091' E166° 55.590'</t>
  </si>
  <si>
    <t>S11° 41.095' E166° 55.586'</t>
  </si>
  <si>
    <t>S11° 41.099' E166° 55.585'</t>
  </si>
  <si>
    <t>S11° 41.104' E166° 55.583'</t>
  </si>
  <si>
    <t>S11° 41.109' E166° 55.584'</t>
  </si>
  <si>
    <t>S11° 41.113' E166° 55.586'</t>
  </si>
  <si>
    <t>S11° 41.117' E166° 55.588'</t>
  </si>
  <si>
    <t>146.9° waar</t>
  </si>
  <si>
    <t>S11° 41.121' E166° 55.592'</t>
  </si>
  <si>
    <t>147.4° waar</t>
  </si>
  <si>
    <t>S11° 41.125' E166° 55.595'</t>
  </si>
  <si>
    <t>S11° 41.129' E166° 55.597'</t>
  </si>
  <si>
    <t>172.4° waar</t>
  </si>
  <si>
    <t>S11° 41.133' E166° 55.599'</t>
  </si>
  <si>
    <t>S11° 41.138' E166° 55.600'</t>
  </si>
  <si>
    <t>172.9° waar</t>
  </si>
  <si>
    <t>S11° 41.142' E166° 55.601'</t>
  </si>
  <si>
    <t>S11° 41.147' E166° 55.602'</t>
  </si>
  <si>
    <t>187.3° waar</t>
  </si>
  <si>
    <t>S11° 41.152' E166° 55.602'</t>
  </si>
  <si>
    <t>S11° 41.157' E166° 55.601'</t>
  </si>
  <si>
    <t>S11° 41.162' E166° 55.601'</t>
  </si>
  <si>
    <t>S11° 41.167' E166° 55.599'</t>
  </si>
  <si>
    <t>218.6° waar</t>
  </si>
  <si>
    <t>S11° 41.172' E166° 55.597'</t>
  </si>
  <si>
    <t>S11° 41.176' E166° 55.594'</t>
  </si>
  <si>
    <t>243.7° waar</t>
  </si>
  <si>
    <t>S11° 41.179' E166° 55.589'</t>
  </si>
  <si>
    <t>247.2° waar</t>
  </si>
  <si>
    <t>S11° 41.181' E166° 55.584'</t>
  </si>
  <si>
    <t>251.9° waar</t>
  </si>
  <si>
    <t>S11° 41.183' E166° 55.579'</t>
  </si>
  <si>
    <t>S11° 41.185' E166° 55.574'</t>
  </si>
  <si>
    <t>S11° 41.187' E166° 55.569'</t>
  </si>
  <si>
    <t>244.6° waar</t>
  </si>
  <si>
    <t>S11° 41.188' E166° 55.563'</t>
  </si>
  <si>
    <t>242.2° waar</t>
  </si>
  <si>
    <t>S11° 41.191' E166° 55.559'</t>
  </si>
  <si>
    <t>S11° 41.193' E166° 55.554'</t>
  </si>
  <si>
    <t>221.6° waar</t>
  </si>
  <si>
    <t>S11° 41.196' E166° 55.549'</t>
  </si>
  <si>
    <t>S11° 41.201' E166° 55.545'</t>
  </si>
  <si>
    <t>200.8° waar</t>
  </si>
  <si>
    <t>S11° 41.205' E166° 55.543'</t>
  </si>
  <si>
    <t>S11° 41.210' E166° 55.541'</t>
  </si>
  <si>
    <t>S11° 41.215' E166° 55.539'</t>
  </si>
  <si>
    <t>S11° 41.220' E166° 55.538'</t>
  </si>
  <si>
    <t>S11° 41.226' E166° 55.537'</t>
  </si>
  <si>
    <t>S11° 41.231' E166° 55.537'</t>
  </si>
  <si>
    <t>S11° 41.236' E166° 55.537'</t>
  </si>
  <si>
    <t>S11° 41.241' E166° 55.537'</t>
  </si>
  <si>
    <t>S11° 41.246' E166° 55.537'</t>
  </si>
  <si>
    <t>S11° 41.251' E166° 55.537'</t>
  </si>
  <si>
    <t>166.4° waar</t>
  </si>
  <si>
    <t>S11° 41.256' E166° 55.537'</t>
  </si>
  <si>
    <t>166.2° waar</t>
  </si>
  <si>
    <t>S11° 41.262' E166° 55.538'</t>
  </si>
  <si>
    <t>S11° 41.267' E166° 55.539'</t>
  </si>
  <si>
    <t>S11° 41.272' E166° 55.541'</t>
  </si>
  <si>
    <t>152.8° waar</t>
  </si>
  <si>
    <t>S11° 41.277' E166° 55.543'</t>
  </si>
  <si>
    <t>S11° 41.282' E166° 55.546'</t>
  </si>
  <si>
    <t>128.1° waar</t>
  </si>
  <si>
    <t>S11° 41.286' E166° 55.549'</t>
  </si>
  <si>
    <t>119.2° waar</t>
  </si>
  <si>
    <t>S11° 41.290' E166° 55.554'</t>
  </si>
  <si>
    <t>120.3° waar</t>
  </si>
  <si>
    <t>S11° 41.292' E166° 55.559'</t>
  </si>
  <si>
    <t>117.8° waar</t>
  </si>
  <si>
    <t>S11° 41.295' E166° 55.563'</t>
  </si>
  <si>
    <t>S11° 41.298' E166° 55.568'</t>
  </si>
  <si>
    <t>151.2° waar</t>
  </si>
  <si>
    <t>S11° 41.301' E166° 55.573'</t>
  </si>
  <si>
    <t>S11° 41.306' E166° 55.576'</t>
  </si>
  <si>
    <t>S11° 41.311' E166° 55.576'</t>
  </si>
  <si>
    <t>S11° 41.317' E166° 55.576'</t>
  </si>
  <si>
    <t>S11° 41.322' E166° 55.575'</t>
  </si>
  <si>
    <t>202.1° waar</t>
  </si>
  <si>
    <t>S11° 41.327' E166° 55.573'</t>
  </si>
  <si>
    <t>S11° 41.331' E166° 55.571'</t>
  </si>
  <si>
    <t>S11° 41.336' E166° 55.568'</t>
  </si>
  <si>
    <t>S11° 41.340' E166° 55.567'</t>
  </si>
  <si>
    <t>S11° 41.344' E166° 55.563'</t>
  </si>
  <si>
    <t>261.9° waar</t>
  </si>
  <si>
    <t>S11° 41.347' E166° 55.560'</t>
  </si>
  <si>
    <t>275.2° waar</t>
  </si>
  <si>
    <t>S11° 41.347' E166° 55.554'</t>
  </si>
  <si>
    <t>280.3° waar</t>
  </si>
  <si>
    <t>S11° 41.347' E166° 55.550'</t>
  </si>
  <si>
    <t>279.3° waar</t>
  </si>
  <si>
    <t>S11° 41.346' E166° 55.545'</t>
  </si>
  <si>
    <t>S11° 41.345' E166° 55.541'</t>
  </si>
  <si>
    <t>246.4° waar</t>
  </si>
  <si>
    <t>S11° 41.346' E166° 55.536'</t>
  </si>
  <si>
    <t>S11° 41.348' E166° 55.532'</t>
  </si>
  <si>
    <t>S11° 41.351' E166° 55.528'</t>
  </si>
  <si>
    <t>205.2° waar</t>
  </si>
  <si>
    <t>S11° 41.355' E166° 55.525'</t>
  </si>
  <si>
    <t>S11° 41.359' E166° 55.523'</t>
  </si>
  <si>
    <t>S11° 41.363' E166° 55.521'</t>
  </si>
  <si>
    <t>S11° 41.367' E166° 55.519'</t>
  </si>
  <si>
    <t>S11° 41.372' E166° 55.517'</t>
  </si>
  <si>
    <t>S11° 41.376' E166° 55.515'</t>
  </si>
  <si>
    <t>S11° 41.380' E166° 55.513'</t>
  </si>
  <si>
    <t>S11° 41.384' E166° 55.511'</t>
  </si>
  <si>
    <t>S11° 41.389' E166° 55.509'</t>
  </si>
  <si>
    <t>S11° 41.393' E166° 55.507'</t>
  </si>
  <si>
    <t>S11° 41.397' E166° 55.504'</t>
  </si>
  <si>
    <t>S11° 41.401' E166° 55.503'</t>
  </si>
  <si>
    <t>S11° 41.406' E166° 55.501'</t>
  </si>
  <si>
    <t>S11° 41.411' E166° 55.501'</t>
  </si>
  <si>
    <t>S11° 41.416' E166° 55.502'</t>
  </si>
  <si>
    <t>S11° 41.421' E166° 55.503'</t>
  </si>
  <si>
    <t>S11° 41.425' E166° 55.505'</t>
  </si>
  <si>
    <t>144.0° waar</t>
  </si>
  <si>
    <t>S11° 41.430' E166° 55.507'</t>
  </si>
  <si>
    <t>148.9° waar</t>
  </si>
  <si>
    <t>S11° 41.434' E166° 55.510'</t>
  </si>
  <si>
    <t>S11° 41.438' E166° 55.512'</t>
  </si>
  <si>
    <t>140.8° waar</t>
  </si>
  <si>
    <t>S11° 41.443' E166° 55.514'</t>
  </si>
  <si>
    <t>S11° 41.446' E166° 55.518'</t>
  </si>
  <si>
    <t>126.7° waar</t>
  </si>
  <si>
    <t>S11° 41.450' E166° 55.521'</t>
  </si>
  <si>
    <t>116.2° waar</t>
  </si>
  <si>
    <t>S11° 41.453' E166° 55.525'</t>
  </si>
  <si>
    <t>S11° 41.455' E166° 55.530'</t>
  </si>
  <si>
    <t>107.2° waar</t>
  </si>
  <si>
    <t>S11° 41.457' E166° 55.534'</t>
  </si>
  <si>
    <t>102.8° waar</t>
  </si>
  <si>
    <t>S11° 41.458' E166° 55.539'</t>
  </si>
  <si>
    <t>S11° 41.459' E166° 55.545'</t>
  </si>
  <si>
    <t>115.4° waar</t>
  </si>
  <si>
    <t>S11° 41.461' E166° 55.549'</t>
  </si>
  <si>
    <t>S11° 41.463' E166° 55.554'</t>
  </si>
  <si>
    <t>S11° 41.465' E166° 55.558'</t>
  </si>
  <si>
    <t>S11° 41.468' E166° 55.562'</t>
  </si>
  <si>
    <t>S11° 41.470' E166° 55.567'</t>
  </si>
  <si>
    <t>113.3° waar</t>
  </si>
  <si>
    <t>S11° 41.473' E166° 55.570'</t>
  </si>
  <si>
    <t>110.0° waar</t>
  </si>
  <si>
    <t>S11° 41.475' E166° 55.575'</t>
  </si>
  <si>
    <t>100.3° waar</t>
  </si>
  <si>
    <t>S11° 41.476' E166° 55.579'</t>
  </si>
  <si>
    <t>87.3° waar</t>
  </si>
  <si>
    <t>S11° 41.477' E166° 55.584'</t>
  </si>
  <si>
    <t>S11° 41.477' E166° 55.589'</t>
  </si>
  <si>
    <t>65.9° waar</t>
  </si>
  <si>
    <t>S11° 41.476' E166° 55.594'</t>
  </si>
  <si>
    <t>64.6° waar</t>
  </si>
  <si>
    <t>S11° 41.474' E166° 55.597'</t>
  </si>
  <si>
    <t>58.3° waar</t>
  </si>
  <si>
    <t>S11° 41.472' E166° 55.602'</t>
  </si>
  <si>
    <t>55.8° waar</t>
  </si>
  <si>
    <t>S11° 41.470' E166° 55.606'</t>
  </si>
  <si>
    <t>43.5° waar</t>
  </si>
  <si>
    <t>S11° 41.467' E166° 55.610'</t>
  </si>
  <si>
    <t>S11° 41.465' E166° 55.612'</t>
  </si>
  <si>
    <t>54.9° waar</t>
  </si>
  <si>
    <t>S11° 41.462' E166° 55.615'</t>
  </si>
  <si>
    <t>S11° 41.459' E166° 55.619'</t>
  </si>
  <si>
    <t>42.7° waar</t>
  </si>
  <si>
    <t>S11° 41.456' E166° 55.621'</t>
  </si>
  <si>
    <t>47.4° waar</t>
  </si>
  <si>
    <t>S11° 41.453' E166° 55.624'</t>
  </si>
  <si>
    <t>21.9° waar</t>
  </si>
  <si>
    <t>S11° 41.451' E166° 55.627'</t>
  </si>
  <si>
    <t>S11° 41.447' E166° 55.628'</t>
  </si>
  <si>
    <t>S11° 41.444' E166° 55.630'</t>
  </si>
  <si>
    <t>31.1° waar</t>
  </si>
  <si>
    <t>S11° 41.441' E166° 55.632'</t>
  </si>
  <si>
    <t>11.6° waar</t>
  </si>
  <si>
    <t>S11° 41.438' E166° 55.634'</t>
  </si>
  <si>
    <t>32.4° waar</t>
  </si>
  <si>
    <t>S11° 41.435' E166° 55.635'</t>
  </si>
  <si>
    <t>24.1° waar</t>
  </si>
  <si>
    <t>S11° 41.432' E166° 55.637'</t>
  </si>
  <si>
    <t>33.9° waar</t>
  </si>
  <si>
    <t>S11° 41.429' E166° 55.638'</t>
  </si>
  <si>
    <t>13.0° waar</t>
  </si>
  <si>
    <t>S11° 41.426' E166° 55.640'</t>
  </si>
  <si>
    <t>S11° 41.424' E166° 55.641'</t>
  </si>
  <si>
    <t>14.2° waar</t>
  </si>
  <si>
    <t>S11° 41.421' E166° 55.642'</t>
  </si>
  <si>
    <t>S11° 41.418' E166° 55.643'</t>
  </si>
  <si>
    <t>S11° 41.416' E166° 55.645'</t>
  </si>
  <si>
    <t>16.8° waar</t>
  </si>
  <si>
    <t>S11° 41.414' E166° 55.647'</t>
  </si>
  <si>
    <t>45.6° waar</t>
  </si>
  <si>
    <t>S11° 41.412' E166° 55.648'</t>
  </si>
  <si>
    <t>56.2° waar</t>
  </si>
  <si>
    <t>S11° 41.410' E166° 55.650'</t>
  </si>
  <si>
    <t>S11° 41.408' E166° 55.652'</t>
  </si>
  <si>
    <t>S11° 41.407' E166° 55.654'</t>
  </si>
  <si>
    <t>52.6° waar</t>
  </si>
  <si>
    <t>S11° 41.406' E166° 55.657'</t>
  </si>
  <si>
    <t>S11° 41.405' E166° 55.659'</t>
  </si>
  <si>
    <t>S11° 41.404' E166° 55.662'</t>
  </si>
  <si>
    <t>79.9° waar</t>
  </si>
  <si>
    <t>S11° 41.403' E166° 55.663'</t>
  </si>
  <si>
    <t>80.9° waar</t>
  </si>
  <si>
    <t>S11° 41.403' E166° 55.666'</t>
  </si>
  <si>
    <t>S11° 41.402' E166° 55.669'</t>
  </si>
  <si>
    <t>S11° 41.402' E166° 55.671'</t>
  </si>
  <si>
    <t>S11° 41.402' E166° 55.673'</t>
  </si>
  <si>
    <t>88.5° waar</t>
  </si>
  <si>
    <t>S11° 41.402' E166° 55.676'</t>
  </si>
  <si>
    <t>88.2° waar</t>
  </si>
  <si>
    <t>S11° 41.401' E166° 55.679'</t>
  </si>
  <si>
    <t>S11° 41.401' E166° 55.682'</t>
  </si>
  <si>
    <t>S11° 41.401' E166° 55.684'</t>
  </si>
  <si>
    <t>S11° 41.402' E166° 55.686'</t>
  </si>
  <si>
    <t>92.9° waar</t>
  </si>
  <si>
    <t>S11° 41.402' E166° 55.689'</t>
  </si>
  <si>
    <t>S11° 41.402' E166° 55.692'</t>
  </si>
  <si>
    <t>S11° 41.402' E166° 55.695'</t>
  </si>
  <si>
    <t>S11° 41.402' E166° 55.697'</t>
  </si>
  <si>
    <t>S11° 41.403' E166° 55.699'</t>
  </si>
  <si>
    <t>S11° 41.403' E166° 55.702'</t>
  </si>
  <si>
    <t>98.7° waar</t>
  </si>
  <si>
    <t>S11° 41.404' E166° 55.704'</t>
  </si>
  <si>
    <t>102.6° waar</t>
  </si>
  <si>
    <t>S11° 41.404' E166° 55.707'</t>
  </si>
  <si>
    <t>108.8° waar</t>
  </si>
  <si>
    <t>S11° 41.405' E166° 55.710'</t>
  </si>
  <si>
    <t>S11° 41.405' E166° 55.712'</t>
  </si>
  <si>
    <t>106.0° waar</t>
  </si>
  <si>
    <t>S11° 41.406' E166° 55.715'</t>
  </si>
  <si>
    <t>S11° 41.407' E166° 55.717'</t>
  </si>
  <si>
    <t>S11° 41.407' E166° 55.720'</t>
  </si>
  <si>
    <t>S11° 41.408' E166° 55.723'</t>
  </si>
  <si>
    <t>S11° 41.409' E166° 55.725'</t>
  </si>
  <si>
    <t>S11° 41.410' E166° 55.727'</t>
  </si>
  <si>
    <t>114.1° waar</t>
  </si>
  <si>
    <t>S11° 41.411' E166° 55.729'</t>
  </si>
  <si>
    <t>S11° 41.413' E166° 55.732'</t>
  </si>
  <si>
    <t>S11° 41.414' E166° 55.735'</t>
  </si>
  <si>
    <t>112.2° waar</t>
  </si>
  <si>
    <t>S11° 41.415' E166° 55.736'</t>
  </si>
  <si>
    <t>S11° 41.416' E166° 55.740'</t>
  </si>
  <si>
    <t>113.5° waar</t>
  </si>
  <si>
    <t>S11° 41.418' E166° 55.741'</t>
  </si>
  <si>
    <t>S11° 41.419' E166° 55.744'</t>
  </si>
  <si>
    <t>114.7° waar</t>
  </si>
  <si>
    <t>S11° 41.421' E166° 55.745'</t>
  </si>
  <si>
    <t>S11° 41.422' E166° 55.749'</t>
  </si>
  <si>
    <t>S11° 41.424' E166° 55.751'</t>
  </si>
  <si>
    <t>S11° 41.426' E166° 55.752'</t>
  </si>
  <si>
    <t>133.1° waar</t>
  </si>
  <si>
    <t>S11° 41.427' E166° 55.755'</t>
  </si>
  <si>
    <t>S11° 41.429' E166° 55.757'</t>
  </si>
  <si>
    <t>S11° 41.431' E166° 55.758'</t>
  </si>
  <si>
    <t>134.4° waar</t>
  </si>
  <si>
    <t>S11° 41.433' E166° 55.762'</t>
  </si>
  <si>
    <t>S11° 41.435' E166° 55.763'</t>
  </si>
  <si>
    <t>137.9° waar</t>
  </si>
  <si>
    <t>S11° 41.436' E166° 55.765'</t>
  </si>
  <si>
    <t>S11° 41.439' E166° 55.767'</t>
  </si>
  <si>
    <t>S11° 41.441' E166° 55.769'</t>
  </si>
  <si>
    <t>140.0° waar</t>
  </si>
  <si>
    <t>S11° 41.443' E166° 55.771'</t>
  </si>
  <si>
    <t>S11° 41.445' E166° 55.773'</t>
  </si>
  <si>
    <t>165.8° waar</t>
  </si>
  <si>
    <t>S11° 41.447' E166° 55.774'</t>
  </si>
  <si>
    <t>145.3° waar</t>
  </si>
  <si>
    <t>S11° 41.450' E166° 55.775'</t>
  </si>
  <si>
    <t>167.7° waar</t>
  </si>
  <si>
    <t>S11° 41.453' E166° 55.777'</t>
  </si>
  <si>
    <t>S11° 41.456' E166° 55.778'</t>
  </si>
  <si>
    <t>S11° 41.458' E166° 55.778'</t>
  </si>
  <si>
    <t>S11° 41.461' E166° 55.779'</t>
  </si>
  <si>
    <t>S11° 41.465' E166° 55.780'</t>
  </si>
  <si>
    <t>158.1° waar</t>
  </si>
  <si>
    <t>S11° 41.468' E166° 55.780'</t>
  </si>
  <si>
    <t>S11° 41.471' E166° 55.781'</t>
  </si>
  <si>
    <t>S11° 41.474' E166° 55.781'</t>
  </si>
  <si>
    <t>S11° 41.478' E166° 55.781'</t>
  </si>
  <si>
    <t>S11° 41.481' E166° 55.781'</t>
  </si>
  <si>
    <t>169.7° waar</t>
  </si>
  <si>
    <t>S11° 41.484' E166° 55.781'</t>
  </si>
  <si>
    <t>S11° 41.488' E166° 55.782'</t>
  </si>
  <si>
    <t>S11° 41.491' E166° 55.782'</t>
  </si>
  <si>
    <t>S11° 41.494' E166° 55.782'</t>
  </si>
  <si>
    <t>169.9° waar</t>
  </si>
  <si>
    <t>S11° 41.498' E166° 55.783'</t>
  </si>
  <si>
    <t>S11° 41.501' E166° 55.784'</t>
  </si>
  <si>
    <t>S11° 41.505' E166° 55.786'</t>
  </si>
  <si>
    <t>151.9° waar</t>
  </si>
  <si>
    <t>S11° 41.509' E166° 55.788'</t>
  </si>
  <si>
    <t>S11° 41.512' E166° 55.790'</t>
  </si>
  <si>
    <t>S11° 41.516' E166° 55.792'</t>
  </si>
  <si>
    <t>S11° 41.519' E166° 55.793'</t>
  </si>
  <si>
    <t>S11° 41.523' E166° 55.795'</t>
  </si>
  <si>
    <t>S11° 41.527' E166° 55.798'</t>
  </si>
  <si>
    <t>S11° 41.530' E166° 55.801'</t>
  </si>
  <si>
    <t>S11° 41.534' E166° 55.803'</t>
  </si>
  <si>
    <t>S11° 41.537' E166° 55.806'</t>
  </si>
  <si>
    <t>S11° 41.540' E166° 55.810'</t>
  </si>
  <si>
    <t>S11° 41.543' E166° 55.814'</t>
  </si>
  <si>
    <t>S11° 41.545' E166° 55.818'</t>
  </si>
  <si>
    <t>S11° 41.546' E166° 55.822'</t>
  </si>
  <si>
    <t>S11° 41.547' E166° 55.827'</t>
  </si>
  <si>
    <t>S11° 41.548' E166° 55.831'</t>
  </si>
  <si>
    <t>94.2° waar</t>
  </si>
  <si>
    <t>S11° 41.548' E166° 55.836'</t>
  </si>
  <si>
    <t>93.1° waar</t>
  </si>
  <si>
    <t>S11° 41.549' E166° 55.840'</t>
  </si>
  <si>
    <t>S11° 41.549' E166° 55.845'</t>
  </si>
  <si>
    <t>S11° 41.549' E166° 55.849'</t>
  </si>
  <si>
    <t>S11° 41.549' E166° 55.854'</t>
  </si>
  <si>
    <t>85.4° waar</t>
  </si>
  <si>
    <t>S11° 41.550' E166° 55.858'</t>
  </si>
  <si>
    <t>71.6° waar</t>
  </si>
  <si>
    <t>S11° 41.549' E166° 55.863'</t>
  </si>
  <si>
    <t>68.1° waar</t>
  </si>
  <si>
    <t>S11° 41.548' E166° 55.866'</t>
  </si>
  <si>
    <t>49.9° waar</t>
  </si>
  <si>
    <t>S11° 41.546' E166° 55.871'</t>
  </si>
  <si>
    <t>S11° 41.544' E166° 55.874'</t>
  </si>
  <si>
    <t>S11° 41.540' E166° 55.877'</t>
  </si>
  <si>
    <t>26.1° waar</t>
  </si>
  <si>
    <t>S11° 41.536' E166° 55.879'</t>
  </si>
  <si>
    <t>8.6° waar</t>
  </si>
  <si>
    <t>S11° 41.533' E166° 55.881'</t>
  </si>
  <si>
    <t>8.4° waar</t>
  </si>
  <si>
    <t>S11° 41.528' E166° 55.881'</t>
  </si>
  <si>
    <t>17.4° waar</t>
  </si>
  <si>
    <t>S11° 41.524' E166° 55.882'</t>
  </si>
  <si>
    <t>S11° 41.520' E166° 55.883'</t>
  </si>
  <si>
    <t>S11° 41.516' E166° 55.884'</t>
  </si>
  <si>
    <t>8.9° waar</t>
  </si>
  <si>
    <t>S11° 41.512' E166° 55.885'</t>
  </si>
  <si>
    <t>25.2° waar</t>
  </si>
  <si>
    <t>S11° 41.508' E166° 55.886'</t>
  </si>
  <si>
    <t>S11° 41.504' E166° 55.888'</t>
  </si>
  <si>
    <t>S11° 41.500' E166° 55.890'</t>
  </si>
  <si>
    <t>S11° 41.496' E166° 55.892'</t>
  </si>
  <si>
    <t>S11° 41.493' E166° 55.894'</t>
  </si>
  <si>
    <t>37.4° waar</t>
  </si>
  <si>
    <t>S11° 41.490' E166° 55.897'</t>
  </si>
  <si>
    <t>43.0° waar</t>
  </si>
  <si>
    <t>S11° 41.486' E166° 55.899'</t>
  </si>
  <si>
    <t>S11° 41.483' E166° 55.903'</t>
  </si>
  <si>
    <t>S11° 41.480' E166° 55.905'</t>
  </si>
  <si>
    <t>S11° 41.476' E166° 55.908'</t>
  </si>
  <si>
    <t>S11° 41.472' E166° 55.910'</t>
  </si>
  <si>
    <t>S11° 41.468' E166° 55.910'</t>
  </si>
  <si>
    <t>S11° 41.464' E166° 55.910'</t>
  </si>
  <si>
    <t>350.5° waar</t>
  </si>
  <si>
    <t>S11° 41.459' E166° 55.910'</t>
  </si>
  <si>
    <t>331.9° waar</t>
  </si>
  <si>
    <t>S11° 41.456' E166° 55.910'</t>
  </si>
  <si>
    <t>329.6° waar</t>
  </si>
  <si>
    <t>S11° 41.452' E166° 55.908'</t>
  </si>
  <si>
    <t>S11° 41.449' E166° 55.906'</t>
  </si>
  <si>
    <t>326.1° waar</t>
  </si>
  <si>
    <t>S11° 41.446' E166° 55.905'</t>
  </si>
  <si>
    <t>324.5° waar</t>
  </si>
  <si>
    <t>S11° 41.443' E166° 55.903'</t>
  </si>
  <si>
    <t>346.2° waar</t>
  </si>
  <si>
    <t>S11° 41.440' E166° 55.901'</t>
  </si>
  <si>
    <t>321.9° waar</t>
  </si>
  <si>
    <t>S11° 41.438' E166° 55.901'</t>
  </si>
  <si>
    <t>S11° 41.435' E166° 55.899'</t>
  </si>
  <si>
    <t>330.8° waar</t>
  </si>
  <si>
    <t>S11° 41.433' E166° 55.898'</t>
  </si>
  <si>
    <t>343.8° waar</t>
  </si>
  <si>
    <t>S11° 41.431' E166° 55.897'</t>
  </si>
  <si>
    <t>328.9° waar</t>
  </si>
  <si>
    <t>S11° 41.429' E166° 55.896'</t>
  </si>
  <si>
    <t>S11° 41.427' E166° 55.895'</t>
  </si>
  <si>
    <t>S11° 41.424' E166° 55.894'</t>
  </si>
  <si>
    <t>S11° 41.422' E166° 55.893'</t>
  </si>
  <si>
    <t>S11° 41.420' E166° 55.893'</t>
  </si>
  <si>
    <t>S11° 41.418' E166° 55.893'</t>
  </si>
  <si>
    <t>S11° 41.417' E166° 55.893'</t>
  </si>
  <si>
    <t>S11° 41.415' E166° 55.893'</t>
  </si>
  <si>
    <t>S11° 41.413' E166° 55.894'</t>
  </si>
  <si>
    <t>S11° 41.412' E166° 55.895'</t>
  </si>
  <si>
    <t>S11° 41.410' E166° 55.896'</t>
  </si>
  <si>
    <t>24.7° waar</t>
  </si>
  <si>
    <t>S11° 41.409' E166° 55.896'</t>
  </si>
  <si>
    <t>S11° 41.407' E166° 55.897'</t>
  </si>
  <si>
    <t>S11° 41.406' E166° 55.899'</t>
  </si>
  <si>
    <t>46.2° waar</t>
  </si>
  <si>
    <t>S11° 41.405' E166° 55.899'</t>
  </si>
  <si>
    <t>S11° 41.403' E166° 55.901'</t>
  </si>
  <si>
    <t>S11° 41.402' E166° 55.901'</t>
  </si>
  <si>
    <t>S11° 41.401' E166° 55.903'</t>
  </si>
  <si>
    <t>59.2° waar</t>
  </si>
  <si>
    <t>S11° 41.400' E166° 55.903'</t>
  </si>
  <si>
    <t>S11° 41.399' E166° 55.905'</t>
  </si>
  <si>
    <t>S11° 41.398' E166° 55.906'</t>
  </si>
  <si>
    <t>61.1° waar</t>
  </si>
  <si>
    <t>S11° 41.396' E166° 55.907'</t>
  </si>
  <si>
    <t>S11° 41.395' E166° 55.909'</t>
  </si>
  <si>
    <t>S11° 41.394' E166° 55.910'</t>
  </si>
  <si>
    <t>S11° 41.393' E166° 55.910'</t>
  </si>
  <si>
    <t>S11° 41.392' E166° 55.912'</t>
  </si>
  <si>
    <t>S11° 41.391' E166° 55.913'</t>
  </si>
  <si>
    <t>S11° 41.390' E166° 55.914'</t>
  </si>
  <si>
    <t>S11° 41.389' E166° 55.916'</t>
  </si>
  <si>
    <t>S11° 41.388' E166° 55.917'</t>
  </si>
  <si>
    <t>S11° 41.386' E166° 55.919'</t>
  </si>
  <si>
    <t>S11° 41.385' E166° 55.920'</t>
  </si>
  <si>
    <t>S11° 41.384' E166° 55.921'</t>
  </si>
  <si>
    <t>S11° 41.383' E166° 55.922'</t>
  </si>
  <si>
    <t>S11° 41.382' E166° 55.923'</t>
  </si>
  <si>
    <t>23.5° waar</t>
  </si>
  <si>
    <t>S11° 41.380' E166° 55.924'</t>
  </si>
  <si>
    <t>S11° 41.379' E166° 55.925'</t>
  </si>
  <si>
    <t>S11° 41.377' E166° 55.925'</t>
  </si>
  <si>
    <t>S11° 41.376' E166° 55.926'</t>
  </si>
  <si>
    <t>S11° 41.374' E166° 55.927'</t>
  </si>
  <si>
    <t>S11° 41.372' E166° 55.927'</t>
  </si>
  <si>
    <t>S11° 41.371' E166° 55.927'</t>
  </si>
  <si>
    <t>S11° 41.369' E166° 55.928'</t>
  </si>
  <si>
    <t>S11° 41.367' E166° 55.927'</t>
  </si>
  <si>
    <t>338.6° waar</t>
  </si>
  <si>
    <t>S11° 41.366' E166° 55.927'</t>
  </si>
  <si>
    <t>S11° 41.364' E166° 55.926'</t>
  </si>
  <si>
    <t>S11° 41.362' E166° 55.925'</t>
  </si>
  <si>
    <t>S11° 41.361' E166° 55.924'</t>
  </si>
  <si>
    <t>S11° 41.360' E166° 55.923'</t>
  </si>
  <si>
    <t>S11° 41.358' E166° 55.922'</t>
  </si>
  <si>
    <t>S11° 41.357' E166° 55.921'</t>
  </si>
  <si>
    <t>S11° 41.356' E166° 55.919'</t>
  </si>
  <si>
    <t>S11° 41.355' E166° 55.917'</t>
  </si>
  <si>
    <t>S11° 41.355' E166° 55.915'</t>
  </si>
  <si>
    <t>S11° 41.354' E166° 55.914'</t>
  </si>
  <si>
    <t>S11° 41.353' E166° 55.912'</t>
  </si>
  <si>
    <t>S11° 41.353' E166° 55.910'</t>
  </si>
  <si>
    <t>S11° 41.352' E166° 55.909'</t>
  </si>
  <si>
    <t>S11° 41.352' E166° 55.907'</t>
  </si>
  <si>
    <t>S11° 41.351' E166° 55.905'</t>
  </si>
  <si>
    <t>S11° 41.351' E166° 55.903'</t>
  </si>
  <si>
    <t>S11° 41.350' E166° 55.901'</t>
  </si>
  <si>
    <t>S11° 41.349' E166° 55.901'</t>
  </si>
  <si>
    <t>S11° 41.348' E166° 55.899'</t>
  </si>
  <si>
    <t>333.9° waar</t>
  </si>
  <si>
    <t>S11° 41.347' E166° 55.897'</t>
  </si>
  <si>
    <t>S11° 41.346' E166° 55.896'</t>
  </si>
  <si>
    <t>S11° 41.345' E166° 55.895'</t>
  </si>
  <si>
    <t>S11° 41.343' E166° 55.895'</t>
  </si>
  <si>
    <t>S11° 41.342' E166° 55.894'</t>
  </si>
  <si>
    <t>S11° 41.340' E166° 55.894'</t>
  </si>
  <si>
    <t>S11° 41.338' E166° 55.893'</t>
  </si>
  <si>
    <t>S11° 41.337' E166° 55.893'</t>
  </si>
  <si>
    <t>S11° 41.336' E166° 55.893'</t>
  </si>
  <si>
    <t>S11° 41.334' E166° 55.893'</t>
  </si>
  <si>
    <t>S11° 41.332' E166° 55.894'</t>
  </si>
  <si>
    <t>S11° 41.331' E166° 55.894'</t>
  </si>
  <si>
    <t>S11° 41.329' E166° 55.895'</t>
  </si>
  <si>
    <t>S11° 41.328' E166° 55.896'</t>
  </si>
  <si>
    <t>39.5° waar</t>
  </si>
  <si>
    <t>S11° 41.326' E166° 55.897'</t>
  </si>
  <si>
    <t>S11° 41.325' E166° 55.898'</t>
  </si>
  <si>
    <t>S11° 41.323' E166° 55.899'</t>
  </si>
  <si>
    <t>S11° 41.322' E166° 55.901'</t>
  </si>
  <si>
    <t>S11° 41.320' E166° 55.903'</t>
  </si>
  <si>
    <t>S11° 41.319' E166° 55.904'</t>
  </si>
  <si>
    <t>S11° 41.318' E166° 55.906'</t>
  </si>
  <si>
    <t>S11° 41.316' E166° 55.909'</t>
  </si>
  <si>
    <t>66.5° waar</t>
  </si>
  <si>
    <t>S11° 41.315' E166° 55.910'</t>
  </si>
  <si>
    <t>S11° 41.314' E166° 55.913'</t>
  </si>
  <si>
    <t>58.8° waar</t>
  </si>
  <si>
    <t>S11° 41.312' E166° 55.915'</t>
  </si>
  <si>
    <t>S11° 41.311' E166° 55.918'</t>
  </si>
  <si>
    <t>S11° 41.309' E166° 55.921'</t>
  </si>
  <si>
    <t>S11° 41.307' E166° 55.923'</t>
  </si>
  <si>
    <t>S11° 41.306' E166° 55.925'</t>
  </si>
  <si>
    <t>S11° 41.303' E166° 55.928'</t>
  </si>
  <si>
    <t>S11° 41.301' E166° 55.930'</t>
  </si>
  <si>
    <t>S11° 41.299' E166° 55.932'</t>
  </si>
  <si>
    <t>S11° 41.296' E166° 55.933'</t>
  </si>
  <si>
    <t>S11° 41.293' E166° 55.934'</t>
  </si>
  <si>
    <t>13.8° waar</t>
  </si>
  <si>
    <t>S11° 41.291' E166° 55.935'</t>
  </si>
  <si>
    <t>S11° 41.288' E166° 55.936'</t>
  </si>
  <si>
    <t>S11° 41.286' E166° 55.936'</t>
  </si>
  <si>
    <t>S11° 41.283' E166° 55.937'</t>
  </si>
  <si>
    <t>S11° 41.281' E166° 55.937'</t>
  </si>
  <si>
    <t>16.2° waar</t>
  </si>
  <si>
    <t>S11° 41.279' E166° 55.937'</t>
  </si>
  <si>
    <t>S11° 41.276' E166° 55.938'</t>
  </si>
  <si>
    <t>S11° 41.274' E166° 55.938'</t>
  </si>
  <si>
    <t>S11° 41.272' E166° 55.938'</t>
  </si>
  <si>
    <t>S11° 41.270' E166° 55.938'</t>
  </si>
  <si>
    <t>S11° 41.268' E166° 55.938'</t>
  </si>
  <si>
    <t>S11° 41.266' E166° 55.938'</t>
  </si>
  <si>
    <t>S11° 41.265' E166° 55.938'</t>
  </si>
  <si>
    <t>S11° 41.263' E166° 55.938'</t>
  </si>
  <si>
    <t>S11° 41.261' E166° 55.938'</t>
  </si>
  <si>
    <t>S11° 41.259' E166° 55.938'</t>
  </si>
  <si>
    <t>340.4° waar</t>
  </si>
  <si>
    <t>S11° 41.257' E166° 55.938'</t>
  </si>
  <si>
    <t>S11° 41.255' E166° 55.937'</t>
  </si>
  <si>
    <t>S11° 41.253' E166° 55.937'</t>
  </si>
  <si>
    <t>S11° 41.252' E166° 55.937'</t>
  </si>
  <si>
    <t>S11° 41.250' E166° 55.936'</t>
  </si>
  <si>
    <t>S11° 41.248' E166° 55.936'</t>
  </si>
  <si>
    <t>S11° 41.247' E166° 55.935'</t>
  </si>
  <si>
    <t>S11° 41.245' E166° 55.934'</t>
  </si>
  <si>
    <t>S11° 41.243' E166° 55.933'</t>
  </si>
  <si>
    <t>S11° 41.242' E166° 55.933'</t>
  </si>
  <si>
    <t>S11° 41.240' E166° 55.932'</t>
  </si>
  <si>
    <t>S11° 41.239' E166° 55.930'</t>
  </si>
  <si>
    <t>S11° 41.238' E166° 55.929'</t>
  </si>
  <si>
    <t>S11° 41.237' E166° 55.927'</t>
  </si>
  <si>
    <t>S11° 41.236' E166° 55.925'</t>
  </si>
  <si>
    <t>S11° 41.235' E166° 55.923'</t>
  </si>
  <si>
    <t>S11° 41.234' E166° 55.922'</t>
  </si>
  <si>
    <t>S11° 41.233' E166° 55.920'</t>
  </si>
  <si>
    <t>S11° 41.233' E166° 55.918'</t>
  </si>
  <si>
    <t>S11° 41.232' E166° 55.916'</t>
  </si>
  <si>
    <t>S11° 41.232' E166° 55.914'</t>
  </si>
  <si>
    <t>S11° 41.233' E166° 55.912'</t>
  </si>
  <si>
    <t>S11° 41.233' E166° 55.910'</t>
  </si>
  <si>
    <t>S11° 41.234' E166° 55.908'</t>
  </si>
  <si>
    <t>S11° 41.234' E166° 55.906'</t>
  </si>
  <si>
    <t>S11° 41.235' E166° 55.904'</t>
  </si>
  <si>
    <t>S11° 41.236' E166° 55.903'</t>
  </si>
  <si>
    <t>S11° 41.237' E166° 55.901'</t>
  </si>
  <si>
    <t>S11° 41.239' E166° 55.899'</t>
  </si>
  <si>
    <t>S11° 41.240' E166° 55.897'</t>
  </si>
  <si>
    <t>235.8° waar</t>
  </si>
  <si>
    <t>S11° 41.241' E166° 55.896'</t>
  </si>
  <si>
    <t>S11° 41.242' E166° 55.894'</t>
  </si>
  <si>
    <t>S11° 41.243' E166° 55.892'</t>
  </si>
  <si>
    <t>S11° 41.245' E166° 55.890'</t>
  </si>
  <si>
    <t>S11° 41.246' E166° 55.888'</t>
  </si>
  <si>
    <t>S11° 41.247' E166° 55.886'</t>
  </si>
  <si>
    <t>S11° 41.247' E166° 55.884'</t>
  </si>
  <si>
    <t>S11° 41.248' E166° 55.882'</t>
  </si>
  <si>
    <t>S11° 41.248' E166° 55.881'</t>
  </si>
  <si>
    <t>S11° 41.248' E166° 55.877'</t>
  </si>
  <si>
    <t>S11° 41.247' E166° 55.876'</t>
  </si>
  <si>
    <t>S11° 41.246' E166° 55.874'</t>
  </si>
  <si>
    <t>S11° 41.245' E166° 55.872'</t>
  </si>
  <si>
    <t>S11° 41.244' E166° 55.871'</t>
  </si>
  <si>
    <t>S11° 41.243' E166° 55.869'</t>
  </si>
  <si>
    <t>S11° 41.242' E166° 55.868'</t>
  </si>
  <si>
    <t>S11° 41.240' E166° 55.866'</t>
  </si>
  <si>
    <t>S11° 41.239' E166° 55.865'</t>
  </si>
  <si>
    <t>S11° 41.238' E166° 55.863'</t>
  </si>
  <si>
    <t>S11° 41.237' E166° 55.861'</t>
  </si>
  <si>
    <t>S11° 41.235' E166° 55.860'</t>
  </si>
  <si>
    <t>S11° 41.234' E166° 55.858'</t>
  </si>
  <si>
    <t>S11° 41.233' E166° 55.857'</t>
  </si>
  <si>
    <t>S11° 41.232' E166° 55.856'</t>
  </si>
  <si>
    <t>S11° 41.231' E166° 55.854'</t>
  </si>
  <si>
    <t>S11° 41.230' E166° 55.852'</t>
  </si>
  <si>
    <t>S11° 41.230' E166° 55.850'</t>
  </si>
  <si>
    <t>S11° 41.229' E166° 55.848'</t>
  </si>
  <si>
    <t>S11° 41.229' E166° 55.847'</t>
  </si>
  <si>
    <t>S11° 41.230' E166° 55.845'</t>
  </si>
  <si>
    <t>S11° 41.230' E166° 55.843'</t>
  </si>
  <si>
    <t>S11° 41.230' E166° 55.841'</t>
  </si>
  <si>
    <t>S11° 41.231' E166° 55.839'</t>
  </si>
  <si>
    <t>S11° 41.232' E166° 55.838'</t>
  </si>
  <si>
    <t>S11° 41.233' E166° 55.836'</t>
  </si>
  <si>
    <t>S11° 41.233' E166° 55.834'</t>
  </si>
  <si>
    <t>S11° 41.234' E166° 55.832'</t>
  </si>
  <si>
    <t>S11° 41.235' E166° 55.831'</t>
  </si>
  <si>
    <t>S11° 41.235' E166° 55.829'</t>
  </si>
  <si>
    <t>S11° 41.236' E166° 55.827'</t>
  </si>
  <si>
    <t>S11° 41.236' E166° 55.825'</t>
  </si>
  <si>
    <t>S11° 41.236' E166° 55.823'</t>
  </si>
  <si>
    <t>S11° 41.236' E166° 55.822'</t>
  </si>
  <si>
    <t>S11° 41.235' E166° 55.820'</t>
  </si>
  <si>
    <t>S11° 41.234' E166° 55.818'</t>
  </si>
  <si>
    <t>S11° 41.234' E166° 55.816'</t>
  </si>
  <si>
    <t>S11° 41.233' E166° 55.814'</t>
  </si>
  <si>
    <t>S11° 41.232' E166° 55.812'</t>
  </si>
  <si>
    <t>S11° 41.231' E166° 55.810'</t>
  </si>
  <si>
    <t>294.7° waar</t>
  </si>
  <si>
    <t>S11° 41.229' E166° 55.809'</t>
  </si>
  <si>
    <t>S11° 41.228' E166° 55.806'</t>
  </si>
  <si>
    <t>S11° 41.226' E166° 55.805'</t>
  </si>
  <si>
    <t>313.1° waar</t>
  </si>
  <si>
    <t>S11° 41.225' E166° 55.803'</t>
  </si>
  <si>
    <t>314.4° waar</t>
  </si>
  <si>
    <t>S11° 41.223' E166° 55.801'</t>
  </si>
  <si>
    <t>317.9° waar</t>
  </si>
  <si>
    <t>S11° 41.221' E166° 55.799'</t>
  </si>
  <si>
    <t>S11° 41.219' E166° 55.797'</t>
  </si>
  <si>
    <t>S11° 41.217' E166° 55.796'</t>
  </si>
  <si>
    <t>S11° 41.215' E166° 55.795'</t>
  </si>
  <si>
    <t>S11° 41.212' E166° 55.795'</t>
  </si>
  <si>
    <t>S11° 41.210' E166° 55.795'</t>
  </si>
  <si>
    <t>S11° 41.208' E166° 55.795'</t>
  </si>
  <si>
    <t>S11° 41.206' E166° 55.796'</t>
  </si>
  <si>
    <t>S11° 41.204' E166° 55.797'</t>
  </si>
  <si>
    <t>34.3° waar</t>
  </si>
  <si>
    <t>S11° 41.202' E166° 55.797'</t>
  </si>
  <si>
    <t>S11° 41.200' E166° 55.798'</t>
  </si>
  <si>
    <t>19.6° waar</t>
  </si>
  <si>
    <t>S11° 41.198' E166° 55.798'</t>
  </si>
  <si>
    <t>S11° 41.196' E166° 55.799'</t>
  </si>
  <si>
    <t>S11° 41.194' E166° 55.799'</t>
  </si>
  <si>
    <t>S11° 41.192' E166° 55.799'</t>
  </si>
  <si>
    <t>S11° 41.190' E166° 55.799'</t>
  </si>
  <si>
    <t>S11° 41.189' E166° 55.799'</t>
  </si>
  <si>
    <t>S11° 41.187' E166° 55.799'</t>
  </si>
  <si>
    <t>S11° 41.185' E166° 55.798'</t>
  </si>
  <si>
    <t>S11° 41.183' E166° 55.798'</t>
  </si>
  <si>
    <t>S11° 41.182' E166° 55.797'</t>
  </si>
  <si>
    <t>S11° 41.180' E166° 55.796'</t>
  </si>
  <si>
    <t>S11° 41.178' E166° 55.795'</t>
  </si>
  <si>
    <t>S11° 41.177' E166° 55.795'</t>
  </si>
  <si>
    <t>320.5° waar</t>
  </si>
  <si>
    <t>S11° 41.175' E166° 55.794'</t>
  </si>
  <si>
    <t>337.6° waar</t>
  </si>
  <si>
    <t>S11° 41.174' E166° 55.793'</t>
  </si>
  <si>
    <t>S11° 41.172' E166° 55.792'</t>
  </si>
  <si>
    <t>S11° 41.171' E166° 55.792'</t>
  </si>
  <si>
    <t>S11° 41.169' E166° 55.791'</t>
  </si>
  <si>
    <t>S11° 41.168' E166° 55.790'</t>
  </si>
  <si>
    <t>S11° 41.166' E166° 55.788'</t>
  </si>
  <si>
    <t>S11° 41.165' E166° 55.787'</t>
  </si>
  <si>
    <t>S11° 41.164' E166° 55.786'</t>
  </si>
  <si>
    <t>S11° 41.162' E166° 55.785'</t>
  </si>
  <si>
    <t>S11° 41.161' E166° 55.784'</t>
  </si>
  <si>
    <t>S11° 41.159' E166° 55.783'</t>
  </si>
  <si>
    <t>S11° 41.158' E166° 55.782'</t>
  </si>
  <si>
    <t>S11° 41.156' E166° 55.782'</t>
  </si>
  <si>
    <t>S11° 41.155' E166° 55.781'</t>
  </si>
  <si>
    <t>S11° 41.153' E166° 55.780'</t>
  </si>
  <si>
    <t>S11° 41.152' E166° 55.779'</t>
  </si>
  <si>
    <t>S11° 41.150' E166° 55.779'</t>
  </si>
  <si>
    <t>S11° 41.149' E166° 55.778'</t>
  </si>
  <si>
    <t>S11° 41.147' E166° 55.777'</t>
  </si>
  <si>
    <t>S11° 41.146' E166° 55.776'</t>
  </si>
  <si>
    <t>S11° 41.144' E166° 55.776'</t>
  </si>
  <si>
    <t>S11° 41.143' E166° 55.775'</t>
  </si>
  <si>
    <t>S11° 41.141' E166° 55.775'</t>
  </si>
  <si>
    <t>S11° 41.140' E166° 55.775'</t>
  </si>
  <si>
    <t>S11° 41.138' E166° 55.775'</t>
  </si>
  <si>
    <t>S11° 41.136' E166° 55.775'</t>
  </si>
  <si>
    <t>S11° 41.135' E166° 55.776'</t>
  </si>
  <si>
    <t>S11° 41.133' E166° 55.776'</t>
  </si>
  <si>
    <t>S11° 41.132' E166° 55.777'</t>
  </si>
  <si>
    <t>S11° 41.131' E166° 55.778'</t>
  </si>
  <si>
    <t>S11° 41.129' E166° 55.779'</t>
  </si>
  <si>
    <t>S11° 41.128' E166° 55.780'</t>
  </si>
  <si>
    <t>S11° 41.127' E166° 55.781'</t>
  </si>
  <si>
    <t>S11° 41.125' E166° 55.782'</t>
  </si>
  <si>
    <t>S11° 41.124' E166° 55.782'</t>
  </si>
  <si>
    <t>S11° 41.123' E166° 55.783'</t>
  </si>
  <si>
    <t>S11° 41.122' E166° 55.784'</t>
  </si>
  <si>
    <t>S11° 41.120' E166° 55.785'</t>
  </si>
  <si>
    <t>S11° 41.119' E166° 55.787'</t>
  </si>
  <si>
    <t>S11° 41.118' E166° 55.788'</t>
  </si>
  <si>
    <t>S11° 41.117' E166° 55.789'</t>
  </si>
  <si>
    <t>S11° 41.116' E166° 55.790'</t>
  </si>
  <si>
    <t>S11° 41.114' E166° 55.792'</t>
  </si>
  <si>
    <t>S11° 41.113' E166° 55.792'</t>
  </si>
  <si>
    <t>S11° 41.112' E166° 55.793'</t>
  </si>
  <si>
    <t>S11° 41.111' E166° 55.794'</t>
  </si>
  <si>
    <t>S11° 41.110' E166° 55.796'</t>
  </si>
  <si>
    <t>S11° 41.108' E166° 55.797'</t>
  </si>
  <si>
    <t>S11° 41.107' E166° 55.798'</t>
  </si>
  <si>
    <t>S11° 41.106' E166° 55.799'</t>
  </si>
  <si>
    <t>S11° 41.105' E166° 55.801'</t>
  </si>
  <si>
    <t>S11° 41.103' E166° 55.801'</t>
  </si>
  <si>
    <t>S11° 41.102' E166° 55.803'</t>
  </si>
  <si>
    <t>S11° 41.100' E166° 55.803'</t>
  </si>
  <si>
    <t>S11° 41.099' E166° 55.805'</t>
  </si>
  <si>
    <t>S11° 41.097' E166° 55.805'</t>
  </si>
  <si>
    <t>S11° 41.096' E166° 55.805'</t>
  </si>
  <si>
    <t>S11° 41.094' E166° 55.806'</t>
  </si>
  <si>
    <t>S11° 41.093' E166° 55.806'</t>
  </si>
  <si>
    <t>S11° 41.091' E166° 55.807'</t>
  </si>
  <si>
    <t>S11° 41.089' E166° 55.807'</t>
  </si>
  <si>
    <t>S11° 41.088' E166° 55.808'</t>
  </si>
  <si>
    <t>S11° 41.086' E166° 55.808'</t>
  </si>
  <si>
    <t>S11° 41.084' E166° 55.808'</t>
  </si>
  <si>
    <t>S11° 41.083' E166° 55.809'</t>
  </si>
  <si>
    <t>S11° 41.081' E166° 55.809'</t>
  </si>
  <si>
    <t>S11° 41.079' E166° 55.809'</t>
  </si>
  <si>
    <t>S11° 41.078' E166° 55.810'</t>
  </si>
  <si>
    <t>S11° 41.076' E166° 55.810'</t>
  </si>
  <si>
    <t>S11° 41.075' E166° 55.810'</t>
  </si>
  <si>
    <t>S11° 41.073' E166° 55.810'</t>
  </si>
  <si>
    <t>S11° 41.072' E166° 55.812'</t>
  </si>
  <si>
    <t>S11° 41.070' E166° 55.812'</t>
  </si>
  <si>
    <t>S11° 41.069' E166° 55.814'</t>
  </si>
  <si>
    <t>S11° 41.068' E166° 55.814'</t>
  </si>
  <si>
    <t>S11° 41.066' E166° 55.816'</t>
  </si>
  <si>
    <t>S11° 41.065' E166° 55.816'</t>
  </si>
  <si>
    <t>S11° 41.064' E166° 55.817'</t>
  </si>
  <si>
    <t>S11° 41.063' E166° 55.818'</t>
  </si>
  <si>
    <t>S11° 41.061' E166° 55.819'</t>
  </si>
  <si>
    <t>S11° 41.060' E166° 55.820'</t>
  </si>
  <si>
    <t>S11° 41.059' E166° 55.822'</t>
  </si>
  <si>
    <t>S11° 41.057' E166° 55.823'</t>
  </si>
  <si>
    <t>S11° 41.056' E166° 55.823'</t>
  </si>
  <si>
    <t>S11° 41.055' E166° 55.825'</t>
  </si>
  <si>
    <t>S11° 41.054' E166° 55.827'</t>
  </si>
  <si>
    <t>S11° 41.053' E166° 55.827'</t>
  </si>
  <si>
    <t>S11° 41.051' E166° 55.828'</t>
  </si>
  <si>
    <t>S11° 41.050' E166° 55.830'</t>
  </si>
  <si>
    <t>S11° 41.049' E166° 55.831'</t>
  </si>
  <si>
    <t>S11° 41.048' E166° 55.832'</t>
  </si>
  <si>
    <t>67.0° waar</t>
  </si>
  <si>
    <t>S11° 41.047' E166° 55.834'</t>
  </si>
  <si>
    <t>S11° 41.046' E166° 55.836'</t>
  </si>
  <si>
    <t>71.2° waar</t>
  </si>
  <si>
    <t>S11° 41.045' E166° 55.836'</t>
  </si>
  <si>
    <t>S11° 41.045' E166° 55.838'</t>
  </si>
  <si>
    <t>5 km/h</t>
  </si>
  <si>
    <t>S11° 41.044' E166° 55.840'</t>
  </si>
  <si>
    <t>S11° 41.044' E166° 55.841'</t>
  </si>
  <si>
    <t>87.6° waar</t>
  </si>
  <si>
    <t>S11° 41.043' E166° 55.843'</t>
  </si>
  <si>
    <t>S11° 41.043' E166° 55.845'</t>
  </si>
  <si>
    <t>4.3 km/h</t>
  </si>
  <si>
    <t>S11° 41.043' E166° 55.847'</t>
  </si>
  <si>
    <t>S11° 41.044' E166° 55.849'</t>
  </si>
  <si>
    <t>S11° 41.044' E166° 55.851'</t>
  </si>
  <si>
    <t>S11° 41.045' E166° 55.852'</t>
  </si>
  <si>
    <t>S11° 41.045' E166° 55.854'</t>
  </si>
  <si>
    <t>S11° 41.046' E166° 55.856'</t>
  </si>
  <si>
    <t>S11° 41.047' E166° 55.857'</t>
  </si>
  <si>
    <t>119.9° waar</t>
  </si>
  <si>
    <t>S11° 41.047' E166° 55.858'</t>
  </si>
  <si>
    <t>S11° 41.048' E166° 55.859'</t>
  </si>
  <si>
    <t>S11° 41.049' E166° 55.861'</t>
  </si>
  <si>
    <t>S11° 41.050' E166° 55.863'</t>
  </si>
  <si>
    <t>S11° 41.050' E166° 55.864'</t>
  </si>
  <si>
    <t>S11° 41.051' E166° 55.866'</t>
  </si>
  <si>
    <t>S11° 41.052' E166° 55.866'</t>
  </si>
  <si>
    <t>S11° 41.053' E166° 55.868'</t>
  </si>
  <si>
    <t>S11° 41.054' E166° 55.870'</t>
  </si>
  <si>
    <t>S11° 41.054' E166° 55.871'</t>
  </si>
  <si>
    <t>S11° 41.055' E166° 55.873'</t>
  </si>
  <si>
    <t>S11° 41.056' E166° 55.874'</t>
  </si>
  <si>
    <t>S11° 41.057' E166° 55.876'</t>
  </si>
  <si>
    <t>S11° 41.058' E166° 55.877'</t>
  </si>
  <si>
    <t>S11° 41.058' E166° 55.879'</t>
  </si>
  <si>
    <t>S11° 41.059' E166° 55.881'</t>
  </si>
  <si>
    <t>S11° 41.059' E166° 55.882'</t>
  </si>
  <si>
    <t>S11° 41.060' E166° 55.884'</t>
  </si>
  <si>
    <t>S11° 41.060' E166° 55.885'</t>
  </si>
  <si>
    <t>S11° 41.060' E166° 55.887'</t>
  </si>
  <si>
    <t>S11° 41.060' E166° 55.888'</t>
  </si>
  <si>
    <t>73.4° waar</t>
  </si>
  <si>
    <t>S11° 41.060' E166° 55.890'</t>
  </si>
  <si>
    <t>S11° 41.059' E166° 55.892'</t>
  </si>
  <si>
    <t>S11° 41.059' E166° 55.894'</t>
  </si>
  <si>
    <t>S11° 41.057' E166° 55.895'</t>
  </si>
  <si>
    <t>S11° 41.056' E166° 55.897'</t>
  </si>
  <si>
    <t>S11° 41.055' E166° 55.898'</t>
  </si>
  <si>
    <t>S11° 41.053' E166° 55.899'</t>
  </si>
  <si>
    <t>S11° 41.052' E166° 55.899'</t>
  </si>
  <si>
    <t>18.8° waar</t>
  </si>
  <si>
    <t>S11° 41.050' E166° 55.901'</t>
  </si>
  <si>
    <t>S11° 41.048' E166° 55.901'</t>
  </si>
  <si>
    <t>33.1° waar</t>
  </si>
  <si>
    <t>S11° 41.046' E166° 55.901'</t>
  </si>
  <si>
    <t>S11° 41.044' E166° 55.903'</t>
  </si>
  <si>
    <t>32.1° waar</t>
  </si>
  <si>
    <t>S11° 41.042' E166° 55.903'</t>
  </si>
  <si>
    <t>S11° 41.040' E166° 55.904'</t>
  </si>
  <si>
    <t>18.1° waar</t>
  </si>
  <si>
    <t>S11° 41.038' E166° 55.905'</t>
  </si>
  <si>
    <t>S11° 41.036' E166° 55.906'</t>
  </si>
  <si>
    <t>S11° 41.034' E166° 55.907'</t>
  </si>
  <si>
    <t>S11° 41.033' E166° 55.909'</t>
  </si>
  <si>
    <t>S11° 41.031' E166° 55.910'</t>
  </si>
  <si>
    <t>S11° 41.029' E166° 55.912'</t>
  </si>
  <si>
    <t>S11° 41.028' E166° 55.913'</t>
  </si>
  <si>
    <t>S11° 41.026' E166° 55.914'</t>
  </si>
  <si>
    <t>S11° 41.024' E166° 55.916'</t>
  </si>
  <si>
    <t>S11° 41.023' E166° 55.918'</t>
  </si>
  <si>
    <t>S11° 41.021' E166° 55.920'</t>
  </si>
  <si>
    <t>S11° 41.019' E166° 55.922'</t>
  </si>
  <si>
    <t>S11° 41.018' E166° 55.923'</t>
  </si>
  <si>
    <t>S11° 41.017' E166° 55.926'</t>
  </si>
  <si>
    <t>S11° 41.016' E166° 55.928'</t>
  </si>
  <si>
    <t>S11° 41.016' E166° 55.931'</t>
  </si>
  <si>
    <t>S11° 41.015' E166° 55.933'</t>
  </si>
  <si>
    <t>S11° 41.015' E166° 55.935'</t>
  </si>
  <si>
    <t>S11° 41.015' E166° 55.937'</t>
  </si>
  <si>
    <t>S11° 41.015' E166° 55.940'</t>
  </si>
  <si>
    <t>S11° 41.016' E166° 55.942'</t>
  </si>
  <si>
    <t>S11° 41.016' E166° 55.944'</t>
  </si>
  <si>
    <t>S11° 41.017' E166° 55.946'</t>
  </si>
  <si>
    <t>S11° 41.018' E166° 55.948'</t>
  </si>
  <si>
    <t>S11° 41.018' E166° 55.951'</t>
  </si>
  <si>
    <t>S11° 41.019' E166° 55.953'</t>
  </si>
  <si>
    <t>S11° 41.019' E166° 55.955'</t>
  </si>
  <si>
    <t>S11° 41.020' E166° 55.957'</t>
  </si>
  <si>
    <t>S11° 41.021' E166° 55.958'</t>
  </si>
  <si>
    <t>S11° 41.021' E166° 55.960'</t>
  </si>
  <si>
    <t>S11° 41.022' E166° 55.962'</t>
  </si>
  <si>
    <t>S11° 41.022' E166° 55.964'</t>
  </si>
  <si>
    <t>S11° 41.022' E166° 55.966'</t>
  </si>
  <si>
    <t>S11° 41.023' E166° 55.968'</t>
  </si>
  <si>
    <t>S11° 41.023' E166° 55.970'</t>
  </si>
  <si>
    <t>S11° 41.023' E166° 55.972'</t>
  </si>
  <si>
    <t>S11° 41.023' E166° 55.974'</t>
  </si>
  <si>
    <t>S11° 41.023' E166° 55.975'</t>
  </si>
  <si>
    <t>85.1° waar</t>
  </si>
  <si>
    <t>S11° 41.023' E166° 55.977'</t>
  </si>
  <si>
    <t>S11° 41.023' E166° 55.979'</t>
  </si>
  <si>
    <t>S11° 41.023' E166° 55.981'</t>
  </si>
  <si>
    <t>S11° 41.023' E166° 55.983'</t>
  </si>
  <si>
    <t>S11° 41.022' E166° 55.985'</t>
  </si>
  <si>
    <t>S11° 41.022' E166° 55.987'</t>
  </si>
  <si>
    <t>S11° 41.022' E166° 55.988'</t>
  </si>
  <si>
    <t>S11° 41.021' E166° 55.990'</t>
  </si>
  <si>
    <t>S11° 41.021' E166° 55.992'</t>
  </si>
  <si>
    <t>S11° 41.020' E166° 55.993'</t>
  </si>
  <si>
    <t>S11° 41.019' E166° 55.995'</t>
  </si>
  <si>
    <t>S11° 41.019' E166° 55.997'</t>
  </si>
  <si>
    <t>S11° 41.018' E166° 55.998'</t>
  </si>
  <si>
    <t>S11° 41.018' E166° 56.000'</t>
  </si>
  <si>
    <t>S11° 41.017' E166° 56.001'</t>
  </si>
  <si>
    <t>S11° 41.016' E166° 56.003'</t>
  </si>
  <si>
    <t>S11° 41.016' E166° 56.005'</t>
  </si>
  <si>
    <t>S11° 41.015' E166° 56.007'</t>
  </si>
  <si>
    <t>S11° 41.014' E166° 56.007'</t>
  </si>
  <si>
    <t>S11° 41.014' E166° 56.009'</t>
  </si>
  <si>
    <t>S11° 41.013' E166° 56.011'</t>
  </si>
  <si>
    <t>S11° 41.012' E166° 56.013'</t>
  </si>
  <si>
    <t>S11° 41.012' E166° 56.014'</t>
  </si>
  <si>
    <t>S11° 41.011' E166° 56.016'</t>
  </si>
  <si>
    <t>S11° 41.010' E166° 56.018'</t>
  </si>
  <si>
    <t>S11° 41.010' E166° 56.020'</t>
  </si>
  <si>
    <t>S11° 41.009' E166° 56.020'</t>
  </si>
  <si>
    <t>S11° 41.009' E166° 56.022'</t>
  </si>
  <si>
    <t>S11° 41.008' E166° 56.024'</t>
  </si>
  <si>
    <t>S11° 41.008' E166° 56.026'</t>
  </si>
  <si>
    <t>S11° 41.008' E166° 56.027'</t>
  </si>
  <si>
    <t>S11° 41.007' E166° 56.029'</t>
  </si>
  <si>
    <t>S11° 41.007' E166° 56.031'</t>
  </si>
  <si>
    <t>S11° 41.007' E166° 56.033'</t>
  </si>
  <si>
    <t>S11° 41.008' E166° 56.035'</t>
  </si>
  <si>
    <t>S11° 41.008' E166° 56.037'</t>
  </si>
  <si>
    <t>S11° 41.009' E166° 56.038'</t>
  </si>
  <si>
    <t>S11° 41.009' E166° 56.040'</t>
  </si>
  <si>
    <t>S11° 41.010' E166° 56.042'</t>
  </si>
  <si>
    <t>S11° 41.011' E166° 56.042'</t>
  </si>
  <si>
    <t>S11° 41.012' E166° 56.044'</t>
  </si>
  <si>
    <t>S11° 41.013' E166° 56.045'</t>
  </si>
  <si>
    <t>S11° 41.014' E166° 56.046'</t>
  </si>
  <si>
    <t>S11° 41.015' E166° 56.048'</t>
  </si>
  <si>
    <t>133.8° waar</t>
  </si>
  <si>
    <t>S11° 41.016' E166° 56.049'</t>
  </si>
  <si>
    <t>S11° 41.018' E166° 56.050'</t>
  </si>
  <si>
    <t>S11° 41.019' E166° 56.051'</t>
  </si>
  <si>
    <t>S11° 41.020' E166° 56.052'</t>
  </si>
  <si>
    <t>S11° 41.022' E166° 56.053'</t>
  </si>
  <si>
    <t>S11° 41.023' E166° 56.053'</t>
  </si>
  <si>
    <t>S11° 41.024' E166° 56.054'</t>
  </si>
  <si>
    <t>S11° 41.026' E166° 56.054'</t>
  </si>
  <si>
    <t>S11° 41.027' E166° 56.055'</t>
  </si>
  <si>
    <t>S11° 41.029' E166° 56.055'</t>
  </si>
  <si>
    <t>S11° 41.030' E166° 56.056'</t>
  </si>
  <si>
    <t>S11° 41.032' E166° 56.056'</t>
  </si>
  <si>
    <t>S11° 41.033' E166° 56.055'</t>
  </si>
  <si>
    <t>S11° 41.035' E166° 56.055'</t>
  </si>
  <si>
    <t>S11° 41.036' E166° 56.054'</t>
  </si>
  <si>
    <t>S11° 41.037' E166° 56.053'</t>
  </si>
  <si>
    <t>S11° 41.039' E166° 56.053'</t>
  </si>
  <si>
    <t>S11° 41.040' E166° 56.053'</t>
  </si>
  <si>
    <t>S11° 41.041' E166° 56.052'</t>
  </si>
  <si>
    <t>S11° 41.043' E166° 56.051'</t>
  </si>
  <si>
    <t>S11° 41.044' E166° 56.050'</t>
  </si>
  <si>
    <t>S11° 41.045' E166° 56.049'</t>
  </si>
  <si>
    <t>S11° 41.047' E166° 56.048'</t>
  </si>
  <si>
    <t>S11° 41.048' E166° 56.048'</t>
  </si>
  <si>
    <t>S11° 41.049' E166° 56.047'</t>
  </si>
  <si>
    <t>S11° 41.051' E166° 56.046'</t>
  </si>
  <si>
    <t>S11° 41.052' E166° 56.046'</t>
  </si>
  <si>
    <t>S11° 41.054' E166° 56.045'</t>
  </si>
  <si>
    <t>S11° 41.056' E166° 56.045'</t>
  </si>
  <si>
    <t>S11° 41.057' E166° 56.044'</t>
  </si>
  <si>
    <t>S11° 41.059' E166° 56.044'</t>
  </si>
  <si>
    <t>S11° 41.060' E166° 56.044'</t>
  </si>
  <si>
    <t>S11° 41.062' E166° 56.044'</t>
  </si>
  <si>
    <t>S11° 41.064' E166° 56.044'</t>
  </si>
  <si>
    <t>S11° 41.065' E166° 56.044'</t>
  </si>
  <si>
    <t>S11° 41.067' E166° 56.044'</t>
  </si>
  <si>
    <t>S11° 41.068' E166° 56.044'</t>
  </si>
  <si>
    <t>S11° 41.070' E166° 56.044'</t>
  </si>
  <si>
    <t>S11° 41.072' E166° 56.044'</t>
  </si>
  <si>
    <t>S11° 41.073' E166° 56.044'</t>
  </si>
  <si>
    <t>S11° 41.075' E166° 56.042'</t>
  </si>
  <si>
    <t>S11° 41.076' E166° 56.042'</t>
  </si>
  <si>
    <t>S11° 41.078' E166° 56.042'</t>
  </si>
  <si>
    <t>S11° 41.079' E166° 56.042'</t>
  </si>
  <si>
    <t>S11° 41.081' E166° 56.042'</t>
  </si>
  <si>
    <t>S11° 41.082' E166° 56.040'</t>
  </si>
  <si>
    <t>S11° 41.084' E166° 56.040'</t>
  </si>
  <si>
    <t>S11° 41.085' E166° 56.040'</t>
  </si>
  <si>
    <t>S11° 41.087' E166° 56.040'</t>
  </si>
  <si>
    <t>S11° 41.088' E166° 56.039'</t>
  </si>
  <si>
    <t>S11° 41.089' E166° 56.038'</t>
  </si>
  <si>
    <t>S11° 41.091' E166° 56.037'</t>
  </si>
  <si>
    <t>S11° 41.092' E166° 56.036'</t>
  </si>
  <si>
    <t>S11° 41.093' E166° 56.035'</t>
  </si>
  <si>
    <t>S11° 41.094' E166° 56.034'</t>
  </si>
  <si>
    <t>S11° 41.096' E166° 56.033'</t>
  </si>
  <si>
    <t>S11° 41.097' E166° 56.033'</t>
  </si>
  <si>
    <t>S11° 41.098' E166° 56.031'</t>
  </si>
  <si>
    <t>S11° 41.099' E166° 56.031'</t>
  </si>
  <si>
    <t>S11° 41.100' E166° 56.029'</t>
  </si>
  <si>
    <t>S11° 41.102' E166° 56.029'</t>
  </si>
  <si>
    <t>S11° 41.103' E166° 56.028'</t>
  </si>
  <si>
    <t>S11° 41.104' E166° 56.027'</t>
  </si>
  <si>
    <t>S11° 41.105' E166° 56.026'</t>
  </si>
  <si>
    <t>S11° 41.106' E166° 56.025'</t>
  </si>
  <si>
    <t>S11° 41.108' E166° 56.024'</t>
  </si>
  <si>
    <t>S11° 41.109' E166° 56.023'</t>
  </si>
  <si>
    <t>S11° 41.110' E166° 56.022'</t>
  </si>
  <si>
    <t>S11° 41.111' E166° 56.020'</t>
  </si>
  <si>
    <t>S11° 41.113' E166° 56.020'</t>
  </si>
  <si>
    <t>S11° 41.114' E166° 56.018'</t>
  </si>
  <si>
    <t>S11° 41.115' E166° 56.018'</t>
  </si>
  <si>
    <t>S11° 41.116' E166° 56.016'</t>
  </si>
  <si>
    <t>S11° 41.118' E166° 56.016'</t>
  </si>
  <si>
    <t>S11° 41.119' E166° 56.015'</t>
  </si>
  <si>
    <t>S11° 41.121' E166° 56.014'</t>
  </si>
  <si>
    <t>S11° 41.122' E166° 56.014'</t>
  </si>
  <si>
    <t>S11° 41.123' E166° 56.013'</t>
  </si>
  <si>
    <t>S11° 41.125' E166° 56.012'</t>
  </si>
  <si>
    <t>S11° 41.127' E166° 56.011'</t>
  </si>
  <si>
    <t>S11° 41.128' E166° 56.011'</t>
  </si>
  <si>
    <t>S11° 41.130' E166° 56.011'</t>
  </si>
  <si>
    <t>S11° 41.132' E166° 56.011'</t>
  </si>
  <si>
    <t>S11° 41.134' E166° 56.011'</t>
  </si>
  <si>
    <t>S11° 41.135' E166° 56.011'</t>
  </si>
  <si>
    <t>S11° 41.137' E166° 56.011'</t>
  </si>
  <si>
    <t>S11° 41.139' E166° 56.012'</t>
  </si>
  <si>
    <t>S11° 41.141' E166° 56.013'</t>
  </si>
  <si>
    <t>S11° 41.143' E166° 56.014'</t>
  </si>
  <si>
    <t>S11° 41.145' E166° 56.015'</t>
  </si>
  <si>
    <t>S11° 41.147' E166° 56.016'</t>
  </si>
  <si>
    <t>S11° 41.149' E166° 56.016'</t>
  </si>
  <si>
    <t>S11° 41.152' E166° 56.018'</t>
  </si>
  <si>
    <t>S11° 41.154' E166° 56.020'</t>
  </si>
  <si>
    <t>S11° 41.157' E166° 56.020'</t>
  </si>
  <si>
    <t>S11° 41.159' E166° 56.020'</t>
  </si>
  <si>
    <t>S11° 41.162' E166° 56.020'</t>
  </si>
  <si>
    <t>S11° 41.164' E166° 56.018'</t>
  </si>
  <si>
    <t>S11° 41.166' E166° 56.018'</t>
  </si>
  <si>
    <t>S11° 41.168' E166° 56.018'</t>
  </si>
  <si>
    <t>S11° 41.170' E166° 56.016'</t>
  </si>
  <si>
    <t>S11° 41.172' E166° 56.016'</t>
  </si>
  <si>
    <t>S11° 41.174' E166° 56.016'</t>
  </si>
  <si>
    <t>S11° 41.176' E166° 56.015'</t>
  </si>
  <si>
    <t>S11° 41.177' E166° 56.014'</t>
  </si>
  <si>
    <t>S11° 41.179' E166° 56.013'</t>
  </si>
  <si>
    <t>S11° 41.181' E166° 56.013'</t>
  </si>
  <si>
    <t>S11° 41.183' E166° 56.012'</t>
  </si>
  <si>
    <t>S11° 41.184' E166° 56.012'</t>
  </si>
  <si>
    <t>S11° 41.186' E166° 56.012'</t>
  </si>
  <si>
    <t>S11° 41.188' E166° 56.012'</t>
  </si>
  <si>
    <t>S11° 41.189' E166° 56.012'</t>
  </si>
  <si>
    <t>S11° 41.191' E166° 56.012'</t>
  </si>
  <si>
    <t>S11° 41.193' E166° 56.012'</t>
  </si>
  <si>
    <t>S11° 41.194' E166° 56.012'</t>
  </si>
  <si>
    <t>S11° 41.196' E166° 56.012'</t>
  </si>
  <si>
    <t>S11° 41.198' E166° 56.012'</t>
  </si>
  <si>
    <t>S11° 41.199' E166° 56.012'</t>
  </si>
  <si>
    <t>S11° 41.201' E166° 56.013'</t>
  </si>
  <si>
    <t>S11° 41.202' E166° 56.013'</t>
  </si>
  <si>
    <t>S11° 41.204' E166° 56.013'</t>
  </si>
  <si>
    <t>S11° 41.206' E166° 56.014'</t>
  </si>
  <si>
    <t>S11° 41.207' E166° 56.014'</t>
  </si>
  <si>
    <t>S11° 41.209' E166° 56.014'</t>
  </si>
  <si>
    <t>S11° 41.210' E166° 56.015'</t>
  </si>
  <si>
    <t>S11° 41.212' E166° 56.015'</t>
  </si>
  <si>
    <t>S11° 41.213' E166° 56.016'</t>
  </si>
  <si>
    <t>S11° 41.215' E166° 56.016'</t>
  </si>
  <si>
    <t>S11° 41.216' E166° 56.016'</t>
  </si>
  <si>
    <t>S11° 41.218' E166° 56.016'</t>
  </si>
  <si>
    <t>S11° 41.220' E166° 56.018'</t>
  </si>
  <si>
    <t>S11° 41.221' E166° 56.018'</t>
  </si>
  <si>
    <t>S11° 41.223' E166° 56.018'</t>
  </si>
  <si>
    <t>S11° 41.224' E166° 56.020'</t>
  </si>
  <si>
    <t>S11° 41.225' E166° 56.020'</t>
  </si>
  <si>
    <t>S11° 41.227' E166° 56.022'</t>
  </si>
  <si>
    <t>S11° 41.228' E166° 56.023'</t>
  </si>
  <si>
    <t>S11° 41.229' E166° 56.024'</t>
  </si>
  <si>
    <t>S11° 41.230' E166° 56.025'</t>
  </si>
  <si>
    <t>S11° 41.231' E166° 56.027'</t>
  </si>
  <si>
    <t>S11° 41.231' E166° 56.029'</t>
  </si>
  <si>
    <t>S11° 41.232' E166° 56.029'</t>
  </si>
  <si>
    <t>S11° 41.232' E166° 56.031'</t>
  </si>
  <si>
    <t>S11° 41.232' E166° 56.033'</t>
  </si>
  <si>
    <t>S11° 41.232' E166° 56.035'</t>
  </si>
  <si>
    <t>S11° 41.232' E166° 56.037'</t>
  </si>
  <si>
    <t>S11° 41.232' E166° 56.039'</t>
  </si>
  <si>
    <t>S11° 41.232' E166° 56.040'</t>
  </si>
  <si>
    <t>S11° 41.231' E166° 56.042'</t>
  </si>
  <si>
    <t>S11° 41.231' E166° 56.044'</t>
  </si>
  <si>
    <t>S11° 41.231' E166° 56.045'</t>
  </si>
  <si>
    <t>S11° 41.231' E166° 56.047'</t>
  </si>
  <si>
    <t>S11° 41.230' E166° 56.048'</t>
  </si>
  <si>
    <t>S11° 41.230' E166° 56.050'</t>
  </si>
  <si>
    <t>S11° 41.230' E166° 56.052'</t>
  </si>
  <si>
    <t>S11° 41.230' E166° 56.053'</t>
  </si>
  <si>
    <t>S11° 41.230' E166° 56.055'</t>
  </si>
  <si>
    <t>S11° 41.230' E166° 56.056'</t>
  </si>
  <si>
    <t>S11° 41.230' E166° 56.058'</t>
  </si>
  <si>
    <t>S11° 41.231' E166° 56.059'</t>
  </si>
  <si>
    <t>S11° 41.232' E166° 56.061'</t>
  </si>
  <si>
    <t>S11° 41.233' E166° 56.062'</t>
  </si>
  <si>
    <t>S11° 41.234' E166° 56.063'</t>
  </si>
  <si>
    <t>S11° 41.235' E166° 56.063'</t>
  </si>
  <si>
    <t>S11° 41.236' E166° 56.065'</t>
  </si>
  <si>
    <t>S11° 41.237' E166° 56.066'</t>
  </si>
  <si>
    <t>S11° 41.238' E166° 56.067'</t>
  </si>
  <si>
    <t>S11° 41.240' E166° 56.067'</t>
  </si>
  <si>
    <t>S11° 41.241' E166° 56.068'</t>
  </si>
  <si>
    <t>S11° 41.243' E166° 56.069'</t>
  </si>
  <si>
    <t>S11° 41.244' E166° 56.070'</t>
  </si>
  <si>
    <t>S11° 41.245' E166° 56.070'</t>
  </si>
  <si>
    <t>S11° 41.247' E166° 56.071'</t>
  </si>
  <si>
    <t>S11° 41.248' E166° 56.071'</t>
  </si>
  <si>
    <t>S11° 41.250' E166° 56.071'</t>
  </si>
  <si>
    <t>S11° 41.251' E166° 56.071'</t>
  </si>
  <si>
    <t>S11° 41.253' E166° 56.071'</t>
  </si>
  <si>
    <t>S11° 41.254' E166° 56.070'</t>
  </si>
  <si>
    <t>S11° 41.255' E166° 56.070'</t>
  </si>
  <si>
    <t>S11° 41.256' E166° 56.069'</t>
  </si>
  <si>
    <t>S11° 41.258' E166° 56.068'</t>
  </si>
  <si>
    <t>S11° 41.259' E166° 56.067'</t>
  </si>
  <si>
    <t>S11° 41.260' E166° 56.066'</t>
  </si>
  <si>
    <t>S11° 41.261' E166° 56.065'</t>
  </si>
  <si>
    <t>S11° 41.262' E166° 56.064'</t>
  </si>
  <si>
    <t>S11° 41.264' E166° 56.063'</t>
  </si>
  <si>
    <t>S11° 41.265' E166° 56.063'</t>
  </si>
  <si>
    <t>S11° 41.266' E166° 56.062'</t>
  </si>
  <si>
    <t>S11° 41.267' E166° 56.061'</t>
  </si>
  <si>
    <t>S11° 41.269' E166° 56.061'</t>
  </si>
  <si>
    <t>S11° 41.270' E166° 56.060'</t>
  </si>
  <si>
    <t>S11° 41.272' E166° 56.060'</t>
  </si>
  <si>
    <t>S11° 41.274' E166° 56.060'</t>
  </si>
  <si>
    <t>S11° 41.275' E166° 56.061'</t>
  </si>
  <si>
    <t>S11° 41.277' E166° 56.061'</t>
  </si>
  <si>
    <t>S11° 41.278' E166° 56.062'</t>
  </si>
  <si>
    <t>S11° 41.280' E166° 56.063'</t>
  </si>
  <si>
    <t>S11° 41.281' E166° 56.063'</t>
  </si>
  <si>
    <t>S11° 41.283' E166° 56.064'</t>
  </si>
  <si>
    <t>S11° 41.284' E166° 56.065'</t>
  </si>
  <si>
    <t>S11° 41.285' E166° 56.066'</t>
  </si>
  <si>
    <t>S11° 41.286' E166° 56.067'</t>
  </si>
  <si>
    <t>S11° 41.288' E166° 56.069'</t>
  </si>
  <si>
    <t>S11° 41.289' E166° 56.070'</t>
  </si>
  <si>
    <t>S11° 41.290' E166° 56.071'</t>
  </si>
  <si>
    <t>S11° 41.291' E166° 56.072'</t>
  </si>
  <si>
    <t>S11° 41.292' E166° 56.074'</t>
  </si>
  <si>
    <t>S11° 41.293' E166° 56.075'</t>
  </si>
  <si>
    <t>S11° 41.294' E166° 56.076'</t>
  </si>
  <si>
    <t>S11° 41.295' E166° 56.078'</t>
  </si>
  <si>
    <t>S11° 41.296' E166° 56.080'</t>
  </si>
  <si>
    <t>S11° 41.297' E166° 56.081'</t>
  </si>
  <si>
    <t>S11° 41.298' E166° 56.083'</t>
  </si>
  <si>
    <t>S11° 41.298' E166° 56.085'</t>
  </si>
  <si>
    <t>S11° 41.299' E166° 56.085'</t>
  </si>
  <si>
    <t>S11° 41.299' E166° 56.087'</t>
  </si>
  <si>
    <t>S11° 41.299' E166° 56.089'</t>
  </si>
  <si>
    <t>S11° 41.300' E166° 56.091'</t>
  </si>
  <si>
    <t>S11° 41.300' E166° 56.093'</t>
  </si>
  <si>
    <t>S11° 41.299' E166° 56.094'</t>
  </si>
  <si>
    <t>S11° 41.299' E166° 56.096'</t>
  </si>
  <si>
    <t>S11° 41.299' E166° 56.098'</t>
  </si>
  <si>
    <t>S11° 41.298' E166° 56.100'</t>
  </si>
  <si>
    <t>S11° 41.298' E166° 56.102'</t>
  </si>
  <si>
    <t>S11° 41.297' E166° 56.104'</t>
  </si>
  <si>
    <t>S11° 41.297' E166° 56.107'</t>
  </si>
  <si>
    <t>S11° 41.296' E166° 56.109'</t>
  </si>
  <si>
    <t>S11° 41.296' E166° 56.110'</t>
  </si>
  <si>
    <t>S11° 41.295' E166° 56.112'</t>
  </si>
  <si>
    <t>S11° 41.295' E166° 56.114'</t>
  </si>
  <si>
    <t>S11° 41.294' E166° 56.116'</t>
  </si>
  <si>
    <t>S11° 41.294' E166° 56.118'</t>
  </si>
  <si>
    <t>S11° 41.294' E166° 56.119'</t>
  </si>
  <si>
    <t>S11° 41.293' E166° 56.121'</t>
  </si>
  <si>
    <t>S11° 41.293' E166° 56.123'</t>
  </si>
  <si>
    <t>S11° 41.293' E166° 56.125'</t>
  </si>
  <si>
    <t>S11° 41.293' E166° 56.127'</t>
  </si>
  <si>
    <t>S11° 41.292' E166° 56.128'</t>
  </si>
  <si>
    <t>S11° 41.292' E166° 56.129'</t>
  </si>
  <si>
    <t>S11° 41.291' E166° 56.131'</t>
  </si>
  <si>
    <t>S11° 41.291' E166° 56.133'</t>
  </si>
  <si>
    <t>S11° 41.290' E166° 56.134'</t>
  </si>
  <si>
    <t>S11° 41.289' E166° 56.136'</t>
  </si>
  <si>
    <t>S11° 41.288' E166° 56.137'</t>
  </si>
  <si>
    <t>S11° 41.287' E166° 56.139'</t>
  </si>
  <si>
    <t>S11° 41.286' E166° 56.139'</t>
  </si>
  <si>
    <t>S11° 41.284' E166° 56.140'</t>
  </si>
  <si>
    <t>S11° 41.283' E166° 56.141'</t>
  </si>
  <si>
    <t>S11° 41.281' E166° 56.141'</t>
  </si>
  <si>
    <t>S11° 41.280' E166° 56.142'</t>
  </si>
  <si>
    <t>S11° 41.278' E166° 56.143'</t>
  </si>
  <si>
    <t>S11° 41.277' E166° 56.143'</t>
  </si>
  <si>
    <t>S11° 41.275' E166° 56.144'</t>
  </si>
  <si>
    <t>S11° 41.273' E166° 56.144'</t>
  </si>
  <si>
    <t>S11° 41.272' E166° 56.144'</t>
  </si>
  <si>
    <t>S11° 41.270' E166° 56.145'</t>
  </si>
  <si>
    <t>S11° 41.268' E166° 56.145'</t>
  </si>
  <si>
    <t>S11° 41.267' E166° 56.146'</t>
  </si>
  <si>
    <t>S11° 41.265' E166° 56.147'</t>
  </si>
  <si>
    <t>S11° 41.264' E166° 56.147'</t>
  </si>
  <si>
    <t>S11° 41.263' E166° 56.148'</t>
  </si>
  <si>
    <t>S11° 41.262' E166° 56.150'</t>
  </si>
  <si>
    <t>S11° 41.261' E166° 56.150'</t>
  </si>
  <si>
    <t>S11° 41.260' E166° 56.152'</t>
  </si>
  <si>
    <t>S11° 41.259' E166° 56.153'</t>
  </si>
  <si>
    <t>S11° 41.259' E166° 56.155'</t>
  </si>
  <si>
    <t>S11° 41.259' E166° 56.157'</t>
  </si>
  <si>
    <t>S11° 41.258' E166° 56.159'</t>
  </si>
  <si>
    <t>S11° 41.258' E166° 56.161'</t>
  </si>
  <si>
    <t>S11° 41.258' E166° 56.163'</t>
  </si>
  <si>
    <t>S11° 41.257' E166° 56.165'</t>
  </si>
  <si>
    <t>S11° 41.257' E166° 56.167'</t>
  </si>
  <si>
    <t>S11° 41.256' E166° 56.169'</t>
  </si>
  <si>
    <t>S11° 41.255' E166° 56.170'</t>
  </si>
  <si>
    <t>S11° 41.254' E166° 56.172'</t>
  </si>
  <si>
    <t>S11° 41.253' E166° 56.174'</t>
  </si>
  <si>
    <t>S11° 41.252' E166° 56.174'</t>
  </si>
  <si>
    <t>S11° 41.250' E166° 56.175'</t>
  </si>
  <si>
    <t>S11° 41.249' E166° 56.176'</t>
  </si>
  <si>
    <t>S11° 41.248' E166° 56.177'</t>
  </si>
  <si>
    <t>S11° 41.246' E166° 56.178'</t>
  </si>
  <si>
    <t>S11° 41.244' E166° 56.179'</t>
  </si>
  <si>
    <t>S11° 41.243' E166° 56.179'</t>
  </si>
  <si>
    <t>S11° 41.241' E166° 56.180'</t>
  </si>
  <si>
    <t>S11° 41.240' E166° 56.181'</t>
  </si>
  <si>
    <t>S11° 41.238' E166° 56.181'</t>
  </si>
  <si>
    <t>S11° 41.236' E166° 56.181'</t>
  </si>
  <si>
    <t>S11° 41.235' E166° 56.181'</t>
  </si>
  <si>
    <t>S11° 41.233' E166° 56.183'</t>
  </si>
  <si>
    <t>S11° 41.231' E166° 56.183'</t>
  </si>
  <si>
    <t>S11° 41.230' E166° 56.183'</t>
  </si>
  <si>
    <t>S11° 41.228' E166° 56.183'</t>
  </si>
  <si>
    <t>S11° 41.226' E166° 56.183'</t>
  </si>
  <si>
    <t>S11° 41.225' E166° 56.184'</t>
  </si>
  <si>
    <t>S11° 41.223' E166° 56.184'</t>
  </si>
  <si>
    <t>S11° 41.221' E166° 56.184'</t>
  </si>
  <si>
    <t>S11° 41.219' E166° 56.185'</t>
  </si>
  <si>
    <t>S11° 41.218' E166° 56.185'</t>
  </si>
  <si>
    <t>S11° 41.216' E166° 56.185'</t>
  </si>
  <si>
    <t>S11° 41.214' E166° 56.185'</t>
  </si>
  <si>
    <t>S11° 41.213' E166° 56.185'</t>
  </si>
  <si>
    <t>S11° 41.211' E166° 56.186'</t>
  </si>
  <si>
    <t>S11° 41.209' E166° 56.186'</t>
  </si>
  <si>
    <t>S11° 41.208' E166° 56.186'</t>
  </si>
  <si>
    <t>S11° 41.206' E166° 56.186'</t>
  </si>
  <si>
    <t>S11° 41.204' E166° 56.186'</t>
  </si>
  <si>
    <t>S11° 41.203' E166° 56.185'</t>
  </si>
  <si>
    <t>S11° 41.201' E166° 56.185'</t>
  </si>
  <si>
    <t>S11° 41.199' E166° 56.185'</t>
  </si>
  <si>
    <t>S11° 41.198' E166° 56.185'</t>
  </si>
  <si>
    <t>S11° 41.196' E166° 56.184'</t>
  </si>
  <si>
    <t>S11° 41.195' E166° 56.184'</t>
  </si>
  <si>
    <t>S11° 41.193' E166° 56.184'</t>
  </si>
  <si>
    <t>S11° 41.191' E166° 56.183'</t>
  </si>
  <si>
    <t>S11° 41.190' E166° 56.183'</t>
  </si>
  <si>
    <t>S11° 41.188' E166° 56.183'</t>
  </si>
  <si>
    <t>S11° 41.187' E166° 56.183'</t>
  </si>
  <si>
    <t>S11° 41.185' E166° 56.181'</t>
  </si>
  <si>
    <t>S11° 41.183' E166° 56.181'</t>
  </si>
  <si>
    <t>S11° 41.182' E166° 56.181'</t>
  </si>
  <si>
    <t>S11° 41.180' E166° 56.181'</t>
  </si>
  <si>
    <t>S11° 41.179' E166° 56.180'</t>
  </si>
  <si>
    <t>S11° 41.177' E166° 56.180'</t>
  </si>
  <si>
    <t>S11° 41.176' E166° 56.179'</t>
  </si>
  <si>
    <t>S11° 41.174' E166° 56.179'</t>
  </si>
  <si>
    <t>S11° 41.173' E166° 56.178'</t>
  </si>
  <si>
    <t>S11° 41.171' E166° 56.178'</t>
  </si>
  <si>
    <t>S11° 41.169' E166° 56.178'</t>
  </si>
  <si>
    <t>S11° 41.168' E166° 56.177'</t>
  </si>
  <si>
    <t>S11° 41.166' E166° 56.177'</t>
  </si>
  <si>
    <t>S11° 41.164' E166° 56.177'</t>
  </si>
  <si>
    <t>S11° 41.163' E166° 56.177'</t>
  </si>
  <si>
    <t>S11° 41.161' E166° 56.177'</t>
  </si>
  <si>
    <t>S11° 41.159' E166° 56.178'</t>
  </si>
  <si>
    <t>S11° 41.158' E166° 56.178'</t>
  </si>
  <si>
    <t>S11° 41.156' E166° 56.179'</t>
  </si>
  <si>
    <t>S11° 41.154' E166° 56.180'</t>
  </si>
  <si>
    <t>S11° 41.152' E166° 56.181'</t>
  </si>
  <si>
    <t>30.1° waar</t>
  </si>
  <si>
    <t>S11° 41.149' E166° 56.181'</t>
  </si>
  <si>
    <t>S11° 41.147' E166° 56.183'</t>
  </si>
  <si>
    <t>S11° 41.145' E166° 56.183'</t>
  </si>
  <si>
    <t>S11° 41.143' E166° 56.183'</t>
  </si>
  <si>
    <t>S11° 41.141' E166° 56.184'</t>
  </si>
  <si>
    <t>40.0° waar</t>
  </si>
  <si>
    <t>S11° 41.139' E166° 56.185'</t>
  </si>
  <si>
    <t>S11° 41.136' E166° 56.187'</t>
  </si>
  <si>
    <t>S11° 41.134' E166° 56.188'</t>
  </si>
  <si>
    <t>S11° 41.131' E166° 56.189'</t>
  </si>
  <si>
    <t>10.1° waar</t>
  </si>
  <si>
    <t>S11° 41.128' E166° 56.191'</t>
  </si>
  <si>
    <t>S11° 41.124' E166° 56.192'</t>
  </si>
  <si>
    <t>S11° 41.120' E166° 56.194'</t>
  </si>
  <si>
    <t>S11° 41.116' E166° 56.195'</t>
  </si>
  <si>
    <t>S11° 41.112' E166° 56.197'</t>
  </si>
  <si>
    <t>S11° 41.107' E166° 56.199'</t>
  </si>
  <si>
    <t>25.4° waar</t>
  </si>
  <si>
    <t>S11° 41.101' E166° 56.202'</t>
  </si>
  <si>
    <t>S11° 41.096' E166° 56.204'</t>
  </si>
  <si>
    <t>23.8° waar</t>
  </si>
  <si>
    <t>S11° 41.091' E166° 56.206'</t>
  </si>
  <si>
    <t>22.1° waar</t>
  </si>
  <si>
    <t>S11° 41.085' E166° 56.209'</t>
  </si>
  <si>
    <t>28.2° waar</t>
  </si>
  <si>
    <t>S11° 41.079' E166° 56.212'</t>
  </si>
  <si>
    <t>23.0° waar</t>
  </si>
  <si>
    <t>S11° 41.073' E166° 56.215'</t>
  </si>
  <si>
    <t>S11° 41.067' E166° 56.217'</t>
  </si>
  <si>
    <t>S11° 41.061' E166° 56.220'</t>
  </si>
  <si>
    <t>28.5° waar</t>
  </si>
  <si>
    <t>S11° 41.055' E166° 56.222'</t>
  </si>
  <si>
    <t>25.1° waar</t>
  </si>
  <si>
    <t>S11° 41.049' E166° 56.226'</t>
  </si>
  <si>
    <t>20.2° waar</t>
  </si>
  <si>
    <t>S11° 41.044' E166° 56.228'</t>
  </si>
  <si>
    <t>21.7° waar</t>
  </si>
  <si>
    <t>S11° 41.039' E166° 56.230'</t>
  </si>
  <si>
    <t>S11° 41.034' E166° 56.232'</t>
  </si>
  <si>
    <t>S11° 41.030' E166° 56.235'</t>
  </si>
  <si>
    <t>S11° 41.026' E166° 56.237'</t>
  </si>
  <si>
    <t>S11° 41.022' E166° 56.239'</t>
  </si>
  <si>
    <t>S11° 41.018' E166° 56.239'</t>
  </si>
  <si>
    <t>12.0° waar</t>
  </si>
  <si>
    <t>S11° 41.015' E166° 56.241'</t>
  </si>
  <si>
    <t>S11° 41.012' E166° 56.242'</t>
  </si>
  <si>
    <t>S11° 41.009' E166° 56.244'</t>
  </si>
  <si>
    <t>15.1° waar</t>
  </si>
  <si>
    <t>S11° 41.007' E166° 56.245'</t>
  </si>
  <si>
    <t>S11° 41.004' E166° 56.246'</t>
  </si>
  <si>
    <t>S11° 41.002' E166° 56.246'</t>
  </si>
  <si>
    <t>S11° 41.000' E166° 56.248'</t>
  </si>
  <si>
    <t>S11° 40.998' E166° 56.248'</t>
  </si>
  <si>
    <t>S11° 40.996' E166° 56.250'</t>
  </si>
  <si>
    <t>S11° 40.994' E166° 56.250'</t>
  </si>
  <si>
    <t>S11° 40.992' E166° 56.251'</t>
  </si>
  <si>
    <t>S11° 40.990' E166° 56.252'</t>
  </si>
  <si>
    <t>S11° 40.988' E166° 56.253'</t>
  </si>
  <si>
    <t>S11° 40.986' E166° 56.254'</t>
  </si>
  <si>
    <t>S11° 40.984' E166° 56.255'</t>
  </si>
  <si>
    <t>15.6° waar</t>
  </si>
  <si>
    <t>S11° 40.982' E166° 56.256'</t>
  </si>
  <si>
    <t>S11° 40.980' E166° 56.257'</t>
  </si>
  <si>
    <t>S11° 40.977' E166° 56.258'</t>
  </si>
  <si>
    <t>S11° 40.975' E166° 56.259'</t>
  </si>
  <si>
    <t>S11° 40.973' E166° 56.260'</t>
  </si>
  <si>
    <t>S11° 40.971' E166° 56.261'</t>
  </si>
  <si>
    <t>S11° 40.968' E166° 56.262'</t>
  </si>
  <si>
    <t>S11° 40.966' E166° 56.263'</t>
  </si>
  <si>
    <t>S11° 40.964' E166° 56.264'</t>
  </si>
  <si>
    <t>S11° 40.961' E166° 56.265'</t>
  </si>
  <si>
    <t>S11° 40.959' E166° 56.266'</t>
  </si>
  <si>
    <t>S11° 40.957' E166° 56.267'</t>
  </si>
  <si>
    <t>S11° 40.955' E166° 56.269'</t>
  </si>
  <si>
    <t>S11° 40.952' E166° 56.269'</t>
  </si>
  <si>
    <t>S11° 40.950' E166° 56.270'</t>
  </si>
  <si>
    <t>S11° 40.948' E166° 56.271'</t>
  </si>
  <si>
    <t>S11° 40.945' E166° 56.272'</t>
  </si>
  <si>
    <t>S11° 40.943' E166° 56.273'</t>
  </si>
  <si>
    <t>S11° 40.941' E166° 56.274'</t>
  </si>
  <si>
    <t>S11° 40.939' E166° 56.276'</t>
  </si>
  <si>
    <t>S11° 40.936' E166° 56.278'</t>
  </si>
  <si>
    <t>S11° 40.935' E166° 56.280'</t>
  </si>
  <si>
    <t>S11° 40.934' E166° 56.282'</t>
  </si>
  <si>
    <t>S11° 40.933' E166° 56.286'</t>
  </si>
  <si>
    <t>S11° 40.933' E166° 56.289'</t>
  </si>
  <si>
    <t>S11° 40.933' E166° 56.291'</t>
  </si>
  <si>
    <t>S11° 40.933' E166° 56.294'</t>
  </si>
  <si>
    <t>S11° 40.933' E166° 56.298'</t>
  </si>
  <si>
    <t>S11° 40.934' E166° 56.300'</t>
  </si>
  <si>
    <t>S11° 40.934' E166° 56.304'</t>
  </si>
  <si>
    <t>S11° 40.934' E166° 56.306'</t>
  </si>
  <si>
    <t>S11° 40.933' E166° 56.309'</t>
  </si>
  <si>
    <t>S11° 40.933' E166° 56.313'</t>
  </si>
  <si>
    <t>S11° 40.931' E166° 56.315'</t>
  </si>
  <si>
    <t>S11° 40.930' E166° 56.317'</t>
  </si>
  <si>
    <t>37.2° waar</t>
  </si>
  <si>
    <t>S11° 40.927' E166° 56.319'</t>
  </si>
  <si>
    <t>12.6° waar</t>
  </si>
  <si>
    <t>S11° 40.925' E166° 56.321'</t>
  </si>
  <si>
    <t>12.3° waar</t>
  </si>
  <si>
    <t>S11° 40.922' E166° 56.322'</t>
  </si>
  <si>
    <t>S11° 40.919' E166° 56.322'</t>
  </si>
  <si>
    <t>S11° 40.916' E166° 56.324'</t>
  </si>
  <si>
    <t>S11° 40.913' E166° 56.325'</t>
  </si>
  <si>
    <t>51.4° waar</t>
  </si>
  <si>
    <t>S11° 40.910' E166° 56.327'</t>
  </si>
  <si>
    <t>S11° 40.908' E166° 56.330'</t>
  </si>
  <si>
    <t>S11° 40.907' E166° 56.334'</t>
  </si>
  <si>
    <t>S11° 40.905' E166° 56.336'</t>
  </si>
  <si>
    <t>S11° 40.903' E166° 56.340'</t>
  </si>
  <si>
    <t>S11° 40.900' E166° 56.342'</t>
  </si>
  <si>
    <t>9.9° waar</t>
  </si>
  <si>
    <t>S11° 40.897' E166° 56.345'</t>
  </si>
  <si>
    <t>S11° 40.893' E166° 56.345'</t>
  </si>
  <si>
    <t>9.3° waar</t>
  </si>
  <si>
    <t>S11° 40.889' E166° 56.347'</t>
  </si>
  <si>
    <t>S11° 40.885' E166° 56.348'</t>
  </si>
  <si>
    <t>9.1° waar</t>
  </si>
  <si>
    <t>S11° 40.882' E166° 56.349'</t>
  </si>
  <si>
    <t>18.4° waar</t>
  </si>
  <si>
    <t>S11° 40.878' E166° 56.350'</t>
  </si>
  <si>
    <t>S11° 40.874' E166° 56.351'</t>
  </si>
  <si>
    <t>S11° 40.870' E166° 56.351'</t>
  </si>
  <si>
    <t>S11° 40.866' E166° 56.352'</t>
  </si>
  <si>
    <t>S11° 40.862' E166° 56.352'</t>
  </si>
  <si>
    <t>350.7° waar</t>
  </si>
  <si>
    <t>S11° 40.858' E166° 56.353'</t>
  </si>
  <si>
    <t>S11° 40.854' E166° 56.352'</t>
  </si>
  <si>
    <t>341.6° waar</t>
  </si>
  <si>
    <t>S11° 40.851' E166° 56.351'</t>
  </si>
  <si>
    <t>331.3° waar</t>
  </si>
  <si>
    <t>S11° 40.847' E166° 56.350'</t>
  </si>
  <si>
    <t>S11° 40.843' E166° 56.348'</t>
  </si>
  <si>
    <t>S11° 40.840' E166° 56.345'</t>
  </si>
  <si>
    <t>303.4° waar</t>
  </si>
  <si>
    <t>S11° 40.837' E166° 56.343'</t>
  </si>
  <si>
    <t>S11° 40.835' E166° 56.339'</t>
  </si>
  <si>
    <t>S11° 40.833' E166° 56.335'</t>
  </si>
  <si>
    <t>S11° 40.832' E166° 56.332'</t>
  </si>
  <si>
    <t>S11° 40.832' E166° 56.327'</t>
  </si>
  <si>
    <t>254.5° waar</t>
  </si>
  <si>
    <t>S11° 40.833' E166° 56.324'</t>
  </si>
  <si>
    <t>S11° 40.834' E166° 56.320'</t>
  </si>
  <si>
    <t>S11° 40.835' E166° 56.316'</t>
  </si>
  <si>
    <t>S11° 40.836' E166° 56.313'</t>
  </si>
  <si>
    <t>S11° 40.836' E166° 56.309'</t>
  </si>
  <si>
    <t>S11° 40.835' E166° 56.306'</t>
  </si>
  <si>
    <t>S11° 40.834' E166° 56.302'</t>
  </si>
  <si>
    <t>S11° 40.832' E166° 56.300'</t>
  </si>
  <si>
    <t>S11° 40.830' E166° 56.297'</t>
  </si>
  <si>
    <t>S11° 40.828' E166° 56.293'</t>
  </si>
  <si>
    <t>305.6° waar</t>
  </si>
  <si>
    <t>S11° 40.826' E166° 56.291'</t>
  </si>
  <si>
    <t>S11° 40.824' E166° 56.287'</t>
  </si>
  <si>
    <t>S11° 40.821' E166° 56.286'</t>
  </si>
  <si>
    <t>349.7° waar</t>
  </si>
  <si>
    <t>S11° 40.818' E166° 56.283'</t>
  </si>
  <si>
    <t>S11° 40.815' E166° 56.282'</t>
  </si>
  <si>
    <t>S11° 40.811' E166° 56.282'</t>
  </si>
  <si>
    <t>9.7° waar</t>
  </si>
  <si>
    <t>S11° 40.808' E166° 56.282'</t>
  </si>
  <si>
    <t>S11° 40.804' E166° 56.283'</t>
  </si>
  <si>
    <t>28.1° waar</t>
  </si>
  <si>
    <t>S11° 40.800' E166° 56.285'</t>
  </si>
  <si>
    <t>S11° 40.797' E166° 56.287'</t>
  </si>
  <si>
    <t>S11° 40.793' E166° 56.289'</t>
  </si>
  <si>
    <t>S11° 40.790' E166° 56.291'</t>
  </si>
  <si>
    <t>20.0° waar</t>
  </si>
  <si>
    <t>S11° 40.786' E166° 56.293'</t>
  </si>
  <si>
    <t>S11° 40.783' E166° 56.294'</t>
  </si>
  <si>
    <t>S11° 40.779' E166° 56.296'</t>
  </si>
  <si>
    <t>S11° 40.776' E166° 56.298'</t>
  </si>
  <si>
    <t>S11° 40.773' E166° 56.300'</t>
  </si>
  <si>
    <t>S11° 40.770' E166° 56.304'</t>
  </si>
  <si>
    <t>S11° 40.767' E166° 56.306'</t>
  </si>
  <si>
    <t>45.3° waar</t>
  </si>
  <si>
    <t>S11° 40.764' E166° 56.308'</t>
  </si>
  <si>
    <t>S11° 40.762' E166° 56.311'</t>
  </si>
  <si>
    <t>55.4° waar</t>
  </si>
  <si>
    <t>S11° 40.760' E166° 56.313'</t>
  </si>
  <si>
    <t>S11° 40.757' E166° 56.316'</t>
  </si>
  <si>
    <t>64.1° waar</t>
  </si>
  <si>
    <t>S11° 40.755' E166° 56.319'</t>
  </si>
  <si>
    <t>65.3° waar</t>
  </si>
  <si>
    <t>S11° 40.754' E166° 56.322'</t>
  </si>
  <si>
    <t>61.5° waar</t>
  </si>
  <si>
    <t>S11° 40.753' E166° 56.325'</t>
  </si>
  <si>
    <t>72.3° waar</t>
  </si>
  <si>
    <t>S11° 40.751' E166° 56.328'</t>
  </si>
  <si>
    <t>S11° 40.750' E166° 56.332'</t>
  </si>
  <si>
    <t>S11° 40.749' E166° 56.334'</t>
  </si>
  <si>
    <t>S11° 40.748' E166° 56.337'</t>
  </si>
  <si>
    <t>S11° 40.746' E166° 56.340'</t>
  </si>
  <si>
    <t>67.5° waar</t>
  </si>
  <si>
    <t>S11° 40.745' E166° 56.343'</t>
  </si>
  <si>
    <t>S11° 40.744' E166° 56.345'</t>
  </si>
  <si>
    <t>S11° 40.743' E166° 56.349'</t>
  </si>
  <si>
    <t>S11° 40.742' E166° 56.352'</t>
  </si>
  <si>
    <t>S11° 40.741' E166° 56.354'</t>
  </si>
  <si>
    <t>S11° 40.740' E166° 56.358'</t>
  </si>
  <si>
    <t>S11° 40.739' E166° 56.360'</t>
  </si>
  <si>
    <t>S11° 40.738' E166° 56.363'</t>
  </si>
  <si>
    <t>S11° 40.736' E166° 56.365'</t>
  </si>
  <si>
    <t>S11° 40.735' E166° 56.367'</t>
  </si>
  <si>
    <t>S11° 40.734' E166° 56.370'</t>
  </si>
  <si>
    <t>S11° 40.733' E166° 56.373'</t>
  </si>
  <si>
    <t>S11° 40.732' E166° 56.376'</t>
  </si>
  <si>
    <t>S11° 40.731' E166° 56.378'</t>
  </si>
  <si>
    <t>S11° 40.729' E166° 56.380'</t>
  </si>
  <si>
    <t>S11° 40.728' E166° 56.383'</t>
  </si>
  <si>
    <t>S11° 40.727' E166° 56.386'</t>
  </si>
  <si>
    <t>S11° 40.726' E166° 56.389'</t>
  </si>
  <si>
    <t>S11° 40.724' E166° 56.390'</t>
  </si>
  <si>
    <t>S11° 40.723' E166° 56.393'</t>
  </si>
  <si>
    <t>S11° 40.722' E166° 56.396'</t>
  </si>
  <si>
    <t>S11° 40.720' E166° 56.398'</t>
  </si>
  <si>
    <t>51.0° waar</t>
  </si>
  <si>
    <t>S11° 40.719' E166° 56.400'</t>
  </si>
  <si>
    <t>S11° 40.717' E166° 56.402'</t>
  </si>
  <si>
    <t>S11° 40.716' E166° 56.405'</t>
  </si>
  <si>
    <t>61.8° waar</t>
  </si>
  <si>
    <t>S11° 40.714' E166° 56.407'</t>
  </si>
  <si>
    <t>S11° 40.713' E166° 56.410'</t>
  </si>
  <si>
    <t>60.7° waar</t>
  </si>
  <si>
    <t>S11° 40.711' E166° 56.411'</t>
  </si>
  <si>
    <t>S11° 40.709' E166° 56.414'</t>
  </si>
  <si>
    <t>S11° 40.707' E166° 56.416'</t>
  </si>
  <si>
    <t>S11° 40.705' E166° 56.419'</t>
  </si>
  <si>
    <t>42.1° waar</t>
  </si>
  <si>
    <t>S11° 40.703' E166° 56.421'</t>
  </si>
  <si>
    <t>S11° 40.701' E166° 56.423'</t>
  </si>
  <si>
    <t>S11° 40.699' E166° 56.424'</t>
  </si>
  <si>
    <t>S11° 40.697' E166° 56.427'</t>
  </si>
  <si>
    <t>S11° 40.695' E166° 56.428'</t>
  </si>
  <si>
    <t>S11° 40.693' E166° 56.430'</t>
  </si>
  <si>
    <t>S11° 40.691' E166° 56.432'</t>
  </si>
  <si>
    <t>S11° 40.689' E166° 56.434'</t>
  </si>
  <si>
    <t>S11° 40.687' E166° 56.436'</t>
  </si>
  <si>
    <t>S11° 40.684' E166° 56.438'</t>
  </si>
  <si>
    <t>S11° 40.682' E166° 56.440'</t>
  </si>
  <si>
    <t>S11° 40.680' E166° 56.441'</t>
  </si>
  <si>
    <t>S11° 40.678' E166° 56.443'</t>
  </si>
  <si>
    <t>S11° 40.675' E166° 56.445'</t>
  </si>
  <si>
    <t>S11° 40.673' E166° 56.446'</t>
  </si>
  <si>
    <t>S11° 40.671' E166° 56.447'</t>
  </si>
  <si>
    <t>S11° 40.669' E166° 56.448'</t>
  </si>
  <si>
    <t>S11° 40.667' E166° 56.450'</t>
  </si>
  <si>
    <t>S11° 40.665' E166° 56.451'</t>
  </si>
  <si>
    <t>S11° 40.663' E166° 56.452'</t>
  </si>
  <si>
    <t>S11° 40.661' E166° 56.452'</t>
  </si>
  <si>
    <t>S11° 40.659' E166° 56.454'</t>
  </si>
  <si>
    <t>S11° 40.658' E166° 56.454'</t>
  </si>
  <si>
    <t>46.9° waar</t>
  </si>
  <si>
    <t>S11° 40.656' E166° 56.456'</t>
  </si>
  <si>
    <t>S11° 40.654' E166° 56.457'</t>
  </si>
  <si>
    <t>S11° 40.652' E166° 56.458'</t>
  </si>
  <si>
    <t>S11° 40.651' E166° 56.459'</t>
  </si>
  <si>
    <t>S11° 40.649' E166° 56.460'</t>
  </si>
  <si>
    <t>S11° 40.648' E166° 56.461'</t>
  </si>
  <si>
    <t>S11° 40.646' E166° 56.462'</t>
  </si>
  <si>
    <t>S11° 40.645' E166° 56.464'</t>
  </si>
  <si>
    <t>S11° 40.644' E166° 56.465'</t>
  </si>
  <si>
    <t>S11° 40.643' E166° 56.466'</t>
  </si>
  <si>
    <t>S11° 40.642' E166° 56.467'</t>
  </si>
  <si>
    <t>S11° 40.642' E166° 56.469'</t>
  </si>
  <si>
    <t>S11° 40.642' E166° 56.471'</t>
  </si>
  <si>
    <t>S11° 40.641' E166° 56.473'</t>
  </si>
  <si>
    <t>S11° 40.641' E166° 56.474'</t>
  </si>
  <si>
    <t>S11° 40.641' E166° 56.475'</t>
  </si>
  <si>
    <t>S11° 40.642' E166° 56.477'</t>
  </si>
  <si>
    <t>S11° 40.642' E166° 56.479'</t>
  </si>
  <si>
    <t>S11° 40.642' E166° 56.480'</t>
  </si>
  <si>
    <t>S11° 40.643' E166° 56.482'</t>
  </si>
  <si>
    <t>S11° 40.643' E166° 56.484'</t>
  </si>
  <si>
    <t>S11° 40.644' E166° 56.484'</t>
  </si>
  <si>
    <t>S11° 40.645' E166° 56.486'</t>
  </si>
  <si>
    <t>S11° 40.646' E166° 56.487'</t>
  </si>
  <si>
    <t>S11° 40.647' E166° 56.489'</t>
  </si>
  <si>
    <t>S11° 40.648' E166° 56.490'</t>
  </si>
  <si>
    <t>S11° 40.649' E166° 56.491'</t>
  </si>
  <si>
    <t>S11° 40.651' E166° 56.492'</t>
  </si>
  <si>
    <t>S11° 40.652' E166° 56.492'</t>
  </si>
  <si>
    <t>S11° 40.654' E166° 56.493'</t>
  </si>
  <si>
    <t>S11° 40.655' E166° 56.493'</t>
  </si>
  <si>
    <t>S11° 40.657' E166° 56.493'</t>
  </si>
  <si>
    <t>S11° 40.659' E166° 56.493'</t>
  </si>
  <si>
    <t>S11° 40.660' E166° 56.493'</t>
  </si>
  <si>
    <t>S11° 40.662' E166° 56.493'</t>
  </si>
  <si>
    <t>S11° 40.664' E166° 56.493'</t>
  </si>
  <si>
    <t>S11° 40.666' E166° 56.493'</t>
  </si>
  <si>
    <t>S11° 40.668' E166° 56.493'</t>
  </si>
  <si>
    <t>S11° 40.670' E166° 56.493'</t>
  </si>
  <si>
    <t>S11° 40.671' E166° 56.493'</t>
  </si>
  <si>
    <t>S11° 40.673' E166° 56.493'</t>
  </si>
  <si>
    <t>S11° 40.675' E166° 56.493'</t>
  </si>
  <si>
    <t>S11° 40.677' E166° 56.493'</t>
  </si>
  <si>
    <t>S11° 40.679' E166° 56.493'</t>
  </si>
  <si>
    <t>S11° 40.681' E166° 56.493'</t>
  </si>
  <si>
    <t>S11° 40.683' E166° 56.492'</t>
  </si>
  <si>
    <t>S11° 40.685' E166° 56.492'</t>
  </si>
  <si>
    <t>S11° 40.687' E166° 56.493'</t>
  </si>
  <si>
    <t>S11° 40.689' E166° 56.493'</t>
  </si>
  <si>
    <t>S11° 40.691' E166° 56.493'</t>
  </si>
  <si>
    <t>S11° 40.693' E166° 56.493'</t>
  </si>
  <si>
    <t>160.4° waar</t>
  </si>
  <si>
    <t>S11° 40.695' E166° 56.495'</t>
  </si>
  <si>
    <t>S11° 40.697' E166° 56.495'</t>
  </si>
  <si>
    <t>S11° 40.698' E166° 56.497'</t>
  </si>
  <si>
    <t>S11° 40.700' E166° 56.497'</t>
  </si>
  <si>
    <t>S11° 40.701' E166° 56.499'</t>
  </si>
  <si>
    <t>S11° 40.702' E166° 56.500'</t>
  </si>
  <si>
    <t>S11° 40.703' E166° 56.502'</t>
  </si>
  <si>
    <t>S11° 40.704' E166° 56.503'</t>
  </si>
  <si>
    <t>S11° 40.705' E166° 56.505'</t>
  </si>
  <si>
    <t>S11° 40.706' E166° 56.506'</t>
  </si>
  <si>
    <t>S11° 40.707' E166° 56.508'</t>
  </si>
  <si>
    <t>107.7° waar</t>
  </si>
  <si>
    <t>S11° 40.707' E166° 56.510'</t>
  </si>
  <si>
    <t>S11° 40.708' E166° 56.511'</t>
  </si>
  <si>
    <t>S11° 40.708' E166° 56.513'</t>
  </si>
  <si>
    <t>S11° 40.708' E166° 56.515'</t>
  </si>
  <si>
    <t>S11° 40.708' E166° 56.517'</t>
  </si>
  <si>
    <t>S11° 40.707' E166° 56.517'</t>
  </si>
  <si>
    <t>S11° 40.707' E166° 56.519'</t>
  </si>
  <si>
    <t>S11° 40.706' E166° 56.521'</t>
  </si>
  <si>
    <t>S11° 40.705' E166° 56.522'</t>
  </si>
  <si>
    <t>S11° 40.704' E166° 56.523'</t>
  </si>
  <si>
    <t>S11° 40.702' E166° 56.525'</t>
  </si>
  <si>
    <t>S11° 40.701' E166° 56.526'</t>
  </si>
  <si>
    <t>S11° 40.700' E166° 56.527'</t>
  </si>
  <si>
    <t>S11° 40.698' E166° 56.528'</t>
  </si>
  <si>
    <t>S11° 40.697' E166° 56.528'</t>
  </si>
  <si>
    <t>S11° 40.696' E166° 56.528'</t>
  </si>
  <si>
    <t>S11° 40.694' E166° 56.530'</t>
  </si>
  <si>
    <t>S11° 40.693' E166° 56.530'</t>
  </si>
  <si>
    <t>S11° 40.691' E166° 56.531'</t>
  </si>
  <si>
    <t>S11° 40.690' E166° 56.531'</t>
  </si>
  <si>
    <t>S11° 40.688' E166° 56.532'</t>
  </si>
  <si>
    <t>S11° 40.687' E166° 56.533'</t>
  </si>
  <si>
    <t>S11° 40.685' E166° 56.534'</t>
  </si>
  <si>
    <t>S11° 40.684' E166° 56.534'</t>
  </si>
  <si>
    <t>S11° 40.682' E166° 56.535'</t>
  </si>
  <si>
    <t>S11° 40.681' E166° 56.535'</t>
  </si>
  <si>
    <t>S11° 40.679' E166° 56.536'</t>
  </si>
  <si>
    <t>S11° 40.678' E166° 56.537'</t>
  </si>
  <si>
    <t>S11° 40.676' E166° 56.537'</t>
  </si>
  <si>
    <t>S11° 40.674' E166° 56.538'</t>
  </si>
  <si>
    <t>S11° 40.673' E166° 56.538'</t>
  </si>
  <si>
    <t>S11° 40.671' E166° 56.539'</t>
  </si>
  <si>
    <t>S11° 40.670' E166° 56.539'</t>
  </si>
  <si>
    <t>S11° 40.668' E166° 56.540'</t>
  </si>
  <si>
    <t>S11° 40.666' E166° 56.540'</t>
  </si>
  <si>
    <t>S11° 40.665' E166° 56.540'</t>
  </si>
  <si>
    <t>S11° 40.663' E166° 56.540'</t>
  </si>
  <si>
    <t>S11° 40.662' E166° 56.541'</t>
  </si>
  <si>
    <t>S11° 40.660' E166° 56.541'</t>
  </si>
  <si>
    <t>S11° 40.658' E166° 56.541'</t>
  </si>
  <si>
    <t>S11° 40.657' E166° 56.542'</t>
  </si>
  <si>
    <t>S11° 40.655' E166° 56.542'</t>
  </si>
  <si>
    <t>S11° 40.653' E166° 56.542'</t>
  </si>
  <si>
    <t>S11° 40.652' E166° 56.542'</t>
  </si>
  <si>
    <t>S11° 40.650' E166° 56.542'</t>
  </si>
  <si>
    <t>S11° 40.648' E166° 56.541'</t>
  </si>
  <si>
    <t>S11° 40.647' E166° 56.541'</t>
  </si>
  <si>
    <t>S11° 40.645' E166° 56.540'</t>
  </si>
  <si>
    <t>S11° 40.644' E166° 56.540'</t>
  </si>
  <si>
    <t>S11° 40.642' E166° 56.540'</t>
  </si>
  <si>
    <t>S11° 40.641' E166° 56.539'</t>
  </si>
  <si>
    <t>S11° 40.639' E166° 56.539'</t>
  </si>
  <si>
    <t>S11° 40.638' E166° 56.538'</t>
  </si>
  <si>
    <t>S11° 40.636' E166° 56.537'</t>
  </si>
  <si>
    <t>S11° 40.635' E166° 56.536'</t>
  </si>
  <si>
    <t>S11° 40.633' E166° 56.535'</t>
  </si>
  <si>
    <t>S11° 40.632' E166° 56.534'</t>
  </si>
  <si>
    <t>S11° 40.630' E166° 56.533'</t>
  </si>
  <si>
    <t>S11° 40.629' E166° 56.532'</t>
  </si>
  <si>
    <t>S11° 40.627' E166° 56.531'</t>
  </si>
  <si>
    <t>S11° 40.626' E166° 56.530'</t>
  </si>
  <si>
    <t>S11° 40.624' E166° 56.530'</t>
  </si>
  <si>
    <t>S11° 40.623' E166° 56.530'</t>
  </si>
  <si>
    <t>S11° 40.621' E166° 56.530'</t>
  </si>
  <si>
    <t>S11° 40.619' E166° 56.530'</t>
  </si>
  <si>
    <t>S11° 40.618' E166° 56.530'</t>
  </si>
  <si>
    <t>S11° 40.617' E166° 56.530'</t>
  </si>
  <si>
    <t>S11° 40.615' E166° 56.531'</t>
  </si>
  <si>
    <t>S11° 40.614' E166° 56.532'</t>
  </si>
  <si>
    <t>S11° 40.613' E166° 56.533'</t>
  </si>
  <si>
    <t>S11° 40.612' E166° 56.534'</t>
  </si>
  <si>
    <t>S11° 40.610' E166° 56.535'</t>
  </si>
  <si>
    <t>S11° 40.610' E166° 56.537'</t>
  </si>
  <si>
    <t>S11° 40.609' E166° 56.539'</t>
  </si>
  <si>
    <t>S11° 40.608' E166° 56.540'</t>
  </si>
  <si>
    <t>91.5° waar</t>
  </si>
  <si>
    <t>S11° 40.608' E166° 56.541'</t>
  </si>
  <si>
    <t>S11° 40.608' E166° 56.544'</t>
  </si>
  <si>
    <t>S11° 40.608' E166° 56.546'</t>
  </si>
  <si>
    <t>S11° 40.609' E166° 56.548'</t>
  </si>
  <si>
    <t>S11° 40.610' E166° 56.549'</t>
  </si>
  <si>
    <t>S11° 40.610' E166° 56.551'</t>
  </si>
  <si>
    <t>S11° 40.611' E166° 56.553'</t>
  </si>
  <si>
    <t>S11° 40.612' E166° 56.555'</t>
  </si>
  <si>
    <t>S11° 40.613' E166° 56.557'</t>
  </si>
  <si>
    <t>S11° 40.613' E166° 56.560'</t>
  </si>
  <si>
    <t>S11° 40.613' E166° 56.562'</t>
  </si>
  <si>
    <t>S11° 40.613' E166° 56.564'</t>
  </si>
  <si>
    <t>74.0° waar</t>
  </si>
  <si>
    <t>S11° 40.613' E166° 56.566'</t>
  </si>
  <si>
    <t>S11° 40.612' E166° 56.569'</t>
  </si>
  <si>
    <t>S11° 40.611' E166° 56.571'</t>
  </si>
  <si>
    <t>S11° 40.610' E166° 56.573'</t>
  </si>
  <si>
    <t>S11° 40.609' E166° 56.575'</t>
  </si>
  <si>
    <t>S11° 40.607' E166° 56.576'</t>
  </si>
  <si>
    <t>S11° 40.605' E166° 56.578'</t>
  </si>
  <si>
    <t>S11° 40.603' E166° 56.580'</t>
  </si>
  <si>
    <t>S11° 40.601' E166° 56.581'</t>
  </si>
  <si>
    <t>S11° 40.599' E166° 56.582'</t>
  </si>
  <si>
    <t>S11° 40.597' E166° 56.582'</t>
  </si>
  <si>
    <t>S11° 40.594' E166° 56.582'</t>
  </si>
  <si>
    <t>S11° 40.592' E166° 56.582'</t>
  </si>
  <si>
    <t>S11° 40.589' E166° 56.582'</t>
  </si>
  <si>
    <t>S11° 40.587' E166° 56.582'</t>
  </si>
  <si>
    <t>S11° 40.585' E166° 56.581'</t>
  </si>
  <si>
    <t>S11° 40.582' E166° 56.581'</t>
  </si>
  <si>
    <t>S11° 40.580' E166° 56.580'</t>
  </si>
  <si>
    <t>345.4° waar</t>
  </si>
  <si>
    <t>S11° 40.577' E166° 56.580'</t>
  </si>
  <si>
    <t>S11° 40.575' E166° 56.579'</t>
  </si>
  <si>
    <t>S11° 40.572' E166° 56.579'</t>
  </si>
  <si>
    <t>S11° 40.570' E166° 56.579'</t>
  </si>
  <si>
    <t>S11° 40.568' E166° 56.578'</t>
  </si>
  <si>
    <t>S11° 40.565' E166° 56.578'</t>
  </si>
  <si>
    <t>S11° 40.563' E166° 56.578'</t>
  </si>
  <si>
    <t>S11° 40.560' E166° 56.578'</t>
  </si>
  <si>
    <t>S11° 40.558' E166° 56.578'</t>
  </si>
  <si>
    <t>26.8° waar</t>
  </si>
  <si>
    <t>S11° 40.555' E166° 56.578'</t>
  </si>
  <si>
    <t>S11° 40.553' E166° 56.579'</t>
  </si>
  <si>
    <t>S11° 40.550' E166° 56.579'</t>
  </si>
  <si>
    <t>S11° 40.548' E166° 56.579'</t>
  </si>
  <si>
    <t>S11° 40.545' E166° 56.579'</t>
  </si>
  <si>
    <t>S11° 40.543' E166° 56.579'</t>
  </si>
  <si>
    <t>S11° 40.540' E166° 56.580'</t>
  </si>
  <si>
    <t>S11° 40.538' E166° 56.580'</t>
  </si>
  <si>
    <t>S11° 40.535' E166° 56.580'</t>
  </si>
  <si>
    <t>S11° 40.533' E166° 56.581'</t>
  </si>
  <si>
    <t>S11° 40.530' E166° 56.581'</t>
  </si>
  <si>
    <t>S11° 40.528' E166° 56.581'</t>
  </si>
  <si>
    <t>S11° 40.525' E166° 56.582'</t>
  </si>
  <si>
    <t>S11° 40.523' E166° 56.582'</t>
  </si>
  <si>
    <t>S11° 40.521' E166° 56.582'</t>
  </si>
  <si>
    <t>S11° 40.518' E166° 56.584'</t>
  </si>
  <si>
    <t>S11° 40.516' E166° 56.584'</t>
  </si>
  <si>
    <t>S11° 40.514' E166° 56.584'</t>
  </si>
  <si>
    <t>S11° 40.511' E166° 56.586'</t>
  </si>
  <si>
    <t>S11° 40.509' E166° 56.586'</t>
  </si>
  <si>
    <t>S11° 40.507' E166° 56.587'</t>
  </si>
  <si>
    <t>S11° 40.505' E166° 56.588'</t>
  </si>
  <si>
    <t>S11° 40.503' E166° 56.589'</t>
  </si>
  <si>
    <t>S11° 40.501' E166° 56.591'</t>
  </si>
  <si>
    <t>S11° 40.499' E166° 56.592'</t>
  </si>
  <si>
    <t>S11° 40.498' E166° 56.593'</t>
  </si>
  <si>
    <t>S11° 40.496' E166° 56.593'</t>
  </si>
  <si>
    <t>S11° 40.494' E166° 56.595'</t>
  </si>
  <si>
    <t>S11° 40.492' E166° 56.596'</t>
  </si>
  <si>
    <t>S11° 40.490' E166° 56.597'</t>
  </si>
  <si>
    <t>S11° 40.488' E166° 56.598'</t>
  </si>
  <si>
    <t>S11° 40.486' E166° 56.599'</t>
  </si>
  <si>
    <t>S11° 40.485' E166° 56.600'</t>
  </si>
  <si>
    <t>S11° 40.483' E166° 56.601'</t>
  </si>
  <si>
    <t>S11° 40.481' E166° 56.602'</t>
  </si>
  <si>
    <t>S11° 40.479' E166° 56.602'</t>
  </si>
  <si>
    <t>S11° 40.477' E166° 56.603'</t>
  </si>
  <si>
    <t>S11° 40.475' E166° 56.604'</t>
  </si>
  <si>
    <t>S11° 40.473' E166° 56.604'</t>
  </si>
  <si>
    <t>S11° 40.471' E166° 56.605'</t>
  </si>
  <si>
    <t>S11° 40.469' E166° 56.605'</t>
  </si>
  <si>
    <t>S11° 40.467' E166° 56.605'</t>
  </si>
  <si>
    <t>S11° 40.465' E166° 56.606'</t>
  </si>
  <si>
    <t>S11° 40.463' E166° 56.606'</t>
  </si>
  <si>
    <t>S11° 40.461' E166° 56.607'</t>
  </si>
  <si>
    <t>S11° 40.459' E166° 56.607'</t>
  </si>
  <si>
    <t>S11° 40.457' E166° 56.608'</t>
  </si>
  <si>
    <t>S11° 40.455' E166° 56.609'</t>
  </si>
  <si>
    <t>S11° 40.453' E166° 56.609'</t>
  </si>
  <si>
    <t>S11° 40.451' E166° 56.610'</t>
  </si>
  <si>
    <t>S11° 40.449' E166° 56.610'</t>
  </si>
  <si>
    <t>S11° 40.447' E166° 56.611'</t>
  </si>
  <si>
    <t>S11° 40.446' E166° 56.611'</t>
  </si>
  <si>
    <t>S11° 40.444' E166° 56.611'</t>
  </si>
  <si>
    <t>S11° 40.442' E166° 56.611'</t>
  </si>
  <si>
    <t>S11° 40.440' E166° 56.611'</t>
  </si>
  <si>
    <t>S11° 40.438' E166° 56.611'</t>
  </si>
  <si>
    <t>S11° 40.435' E166° 56.611'</t>
  </si>
  <si>
    <t>S11° 40.433' E166° 56.611'</t>
  </si>
  <si>
    <t>S11° 40.431' E166° 56.611'</t>
  </si>
  <si>
    <t>S11° 40.429' E166° 56.611'</t>
  </si>
  <si>
    <t>S11° 40.427' E166° 56.610'</t>
  </si>
  <si>
    <t>S11° 40.425' E166° 56.610'</t>
  </si>
  <si>
    <t>342.6° waar</t>
  </si>
  <si>
    <t>S11° 40.423' E166° 56.610'</t>
  </si>
  <si>
    <t>S11° 40.421' E166° 56.609'</t>
  </si>
  <si>
    <t>S11° 40.419' E166° 56.609'</t>
  </si>
  <si>
    <t>S11° 40.417' E166° 56.608'</t>
  </si>
  <si>
    <t>343.2° waar</t>
  </si>
  <si>
    <t>S11° 40.415' E166° 56.608'</t>
  </si>
  <si>
    <t>S11° 40.413' E166° 56.607'</t>
  </si>
  <si>
    <t>S11° 40.410' E166° 56.606'</t>
  </si>
  <si>
    <t>S11° 40.408' E166° 56.606'</t>
  </si>
  <si>
    <t>S11° 40.406' E166° 56.605'</t>
  </si>
  <si>
    <t>S11° 40.404' E166° 56.605'</t>
  </si>
  <si>
    <t>S11° 40.402' E166° 56.604'</t>
  </si>
  <si>
    <t>S11° 40.400' E166° 56.604'</t>
  </si>
  <si>
    <t>S11° 40.398' E166° 56.603'</t>
  </si>
  <si>
    <t>S11° 40.396' E166° 56.602'</t>
  </si>
  <si>
    <t>S11° 40.394' E166° 56.601'</t>
  </si>
  <si>
    <t>S11° 40.392' E166° 56.600'</t>
  </si>
  <si>
    <t>S11° 40.390' E166° 56.599'</t>
  </si>
  <si>
    <t>S11° 40.387' E166° 56.598'</t>
  </si>
  <si>
    <t>S11° 40.385' E166° 56.597'</t>
  </si>
  <si>
    <t>S11° 40.383' E166° 56.596'</t>
  </si>
  <si>
    <t>S11° 40.381' E166° 56.595'</t>
  </si>
  <si>
    <t>S11° 40.379' E166° 56.595'</t>
  </si>
  <si>
    <t>S11° 40.377' E166° 56.593'</t>
  </si>
  <si>
    <t>S11° 40.375' E166° 56.593'</t>
  </si>
  <si>
    <t>S11° 40.373' E166° 56.592'</t>
  </si>
  <si>
    <t>S11° 40.371' E166° 56.591'</t>
  </si>
  <si>
    <t>S11° 40.368' E166° 56.589'</t>
  </si>
  <si>
    <t>S11° 40.366' E166° 56.588'</t>
  </si>
  <si>
    <t>329.9° waar</t>
  </si>
  <si>
    <t>S11° 40.364' E166° 56.587'</t>
  </si>
  <si>
    <t>S11° 40.362' E166° 56.586'</t>
  </si>
  <si>
    <t>S11° 40.360' E166° 56.586'</t>
  </si>
  <si>
    <t>344.4° waar</t>
  </si>
  <si>
    <t>S11° 40.358' E166° 56.584'</t>
  </si>
  <si>
    <t>S11° 40.355' E166° 56.584'</t>
  </si>
  <si>
    <t>S11° 40.353' E166° 56.582'</t>
  </si>
  <si>
    <t>S11° 40.351' E166° 56.581'</t>
  </si>
  <si>
    <t>S11° 40.349' E166° 56.580'</t>
  </si>
  <si>
    <t>S11° 40.347' E166° 56.579'</t>
  </si>
  <si>
    <t>S11° 40.345' E166° 56.578'</t>
  </si>
  <si>
    <t>S11° 40.342' E166° 56.577'</t>
  </si>
  <si>
    <t>S11° 40.340' E166° 56.576'</t>
  </si>
  <si>
    <t>S11° 40.338' E166° 56.575'</t>
  </si>
  <si>
    <t>S11° 40.336' E166° 56.573'</t>
  </si>
  <si>
    <t>S11° 40.334' E166° 56.573'</t>
  </si>
  <si>
    <t>S11° 40.331' E166° 56.571'</t>
  </si>
  <si>
    <t>S11° 40.329' E166° 56.571'</t>
  </si>
  <si>
    <t>S11° 40.327' E166° 56.569'</t>
  </si>
  <si>
    <t>S11° 40.325' E166° 56.569'</t>
  </si>
  <si>
    <t>S11° 40.322' E166° 56.568'</t>
  </si>
  <si>
    <t>S11° 40.320' E166° 56.567'</t>
  </si>
  <si>
    <t>S11° 40.318' E166° 56.565'</t>
  </si>
  <si>
    <t>S11° 40.316' E166° 56.564'</t>
  </si>
  <si>
    <t>S11° 40.314' E166° 56.564'</t>
  </si>
  <si>
    <t>S11° 40.311' E166° 56.562'</t>
  </si>
  <si>
    <t>S11° 40.309' E166° 56.562'</t>
  </si>
  <si>
    <t>S11° 40.307' E166° 56.560'</t>
  </si>
  <si>
    <t>S11° 40.304' E166° 56.560'</t>
  </si>
  <si>
    <t>S11° 40.302' E166° 56.559'</t>
  </si>
  <si>
    <t>S11° 40.300' E166° 56.558'</t>
  </si>
  <si>
    <t>331.6° waar</t>
  </si>
  <si>
    <t>S11° 40.298' E166° 56.557'</t>
  </si>
  <si>
    <t>S11° 40.295' E166° 56.556'</t>
  </si>
  <si>
    <t>S11° 40.293' E166° 56.555'</t>
  </si>
  <si>
    <t>S11° 40.291' E166° 56.554'</t>
  </si>
  <si>
    <t>S11° 40.289' E166° 56.554'</t>
  </si>
  <si>
    <t>S11° 40.286' E166° 56.553'</t>
  </si>
  <si>
    <t>S11° 40.284' E166° 56.552'</t>
  </si>
  <si>
    <t>S11° 40.282' E166° 56.551'</t>
  </si>
  <si>
    <t>S11° 40.279' E166° 56.551'</t>
  </si>
  <si>
    <t>S11° 40.277' E166° 56.549'</t>
  </si>
  <si>
    <t>S11° 40.275' E166° 56.549'</t>
  </si>
  <si>
    <t>S11° 40.273' E166° 56.549'</t>
  </si>
  <si>
    <t>S11° 40.270' E166° 56.548'</t>
  </si>
  <si>
    <t>S11° 40.268' E166° 56.548'</t>
  </si>
  <si>
    <t>S11° 40.265' E166° 56.547'</t>
  </si>
  <si>
    <t>S11° 40.263' E166° 56.547'</t>
  </si>
  <si>
    <t>S11° 40.261' E166° 56.546'</t>
  </si>
  <si>
    <t>S11° 40.258' E166° 56.546'</t>
  </si>
  <si>
    <t>S11° 40.256' E166° 56.546'</t>
  </si>
  <si>
    <t>S11° 40.254' E166° 56.545'</t>
  </si>
  <si>
    <t>S11° 40.251' E166° 56.545'</t>
  </si>
  <si>
    <t>S11° 40.249' E166° 56.545'</t>
  </si>
  <si>
    <t>S11° 40.247' E166° 56.544'</t>
  </si>
  <si>
    <t>S11° 40.244' E166° 56.544'</t>
  </si>
  <si>
    <t>S11° 40.242' E166° 56.544'</t>
  </si>
  <si>
    <t>S11° 40.240' E166° 56.544'</t>
  </si>
  <si>
    <t>S11° 40.238' E166° 56.544'</t>
  </si>
  <si>
    <t>S11° 40.236' E166° 56.544'</t>
  </si>
  <si>
    <t>S11° 40.233' E166° 56.544'</t>
  </si>
  <si>
    <t>S11° 40.231' E166° 56.544'</t>
  </si>
  <si>
    <t>S11° 40.229' E166° 56.544'</t>
  </si>
  <si>
    <t>S11° 40.227' E166° 56.544'</t>
  </si>
  <si>
    <t>S11° 40.225' E166° 56.544'</t>
  </si>
  <si>
    <t>S11° 40.222' E166° 56.544'</t>
  </si>
  <si>
    <t>S11° 40.220' E166° 56.544'</t>
  </si>
  <si>
    <t>S11° 40.218' E166° 56.544'</t>
  </si>
  <si>
    <t>S11° 40.216' E166° 56.544'</t>
  </si>
  <si>
    <t>S11° 40.214' E166° 56.544'</t>
  </si>
  <si>
    <t>S11° 40.211' E166° 56.544'</t>
  </si>
  <si>
    <t>S11° 40.209' E166° 56.544'</t>
  </si>
  <si>
    <t>S11° 40.207' E166° 56.545'</t>
  </si>
  <si>
    <t>S11° 40.205' E166° 56.545'</t>
  </si>
  <si>
    <t>S11° 40.203' E166° 56.545'</t>
  </si>
  <si>
    <t>S11° 40.200' E166° 56.545'</t>
  </si>
  <si>
    <t>S11° 40.198' E166° 56.546'</t>
  </si>
  <si>
    <t>S11° 40.196' E166° 56.546'</t>
  </si>
  <si>
    <t>S11° 40.194' E166° 56.546'</t>
  </si>
  <si>
    <t>S11° 40.192' E166° 56.546'</t>
  </si>
  <si>
    <t>S11° 40.190' E166° 56.547'</t>
  </si>
  <si>
    <t>S11° 40.187' E166° 56.547'</t>
  </si>
  <si>
    <t>S11° 40.185' E166° 56.547'</t>
  </si>
  <si>
    <t>S11° 40.183' E166° 56.548'</t>
  </si>
  <si>
    <t>S11° 40.181' E166° 56.548'</t>
  </si>
  <si>
    <t>S11° 40.179' E166° 56.548'</t>
  </si>
  <si>
    <t>S11° 40.177' E166° 56.549'</t>
  </si>
  <si>
    <t>S11° 40.175' E166° 56.549'</t>
  </si>
  <si>
    <t>S11° 40.172' E166° 56.549'</t>
  </si>
  <si>
    <t>S11° 40.170' E166° 56.549'</t>
  </si>
  <si>
    <t>S11° 40.168' E166° 56.549'</t>
  </si>
  <si>
    <t>S11° 40.166' E166° 56.551'</t>
  </si>
  <si>
    <t>S11° 40.164' E166° 56.551'</t>
  </si>
  <si>
    <t>S11° 40.162' E166° 56.551'</t>
  </si>
  <si>
    <t>S11° 40.160' E166° 56.551'</t>
  </si>
  <si>
    <t>S11° 40.157' E166° 56.551'</t>
  </si>
  <si>
    <t>S11° 40.155' E166° 56.552'</t>
  </si>
  <si>
    <t>S11° 40.153' E166° 56.552'</t>
  </si>
  <si>
    <t>S11° 40.151' E166° 56.553'</t>
  </si>
  <si>
    <t>S11° 40.149' E166° 56.553'</t>
  </si>
  <si>
    <t>S11° 40.147' E166° 56.554'</t>
  </si>
  <si>
    <t>S11° 40.144' E166° 56.554'</t>
  </si>
  <si>
    <t>S11° 40.142' E166° 56.555'</t>
  </si>
  <si>
    <t>S11° 40.140' E166° 56.555'</t>
  </si>
  <si>
    <t>S11° 40.138' E166° 56.556'</t>
  </si>
  <si>
    <t>S11° 40.135' E166° 56.556'</t>
  </si>
  <si>
    <t>S11° 40.133' E166° 56.557'</t>
  </si>
  <si>
    <t>S11° 40.131' E166° 56.557'</t>
  </si>
  <si>
    <t>S11° 40.129' E166° 56.558'</t>
  </si>
  <si>
    <t>S11° 40.126' E166° 56.558'</t>
  </si>
  <si>
    <t>S11° 40.124' E166° 56.559'</t>
  </si>
  <si>
    <t>S11° 40.121' E166° 56.559'</t>
  </si>
  <si>
    <t>S11° 40.119' E166° 56.560'</t>
  </si>
  <si>
    <t>S11° 40.116' E166° 56.560'</t>
  </si>
  <si>
    <t>S11° 40.113' E166° 56.560'</t>
  </si>
  <si>
    <t>S11° 40.110' E166° 56.562'</t>
  </si>
  <si>
    <t>S11° 40.107' E166° 56.562'</t>
  </si>
  <si>
    <t>11.1° waar</t>
  </si>
  <si>
    <t>S11° 40.104' E166° 56.564'</t>
  </si>
  <si>
    <t>S11° 40.101' E166° 56.564'</t>
  </si>
  <si>
    <t>S11° 40.098' E166° 56.565'</t>
  </si>
  <si>
    <t>S11° 40.095' E166° 56.567'</t>
  </si>
  <si>
    <t>S11° 40.091' E166° 56.569'</t>
  </si>
  <si>
    <t>S11° 40.087' E166° 56.571'</t>
  </si>
  <si>
    <t>S11° 40.084' E166° 56.573'</t>
  </si>
  <si>
    <t>34.9° waar</t>
  </si>
  <si>
    <t>S11° 40.080' E166° 56.575'</t>
  </si>
  <si>
    <t>40.4° waar</t>
  </si>
  <si>
    <t>S11° 40.077' E166° 56.578'</t>
  </si>
  <si>
    <t>S11° 40.073' E166° 56.581'</t>
  </si>
  <si>
    <t>S11° 40.069' E166° 56.584'</t>
  </si>
  <si>
    <t>S11° 40.066' E166° 56.586'</t>
  </si>
  <si>
    <t>S11° 40.063' E166° 56.590'</t>
  </si>
  <si>
    <t>S11° 40.059' E166° 56.593'</t>
  </si>
  <si>
    <t>S11° 40.056' E166° 56.597'</t>
  </si>
  <si>
    <t>S11° 40.053' E166° 56.601'</t>
  </si>
  <si>
    <t>S11° 40.051' E166° 56.605'</t>
  </si>
  <si>
    <t>S11° 40.048' E166° 56.608'</t>
  </si>
  <si>
    <t>S11° 40.046' E166° 56.612'</t>
  </si>
  <si>
    <t>60.5° waar</t>
  </si>
  <si>
    <t>S11° 40.043' E166° 56.616'</t>
  </si>
  <si>
    <t>S11° 40.041' E166° 56.620'</t>
  </si>
  <si>
    <t>S11° 40.038' E166° 56.624'</t>
  </si>
  <si>
    <t>S11° 40.036' E166° 56.627'</t>
  </si>
  <si>
    <t>S11° 40.033' E166° 56.631'</t>
  </si>
  <si>
    <t>S11° 40.031' E166° 56.634'</t>
  </si>
  <si>
    <t>S11° 40.028' E166° 56.638'</t>
  </si>
  <si>
    <t>S11° 40.026' E166° 56.642'</t>
  </si>
  <si>
    <t>S11° 40.023' E166° 56.646'</t>
  </si>
  <si>
    <t>S11° 40.021' E166° 56.649'</t>
  </si>
  <si>
    <t>S11° 40.018' E166° 56.653'</t>
  </si>
  <si>
    <t>S11° 40.015' E166° 56.657'</t>
  </si>
  <si>
    <t>S11° 40.012' E166° 56.660'</t>
  </si>
  <si>
    <t>S11° 40.009' E166° 56.663'</t>
  </si>
  <si>
    <t>S11° 40.005' E166° 56.666'</t>
  </si>
  <si>
    <t>S11° 40.002' E166° 56.669'</t>
  </si>
  <si>
    <t>S11° 39.998' E166° 56.671'</t>
  </si>
  <si>
    <t>S11° 39.994' E166° 56.673'</t>
  </si>
  <si>
    <t>7.7° waar</t>
  </si>
  <si>
    <t>S11° 39.989' E166° 56.675'</t>
  </si>
  <si>
    <t>S11° 39.985' E166° 56.676'</t>
  </si>
  <si>
    <t>S11° 39.980' E166° 56.678'</t>
  </si>
  <si>
    <t>7.3° waar</t>
  </si>
  <si>
    <t>S11° 39.975' E166° 56.679'</t>
  </si>
  <si>
    <t>S11° 39.971' E166° 56.680'</t>
  </si>
  <si>
    <t>7.0° waar</t>
  </si>
  <si>
    <t>S11° 39.966' E166° 56.681'</t>
  </si>
  <si>
    <t>S11° 39.960' E166° 56.682'</t>
  </si>
  <si>
    <t>S11° 39.955' E166° 56.684'</t>
  </si>
  <si>
    <t>28.0° waar</t>
  </si>
  <si>
    <t>S11° 39.950' E166° 56.687'</t>
  </si>
  <si>
    <t>S11° 39.945' E166° 56.690'</t>
  </si>
  <si>
    <t>S11° 39.941' E166° 56.692'</t>
  </si>
  <si>
    <t>45.4° waar</t>
  </si>
  <si>
    <t>S11° 39.936' E166° 56.696'</t>
  </si>
  <si>
    <t>41.6° waar</t>
  </si>
  <si>
    <t>S11° 39.932' E166° 56.701'</t>
  </si>
  <si>
    <t>46.5° waar</t>
  </si>
  <si>
    <t>S11° 39.928' E166° 56.705'</t>
  </si>
  <si>
    <t>47.6° waar</t>
  </si>
  <si>
    <t>S11° 39.923' E166° 56.709'</t>
  </si>
  <si>
    <t>S11° 39.919' E166° 56.714'</t>
  </si>
  <si>
    <t>47.1° waar</t>
  </si>
  <si>
    <t>S11° 39.915' E166° 56.718'</t>
  </si>
  <si>
    <t>S11° 39.911' E166° 56.723'</t>
  </si>
  <si>
    <t>S11° 39.907' E166° 56.727'</t>
  </si>
  <si>
    <t>48.8° waar</t>
  </si>
  <si>
    <t>S11° 39.903' E166° 56.732'</t>
  </si>
  <si>
    <t>S11° 39.899' E166° 56.736'</t>
  </si>
  <si>
    <t>S11° 39.895' E166° 56.742'</t>
  </si>
  <si>
    <t>56.3° waar</t>
  </si>
  <si>
    <t>S11° 39.892' E166° 56.746'</t>
  </si>
  <si>
    <t>53.7° waar</t>
  </si>
  <si>
    <t>S11° 39.888' E166° 56.752'</t>
  </si>
  <si>
    <t>51.3° waar</t>
  </si>
  <si>
    <t>S11° 39.884' E166° 56.757'</t>
  </si>
  <si>
    <t>58.0° waar</t>
  </si>
  <si>
    <t>S11° 39.880' E166° 56.762'</t>
  </si>
  <si>
    <t>56.8° waar</t>
  </si>
  <si>
    <t>S11° 39.877' E166° 56.768'</t>
  </si>
  <si>
    <t>S11° 39.874' E166° 56.773'</t>
  </si>
  <si>
    <t>S11° 39.870' E166° 56.779'</t>
  </si>
  <si>
    <t>S11° 39.868' E166° 56.785'</t>
  </si>
  <si>
    <t>65.2° waar</t>
  </si>
  <si>
    <t>S11° 39.865' E166° 56.792'</t>
  </si>
  <si>
    <t>73.6° waar</t>
  </si>
  <si>
    <t>S11° 39.863' E166° 56.797'</t>
  </si>
  <si>
    <t>76.4° waar</t>
  </si>
  <si>
    <t>S11° 39.861' E166° 56.803'</t>
  </si>
  <si>
    <t>S11° 39.859' E166° 56.810'</t>
  </si>
  <si>
    <t>83.4° waar</t>
  </si>
  <si>
    <t>S11° 39.858' E166° 56.816'</t>
  </si>
  <si>
    <t>87.1° waar</t>
  </si>
  <si>
    <t>S11° 39.857' E166° 56.822'</t>
  </si>
  <si>
    <t>S11° 39.857' E166° 56.829'</t>
  </si>
  <si>
    <t>92.2° waar</t>
  </si>
  <si>
    <t>S11° 39.857' E166° 56.835'</t>
  </si>
  <si>
    <t>95.1° waar</t>
  </si>
  <si>
    <t>S11° 39.857' E166° 56.842'</t>
  </si>
  <si>
    <t>100.1° waar</t>
  </si>
  <si>
    <t>S11° 39.858' E166° 56.848'</t>
  </si>
  <si>
    <t>107.0° waar</t>
  </si>
  <si>
    <t>S11° 39.859' E166° 56.855'</t>
  </si>
  <si>
    <t>S11° 39.861' E166° 56.861'</t>
  </si>
  <si>
    <t>120.6° waar</t>
  </si>
  <si>
    <t>S11° 39.864' E166° 56.867'</t>
  </si>
  <si>
    <t>119.6° waar</t>
  </si>
  <si>
    <t>S11° 39.866' E166° 56.873'</t>
  </si>
  <si>
    <t>123.8° waar</t>
  </si>
  <si>
    <t>S11° 39.870' E166° 56.878'</t>
  </si>
  <si>
    <t>118.2° waar</t>
  </si>
  <si>
    <t>S11° 39.873' E166° 56.884'</t>
  </si>
  <si>
    <t>S11° 39.876' E166° 56.890'</t>
  </si>
  <si>
    <t>S11° 39.880' E166° 56.896'</t>
  </si>
  <si>
    <t>S11° 39.882' E166° 56.902'</t>
  </si>
  <si>
    <t>99.4° waar</t>
  </si>
  <si>
    <t>S11° 39.884' E166° 56.909'</t>
  </si>
  <si>
    <t>94.4° waar</t>
  </si>
  <si>
    <t>S11° 39.885' E166° 56.915'</t>
  </si>
  <si>
    <t>89.3° waar</t>
  </si>
  <si>
    <t>S11° 39.886' E166° 56.922'</t>
  </si>
  <si>
    <t>S11° 39.886' E166° 56.928'</t>
  </si>
  <si>
    <t>83.5° waar</t>
  </si>
  <si>
    <t>S11° 39.885' E166° 56.934'</t>
  </si>
  <si>
    <t>S11° 39.885' E166° 56.940'</t>
  </si>
  <si>
    <t>84.2° waar</t>
  </si>
  <si>
    <t>S11° 39.884' E166° 56.948'</t>
  </si>
  <si>
    <t>S11° 39.883' E166° 56.954'</t>
  </si>
  <si>
    <t>S11° 39.883' E166° 56.961'</t>
  </si>
  <si>
    <t>S11° 39.883' E166° 56.967'</t>
  </si>
  <si>
    <t>105.7° waar</t>
  </si>
  <si>
    <t>S11° 39.884' E166° 56.974'</t>
  </si>
  <si>
    <t>116.3° waar</t>
  </si>
  <si>
    <t>S11° 39.886' E166° 56.980'</t>
  </si>
  <si>
    <t>S11° 39.888' E166° 56.985'</t>
  </si>
  <si>
    <t>S11° 39.891' E166° 56.991'</t>
  </si>
  <si>
    <t>S11° 39.894' E166° 56.998'</t>
  </si>
  <si>
    <t>S11° 39.898' E166° 57.003'</t>
  </si>
  <si>
    <t>S11° 39.901' E166° 57.008'</t>
  </si>
  <si>
    <t>105.0° waar</t>
  </si>
  <si>
    <t>S11° 39.903' E166° 57.015'</t>
  </si>
  <si>
    <t>S11° 39.905' E166° 57.021'</t>
  </si>
  <si>
    <t>S11° 39.906' E166° 57.028'</t>
  </si>
  <si>
    <t>S11° 39.905' E166° 57.034'</t>
  </si>
  <si>
    <t>42.4° waar</t>
  </si>
  <si>
    <t>S11° 39.902' E166° 57.039'</t>
  </si>
  <si>
    <t>39.3° waar</t>
  </si>
  <si>
    <t>S11° 39.897' E166° 57.044'</t>
  </si>
  <si>
    <t>S11° 39.892' E166° 57.048'</t>
  </si>
  <si>
    <t>11.5° waar</t>
  </si>
  <si>
    <t>S11° 39.886' E166° 57.052'</t>
  </si>
  <si>
    <t>S11° 39.880' E166° 57.053'</t>
  </si>
  <si>
    <t>17.8° waar</t>
  </si>
  <si>
    <t>S11° 39.874' E166° 57.055'</t>
  </si>
  <si>
    <t>S11° 39.868' E166° 57.057'</t>
  </si>
  <si>
    <t>23.2° waar</t>
  </si>
  <si>
    <t>S11° 39.862' E166° 57.059'</t>
  </si>
  <si>
    <t>S11° 39.856' E166° 57.061'</t>
  </si>
  <si>
    <t>17.2° waar</t>
  </si>
  <si>
    <t>S11° 39.850' E166° 57.063'</t>
  </si>
  <si>
    <t>17.6° waar</t>
  </si>
  <si>
    <t>S11° 39.844' E166° 57.065'</t>
  </si>
  <si>
    <t>5.9° waar</t>
  </si>
  <si>
    <t>S11° 39.838' E166° 57.067'</t>
  </si>
  <si>
    <t>17.0° waar</t>
  </si>
  <si>
    <t>S11° 39.832' E166° 57.068'</t>
  </si>
  <si>
    <t>S11° 39.826' E166° 57.070'</t>
  </si>
  <si>
    <t>S11° 39.819' E166° 57.072'</t>
  </si>
  <si>
    <t>S11° 39.813' E166° 57.073'</t>
  </si>
  <si>
    <t>S11° 39.807' E166° 57.075'</t>
  </si>
  <si>
    <t>S11° 39.801' E166° 57.077'</t>
  </si>
  <si>
    <t>S11° 39.795' E166° 57.079'</t>
  </si>
  <si>
    <t>S11° 39.789' E166° 57.081'</t>
  </si>
  <si>
    <t>S11° 39.782' E166° 57.083'</t>
  </si>
  <si>
    <t>S11° 39.776' E166° 57.085'</t>
  </si>
  <si>
    <t>16.6° waar</t>
  </si>
  <si>
    <t>S11° 39.770' E166° 57.087'</t>
  </si>
  <si>
    <t>S11° 39.764' E166° 57.089'</t>
  </si>
  <si>
    <t>S11° 39.757' E166° 57.091'</t>
  </si>
  <si>
    <t>11.2° waar</t>
  </si>
  <si>
    <t>S11° 39.751' E166° 57.093'</t>
  </si>
  <si>
    <t>S11° 39.745' E166° 57.094'</t>
  </si>
  <si>
    <t>25.8° waar</t>
  </si>
  <si>
    <t>S11° 39.738' E166° 57.096'</t>
  </si>
  <si>
    <t>S11° 39.732' E166° 57.099'</t>
  </si>
  <si>
    <t>16.4° waar</t>
  </si>
  <si>
    <t>S11° 39.725' E166° 57.101'</t>
  </si>
  <si>
    <t>16.0° waar</t>
  </si>
  <si>
    <t>S11° 39.719' E166° 57.102'</t>
  </si>
  <si>
    <t>21.6° waar</t>
  </si>
  <si>
    <t>S11° 39.712' E166° 57.104'</t>
  </si>
  <si>
    <t>S11° 39.706' E166° 57.107'</t>
  </si>
  <si>
    <t>S11° 39.699' E166° 57.109'</t>
  </si>
  <si>
    <t>S11° 39.693' E166° 57.111'</t>
  </si>
  <si>
    <t>26.4° waar</t>
  </si>
  <si>
    <t>S11° 39.686' E166° 57.113'</t>
  </si>
  <si>
    <t>S11° 39.680' E166° 57.117'</t>
  </si>
  <si>
    <t>S11° 39.674' E166° 57.119'</t>
  </si>
  <si>
    <t>S11° 39.667' E166° 57.122'</t>
  </si>
  <si>
    <t>S11° 39.661' E166° 57.124'</t>
  </si>
  <si>
    <t>27.3° waar</t>
  </si>
  <si>
    <t>S11° 39.655' E166° 57.128'</t>
  </si>
  <si>
    <t>37.7° waar</t>
  </si>
  <si>
    <t>S11° 39.649' E166° 57.131'</t>
  </si>
  <si>
    <t>45.8° waar</t>
  </si>
  <si>
    <t>S11° 39.643' E166° 57.135'</t>
  </si>
  <si>
    <t>65.1° waar</t>
  </si>
  <si>
    <t>S11° 39.638' E166° 57.140'</t>
  </si>
  <si>
    <t>S11° 39.635' E166° 57.148'</t>
  </si>
  <si>
    <t>57 km/h</t>
  </si>
  <si>
    <t>75.2° waar</t>
  </si>
  <si>
    <t>S11° 39.633' E166° 57.154'</t>
  </si>
  <si>
    <t>S11° 39.630' E166° 57.162'</t>
  </si>
  <si>
    <t>59 km/h</t>
  </si>
  <si>
    <t>94.7° waar</t>
  </si>
  <si>
    <t>S11° 39.630' E166° 57.169'</t>
  </si>
  <si>
    <t>56 km/h</t>
  </si>
  <si>
    <t>100.6° waar</t>
  </si>
  <si>
    <t>S11° 39.631' E166° 57.178'</t>
  </si>
  <si>
    <t>103.8° waar</t>
  </si>
  <si>
    <t>S11° 39.632' E166° 57.187'</t>
  </si>
  <si>
    <t>S11° 39.634' E166° 57.195'</t>
  </si>
  <si>
    <t>60 km/h</t>
  </si>
  <si>
    <t>101.3° waar</t>
  </si>
  <si>
    <t>S11° 39.636' E166° 57.204'</t>
  </si>
  <si>
    <t>S11° 39.638' E166° 57.213'</t>
  </si>
  <si>
    <t>61 km/h</t>
  </si>
  <si>
    <t>S11° 39.639' E166° 57.221'</t>
  </si>
  <si>
    <t>106.9° waar</t>
  </si>
  <si>
    <t>S11° 39.642' E166° 57.230'</t>
  </si>
  <si>
    <t>55 km/h</t>
  </si>
  <si>
    <t>98.9° waar</t>
  </si>
  <si>
    <t>S11° 39.644' E166° 57.238'</t>
  </si>
  <si>
    <t>80.2° waar</t>
  </si>
  <si>
    <t>S11° 39.646' E166° 57.247'</t>
  </si>
  <si>
    <t>54 km/h</t>
  </si>
  <si>
    <t>59.9° waar</t>
  </si>
  <si>
    <t>S11° 39.644' E166° 57.256'</t>
  </si>
  <si>
    <t>S11° 39.640' E166° 57.263'</t>
  </si>
  <si>
    <t>24.3° waar</t>
  </si>
  <si>
    <t>S11° 39.634' E166° 57.269'</t>
  </si>
  <si>
    <t>331.0° waar</t>
  </si>
  <si>
    <t>S11° 39.626' E166° 57.273'</t>
  </si>
  <si>
    <t>58 km/h</t>
  </si>
  <si>
    <t>313.7° waar</t>
  </si>
  <si>
    <t>S11° 39.618' E166° 57.269'</t>
  </si>
  <si>
    <t>65 km/h</t>
  </si>
  <si>
    <t>302.9° waar</t>
  </si>
  <si>
    <t>S11° 39.612' E166° 57.262'</t>
  </si>
  <si>
    <t>303.5° waar</t>
  </si>
  <si>
    <t>S11° 39.607' E166° 57.254'</t>
  </si>
  <si>
    <t>299.4° waar</t>
  </si>
  <si>
    <t>S11° 39.602' E166° 57.247'</t>
  </si>
  <si>
    <t>296.1° waar</t>
  </si>
  <si>
    <t>S11° 39.598' E166° 57.239'</t>
  </si>
  <si>
    <t>S11° 39.594' E166° 57.231'</t>
  </si>
  <si>
    <t>286.4° waar</t>
  </si>
  <si>
    <t>S11° 39.590' E166° 57.223'</t>
  </si>
  <si>
    <t>S11° 39.588' E166° 57.214'</t>
  </si>
  <si>
    <t>274.5° waar</t>
  </si>
  <si>
    <t>S11° 39.587' E166° 57.205'</t>
  </si>
  <si>
    <t>63 km/h</t>
  </si>
  <si>
    <t>271.9° waar</t>
  </si>
  <si>
    <t>S11° 39.586' E166° 57.197'</t>
  </si>
  <si>
    <t>272.6° waar</t>
  </si>
  <si>
    <t>S11° 39.586' E166° 57.187'</t>
  </si>
  <si>
    <t>282.8° waar</t>
  </si>
  <si>
    <t>S11° 39.585' E166° 57.178'</t>
  </si>
  <si>
    <t>S11° 39.583' E166° 57.169'</t>
  </si>
  <si>
    <t>356.0° waar</t>
  </si>
  <si>
    <t>S11° 39.577' E166° 57.163'</t>
  </si>
  <si>
    <t>62 km/h</t>
  </si>
  <si>
    <t>28.3° waar</t>
  </si>
  <si>
    <t>S11° 39.568' E166° 57.162'</t>
  </si>
  <si>
    <t>66 km/h</t>
  </si>
  <si>
    <t>63.8° waar</t>
  </si>
  <si>
    <t>S11° 39.560' E166° 57.167'</t>
  </si>
  <si>
    <t>68 km/h</t>
  </si>
  <si>
    <t>84.1° waar</t>
  </si>
  <si>
    <t>S11° 39.556' E166° 57.176'</t>
  </si>
  <si>
    <t>91.0° waar</t>
  </si>
  <si>
    <t>S11° 39.555' E166° 57.186'</t>
  </si>
  <si>
    <t>72 km/h</t>
  </si>
  <si>
    <t>89.1° waar</t>
  </si>
  <si>
    <t>S11° 39.555' E166° 57.196'</t>
  </si>
  <si>
    <t>67 km/h</t>
  </si>
  <si>
    <t>89.5° waar</t>
  </si>
  <si>
    <t>S11° 39.555' E166° 57.207'</t>
  </si>
  <si>
    <t>S11° 39.555' E166° 57.217'</t>
  </si>
  <si>
    <t>S11° 39.555' E166° 57.228'</t>
  </si>
  <si>
    <t>70 km/h</t>
  </si>
  <si>
    <t>51.5° waar</t>
  </si>
  <si>
    <t>S11° 39.553' E166° 57.238'</t>
  </si>
  <si>
    <t>69 km/h</t>
  </si>
  <si>
    <t>25.3° waar</t>
  </si>
  <si>
    <t>S11° 39.546' E166° 57.247'</t>
  </si>
  <si>
    <t>S11° 39.537' E166° 57.251'</t>
  </si>
  <si>
    <t>10.9° waar</t>
  </si>
  <si>
    <t>S11° 39.527' E166° 57.254'</t>
  </si>
  <si>
    <t>11.3° waar</t>
  </si>
  <si>
    <t>S11° 39.517' E166° 57.256'</t>
  </si>
  <si>
    <t>64 km/h</t>
  </si>
  <si>
    <t>15.2° waar</t>
  </si>
  <si>
    <t>S11° 39.508' E166° 57.258'</t>
  </si>
  <si>
    <t>19.1° waar</t>
  </si>
  <si>
    <t>S11° 39.499' E166° 57.261'</t>
  </si>
  <si>
    <t>S11° 39.489' E166° 57.264'</t>
  </si>
  <si>
    <t>20.6° waar</t>
  </si>
  <si>
    <t>S11° 39.481' E166° 57.265'</t>
  </si>
  <si>
    <t>8.5° waar</t>
  </si>
  <si>
    <t>S11° 39.473' E166° 57.269'</t>
  </si>
  <si>
    <t>13.2° waar</t>
  </si>
  <si>
    <t>S11° 39.464' E166° 57.270'</t>
  </si>
  <si>
    <t>S11° 39.456' E166° 57.272'</t>
  </si>
  <si>
    <t>S11° 39.448' E166° 57.275'</t>
  </si>
  <si>
    <t>13.5° waar</t>
  </si>
  <si>
    <t>S11° 39.440' E166° 57.276'</t>
  </si>
  <si>
    <t>13.6° waar</t>
  </si>
  <si>
    <t>S11° 39.432' E166° 57.278'</t>
  </si>
  <si>
    <t>S11° 39.424' E166° 57.280'</t>
  </si>
  <si>
    <t>S11° 39.417' E166° 57.283'</t>
  </si>
  <si>
    <t>S11° 39.409' E166° 57.285'</t>
  </si>
  <si>
    <t>14.5° waar</t>
  </si>
  <si>
    <t>S11° 39.401' E166° 57.287'</t>
  </si>
  <si>
    <t>S11° 39.394' E166° 57.288'</t>
  </si>
  <si>
    <t>13.9° waar</t>
  </si>
  <si>
    <t>S11° 39.386' E166° 57.291'</t>
  </si>
  <si>
    <t>14.8° waar</t>
  </si>
  <si>
    <t>S11° 39.379' E166° 57.293'</t>
  </si>
  <si>
    <t>S11° 39.372' E166° 57.295'</t>
  </si>
  <si>
    <t>14.3° waar</t>
  </si>
  <si>
    <t>S11° 39.364' E166° 57.297'</t>
  </si>
  <si>
    <t>S11° 39.357' E166° 57.299'</t>
  </si>
  <si>
    <t>S11° 39.350' E166° 57.300'</t>
  </si>
  <si>
    <t>S11° 39.342' E166° 57.302'</t>
  </si>
  <si>
    <t>S11° 39.335' E166° 57.304'</t>
  </si>
  <si>
    <t>S11° 39.328' E166° 57.306'</t>
  </si>
  <si>
    <t>15.0° waar</t>
  </si>
  <si>
    <t>S11° 39.321' E166° 57.308'</t>
  </si>
  <si>
    <t>S11° 39.314' E166° 57.310'</t>
  </si>
  <si>
    <t>S11° 39.307' E166° 57.311'</t>
  </si>
  <si>
    <t>15.8° waar</t>
  </si>
  <si>
    <t>S11° 39.300' E166° 57.313'</t>
  </si>
  <si>
    <t>S11° 39.294' E166° 57.315'</t>
  </si>
  <si>
    <t>S11° 39.287' E166° 57.317'</t>
  </si>
  <si>
    <t>S11° 39.281' E166° 57.319'</t>
  </si>
  <si>
    <t>5.7° waar</t>
  </si>
  <si>
    <t>S11° 39.275' E166° 57.321'</t>
  </si>
  <si>
    <t>18.6° waar</t>
  </si>
  <si>
    <t>S11° 39.268' E166° 57.321'</t>
  </si>
  <si>
    <t>S11° 39.263' E166° 57.323'</t>
  </si>
  <si>
    <t>6.4° waar</t>
  </si>
  <si>
    <t>S11° 39.257' E166° 57.325'</t>
  </si>
  <si>
    <t>S11° 39.251' E166° 57.326'</t>
  </si>
  <si>
    <t>S11° 39.246' E166° 57.328'</t>
  </si>
  <si>
    <t>6.6° waar</t>
  </si>
  <si>
    <t>S11° 39.240' E166° 57.329'</t>
  </si>
  <si>
    <t>7.1° waar</t>
  </si>
  <si>
    <t>S11° 39.235' E166° 57.330'</t>
  </si>
  <si>
    <t>S11° 39.230' E166° 57.330'</t>
  </si>
  <si>
    <t>S11° 39.225' E166° 57.332'</t>
  </si>
  <si>
    <t>S11° 39.220' E166° 57.332'</t>
  </si>
  <si>
    <t>345.6° waar</t>
  </si>
  <si>
    <t>S11° 39.215' E166° 57.332'</t>
  </si>
  <si>
    <t>352.4° waar</t>
  </si>
  <si>
    <t>S11° 39.210' E166° 57.330'</t>
  </si>
  <si>
    <t>351.9° waar</t>
  </si>
  <si>
    <t>S11° 39.205' E166° 57.330'</t>
  </si>
  <si>
    <t>S11° 39.201' E166° 57.329'</t>
  </si>
  <si>
    <t>351.7° waar</t>
  </si>
  <si>
    <t>S11° 39.196' E166° 57.328'</t>
  </si>
  <si>
    <t>S11° 39.192' E166° 57.327'</t>
  </si>
  <si>
    <t>S11° 39.188' E166° 57.327'</t>
  </si>
  <si>
    <t>S11° 39.183' E166° 57.326'</t>
  </si>
  <si>
    <t>S11° 39.179' E166° 57.326'</t>
  </si>
  <si>
    <t>351.4° waar</t>
  </si>
  <si>
    <t>S11° 39.175' E166° 57.326'</t>
  </si>
  <si>
    <t>S11° 39.171' E166° 57.325'</t>
  </si>
  <si>
    <t>S11° 39.166' E166° 57.325'</t>
  </si>
  <si>
    <t>S11° 39.162' E166° 57.325'</t>
  </si>
  <si>
    <t>S11° 39.158' E166° 57.325'</t>
  </si>
  <si>
    <t>S11° 39.153' E166° 57.325'</t>
  </si>
  <si>
    <t>343.5° waar</t>
  </si>
  <si>
    <t>S11° 39.149' E166° 57.325'</t>
  </si>
  <si>
    <t>S11° 39.145' E166° 57.324'</t>
  </si>
  <si>
    <t>S11° 39.141' E166° 57.324'</t>
  </si>
  <si>
    <t>S11° 39.136' E166° 57.324'</t>
  </si>
  <si>
    <t>S11° 39.132' E166° 57.324'</t>
  </si>
  <si>
    <t>S11° 39.128' E166° 57.324'</t>
  </si>
  <si>
    <t>S11° 39.124' E166° 57.324'</t>
  </si>
  <si>
    <t>S11° 39.119' E166° 57.323'</t>
  </si>
  <si>
    <t>S11° 39.115' E166° 57.323'</t>
  </si>
  <si>
    <t>S11° 39.111' E166° 57.323'</t>
  </si>
  <si>
    <t>S11° 39.107' E166° 57.323'</t>
  </si>
  <si>
    <t>S11° 39.102' E166° 57.323'</t>
  </si>
  <si>
    <t>S11° 39.098' E166° 57.323'</t>
  </si>
  <si>
    <t>S11° 39.094' E166° 57.323'</t>
  </si>
  <si>
    <t>S11° 39.090' E166° 57.324'</t>
  </si>
  <si>
    <t>40.3° waar</t>
  </si>
  <si>
    <t>S11° 39.086' E166° 57.327'</t>
  </si>
  <si>
    <t>S11° 39.083' E166° 57.330'</t>
  </si>
  <si>
    <t>S11° 39.081' E166° 57.332'</t>
  </si>
  <si>
    <t>S11° 39.078' E166° 57.336'</t>
  </si>
  <si>
    <t>S11° 39.076' E166° 57.340'</t>
  </si>
  <si>
    <t>S11° 39.075' E166° 57.343'</t>
  </si>
  <si>
    <t>S11° 39.073' E166° 57.346'</t>
  </si>
  <si>
    <t>70.1° waar</t>
  </si>
  <si>
    <t>S11° 39.071' E166° 57.350'</t>
  </si>
  <si>
    <t>S11° 39.070' E166° 57.354'</t>
  </si>
  <si>
    <t>S11° 39.069' E166° 57.356'</t>
  </si>
  <si>
    <t>S11° 39.067' E166° 57.360'</t>
  </si>
  <si>
    <t>S11° 39.066' E166° 57.364'</t>
  </si>
  <si>
    <t>S11° 39.064' E166° 57.367'</t>
  </si>
  <si>
    <t>S11° 39.063' E166° 57.371'</t>
  </si>
  <si>
    <t>S11° 39.062' E166° 57.373'</t>
  </si>
  <si>
    <t>S11° 39.060' E166° 57.377'</t>
  </si>
  <si>
    <t>S11° 39.059' E166° 57.381'</t>
  </si>
  <si>
    <t>S11° 39.058' E166° 57.384'</t>
  </si>
  <si>
    <t>S11° 39.056' E166° 57.388'</t>
  </si>
  <si>
    <t>S11° 39.055' E166° 57.392'</t>
  </si>
  <si>
    <t>S11° 39.053' E166° 57.395'</t>
  </si>
  <si>
    <t>S11° 39.052' E166° 57.399'</t>
  </si>
  <si>
    <t>S11° 39.051' E166° 57.403'</t>
  </si>
  <si>
    <t>S11° 39.049' E166° 57.406'</t>
  </si>
  <si>
    <t>S11° 39.048' E166° 57.410'</t>
  </si>
  <si>
    <t>S11° 39.046' E166° 57.414'</t>
  </si>
  <si>
    <t>S11° 39.045' E166° 57.417'</t>
  </si>
  <si>
    <t>S11° 39.043' E166° 57.421'</t>
  </si>
  <si>
    <t>S11° 39.042' E166° 57.425'</t>
  </si>
  <si>
    <t>S11° 39.041' E166° 57.429'</t>
  </si>
  <si>
    <t>S11° 39.039' E166° 57.432'</t>
  </si>
  <si>
    <t>S11° 39.038' E166° 57.437'</t>
  </si>
  <si>
    <t>S11° 39.036' E166° 57.440'</t>
  </si>
  <si>
    <t>S11° 39.035' E166° 57.444'</t>
  </si>
  <si>
    <t>S11° 39.033' E166° 57.447'</t>
  </si>
  <si>
    <t>S11° 39.032' E166° 57.451'</t>
  </si>
  <si>
    <t>72.8° waar</t>
  </si>
  <si>
    <t>S11° 39.030' E166° 57.455'</t>
  </si>
  <si>
    <t>S11° 39.029' E166° 57.460'</t>
  </si>
  <si>
    <t>54.4° waar</t>
  </si>
  <si>
    <t>S11° 39.027' E166° 57.464'</t>
  </si>
  <si>
    <t>53.5° waar</t>
  </si>
  <si>
    <t>S11° 39.025' E166° 57.467'</t>
  </si>
  <si>
    <t>S11° 39.022' E166° 57.470'</t>
  </si>
  <si>
    <t>S11° 39.020' E166° 57.473'</t>
  </si>
  <si>
    <t>S11° 39.017' E166° 57.476'</t>
  </si>
  <si>
    <t>S11° 39.015' E166° 57.480'</t>
  </si>
  <si>
    <t>46.6° waar</t>
  </si>
  <si>
    <t>S11° 39.012' E166° 57.482'</t>
  </si>
  <si>
    <t>S11° 39.009' E166° 57.485'</t>
  </si>
  <si>
    <t>S11° 39.005' E166° 57.488'</t>
  </si>
  <si>
    <t>S11° 39.002' E166° 57.490'</t>
  </si>
  <si>
    <t>S11° 38.999' E166° 57.493'</t>
  </si>
  <si>
    <t>S11° 38.995' E166° 57.494'</t>
  </si>
  <si>
    <t>S11° 38.991' E166° 57.495'</t>
  </si>
  <si>
    <t>S11° 38.988' E166° 57.495'</t>
  </si>
  <si>
    <t>S11° 38.984' E166° 57.495'</t>
  </si>
  <si>
    <t>350.3° waar</t>
  </si>
  <si>
    <t>S11° 38.980' E166° 57.495'</t>
  </si>
  <si>
    <t>S11° 38.976' E166° 57.494'</t>
  </si>
  <si>
    <t>330.2° waar</t>
  </si>
  <si>
    <t>S11° 38.973' E166° 57.493'</t>
  </si>
  <si>
    <t>S11° 38.970' E166° 57.491'</t>
  </si>
  <si>
    <t>337.0° waar</t>
  </si>
  <si>
    <t>S11° 38.966' E166° 57.489'</t>
  </si>
  <si>
    <t>S11° 38.963' E166° 57.487'</t>
  </si>
  <si>
    <t>S11° 38.961' E166° 57.484'</t>
  </si>
  <si>
    <t>S11° 38.958' E166° 57.482'</t>
  </si>
  <si>
    <t>304.6° waar</t>
  </si>
  <si>
    <t>S11° 38.955' E166° 57.479'</t>
  </si>
  <si>
    <t>S11° 38.953' E166° 57.476'</t>
  </si>
  <si>
    <t>299.3° waar</t>
  </si>
  <si>
    <t>S11° 38.951' E166° 57.473'</t>
  </si>
  <si>
    <t>295.9° waar</t>
  </si>
  <si>
    <t>S11° 38.949' E166° 57.470'</t>
  </si>
  <si>
    <t>S11° 38.948' E166° 57.467'</t>
  </si>
  <si>
    <t>S11° 38.946' E166° 57.464'</t>
  </si>
  <si>
    <t>S11° 38.945' E166° 57.460'</t>
  </si>
  <si>
    <t>S11° 38.944' E166° 57.457'</t>
  </si>
  <si>
    <t>S11° 38.943' E166° 57.453'</t>
  </si>
  <si>
    <t>S11° 38.943' E166° 57.451'</t>
  </si>
  <si>
    <t>S11° 38.943' E166° 57.447'</t>
  </si>
  <si>
    <t>264.2° waar</t>
  </si>
  <si>
    <t>S11° 38.943' E166° 57.443'</t>
  </si>
  <si>
    <t>261.5° waar</t>
  </si>
  <si>
    <t>S11° 38.943' E166° 57.440'</t>
  </si>
  <si>
    <t>S11° 38.944' E166° 57.436'</t>
  </si>
  <si>
    <t>S11° 38.944' E166° 57.432'</t>
  </si>
  <si>
    <t>S11° 38.945' E166° 57.429'</t>
  </si>
  <si>
    <t>S11° 38.946' E166° 57.426'</t>
  </si>
  <si>
    <t>S11° 38.947' E166° 57.422'</t>
  </si>
  <si>
    <t>S11° 38.949' E166° 57.419'</t>
  </si>
  <si>
    <t>S11° 38.950' E166° 57.416'</t>
  </si>
  <si>
    <t>S11° 38.952' E166° 57.412'</t>
  </si>
  <si>
    <t>S11° 38.954' E166° 57.410'</t>
  </si>
  <si>
    <t>S11° 38.955' E166° 57.406'</t>
  </si>
  <si>
    <t>S11° 38.957' E166° 57.403'</t>
  </si>
  <si>
    <t>S11° 38.959' E166° 57.400'</t>
  </si>
  <si>
    <t>S11° 38.961' E166° 57.397'</t>
  </si>
  <si>
    <t>S11° 38.963' E166° 57.393'</t>
  </si>
  <si>
    <t>S11° 38.964' E166° 57.391'</t>
  </si>
  <si>
    <t>S11° 38.966' E166° 57.388'</t>
  </si>
  <si>
    <t>S11° 38.968' E166° 57.384'</t>
  </si>
  <si>
    <t>S11° 38.970' E166° 57.381'</t>
  </si>
  <si>
    <t>S11° 38.972' E166° 57.378'</t>
  </si>
  <si>
    <t>238.5° waar</t>
  </si>
  <si>
    <t>S11° 38.973' E166° 57.375'</t>
  </si>
  <si>
    <t>S11° 38.975' E166° 57.372'</t>
  </si>
  <si>
    <t>S11° 38.977' E166° 57.368'</t>
  </si>
  <si>
    <t>S11° 38.979' E166° 57.365'</t>
  </si>
  <si>
    <t>S11° 38.981' E166° 57.362'</t>
  </si>
  <si>
    <t>S11° 38.982' E166° 57.359'</t>
  </si>
  <si>
    <t>S11° 38.984' E166° 57.355'</t>
  </si>
  <si>
    <t>S11° 38.986' E166° 57.352'</t>
  </si>
  <si>
    <t>S11° 38.988' E166° 57.349'</t>
  </si>
  <si>
    <t>S11° 38.990' E166° 57.345'</t>
  </si>
  <si>
    <t>S11° 38.992' E166° 57.341'</t>
  </si>
  <si>
    <t>S11° 38.994' E166° 57.338'</t>
  </si>
  <si>
    <t>S11° 38.996' E166° 57.334'</t>
  </si>
  <si>
    <t>S11° 38.998' E166° 57.332'</t>
  </si>
  <si>
    <t>S11° 39.000' E166° 57.328'</t>
  </si>
  <si>
    <t>S11° 39.002' E166° 57.324'</t>
  </si>
  <si>
    <t>S11° 39.004' E166° 57.321'</t>
  </si>
  <si>
    <t>S11° 39.006' E166° 57.317'</t>
  </si>
  <si>
    <t>S11° 39.008' E166° 57.314'</t>
  </si>
  <si>
    <t>S11° 39.010' E166° 57.310'</t>
  </si>
  <si>
    <t>S11° 39.012' E166° 57.307'</t>
  </si>
  <si>
    <t>S11° 39.014' E166° 57.303'</t>
  </si>
  <si>
    <t>S11° 39.016' E166° 57.299'</t>
  </si>
  <si>
    <t>S11° 39.018' E166° 57.297'</t>
  </si>
  <si>
    <t>S11° 39.020' E166° 57.293'</t>
  </si>
  <si>
    <t>S11° 39.022' E166° 57.289'</t>
  </si>
  <si>
    <t>S11° 39.024' E166° 57.286'</t>
  </si>
  <si>
    <t>S11° 39.026' E166° 57.282'</t>
  </si>
  <si>
    <t>236.6° waar</t>
  </si>
  <si>
    <t>S11° 39.028' E166° 57.279'</t>
  </si>
  <si>
    <t>S11° 39.031' E166° 57.276'</t>
  </si>
  <si>
    <t>S11° 39.033' E166° 57.273'</t>
  </si>
  <si>
    <t>S11° 39.036' E166° 57.270'</t>
  </si>
  <si>
    <t>272.1° waar</t>
  </si>
  <si>
    <t>S11° 39.038' E166° 57.267'</t>
  </si>
  <si>
    <t>306.5° waar</t>
  </si>
  <si>
    <t>S11° 39.037' E166° 57.262'</t>
  </si>
  <si>
    <t>319.7° waar</t>
  </si>
  <si>
    <t>S11° 39.035' E166° 57.259'</t>
  </si>
  <si>
    <t>S11° 39.032' E166° 57.256'</t>
  </si>
  <si>
    <t>S11° 39.029' E166° 57.254'</t>
  </si>
  <si>
    <t>S11° 39.026' E166° 57.252'</t>
  </si>
  <si>
    <t>340.8° waar</t>
  </si>
  <si>
    <t>S11° 39.022' E166° 57.251'</t>
  </si>
  <si>
    <t>349.9° waar</t>
  </si>
  <si>
    <t>S11° 39.019' E166° 57.250'</t>
  </si>
  <si>
    <t>S11° 39.015' E166° 57.249'</t>
  </si>
  <si>
    <t>S11° 39.011' E166° 57.248'</t>
  </si>
  <si>
    <t>350.1° waar</t>
  </si>
  <si>
    <t>S11° 39.008' E166° 57.247'</t>
  </si>
  <si>
    <t>S11° 39.004' E166° 57.247'</t>
  </si>
  <si>
    <t>S11° 39.001' E166° 57.245'</t>
  </si>
  <si>
    <t>340.0° waar</t>
  </si>
  <si>
    <t>S11° 38.997' E166° 57.245'</t>
  </si>
  <si>
    <t>S11° 38.994' E166° 57.243'</t>
  </si>
  <si>
    <t>S11° 38.990' E166° 57.243'</t>
  </si>
  <si>
    <t>S11° 38.987' E166° 57.242'</t>
  </si>
  <si>
    <t>S11° 38.983' E166° 57.241'</t>
  </si>
  <si>
    <t>S11° 38.979' E166° 57.241'</t>
  </si>
  <si>
    <t>S11° 38.976' E166° 57.240'</t>
  </si>
  <si>
    <t>S11° 38.972' E166° 57.239'</t>
  </si>
  <si>
    <t>S11° 38.968' E166° 57.238'</t>
  </si>
  <si>
    <t>S11° 38.965' E166° 57.237'</t>
  </si>
  <si>
    <t>S11° 38.961' E166° 57.237'</t>
  </si>
  <si>
    <t>S11° 38.958' E166° 57.236'</t>
  </si>
  <si>
    <t>S11° 38.954' E166° 57.235'</t>
  </si>
  <si>
    <t>S11° 38.950' E166° 57.234'</t>
  </si>
  <si>
    <t>S11° 38.947' E166° 57.234'</t>
  </si>
  <si>
    <t>S11° 38.943' E166° 57.234'</t>
  </si>
  <si>
    <t>S11° 38.939' E166° 57.232'</t>
  </si>
  <si>
    <t>S11° 38.936' E166° 57.232'</t>
  </si>
  <si>
    <t>S11° 38.932' E166° 57.231'</t>
  </si>
  <si>
    <t>349.4° waar</t>
  </si>
  <si>
    <t>S11° 38.929' E166° 57.231'</t>
  </si>
  <si>
    <t>S11° 38.926' E166° 57.230'</t>
  </si>
  <si>
    <t>S11° 38.922' E166° 57.229'</t>
  </si>
  <si>
    <t>349.2° waar</t>
  </si>
  <si>
    <t>S11° 38.919' E166° 57.228'</t>
  </si>
  <si>
    <t>339.1° waar</t>
  </si>
  <si>
    <t>S11° 38.915' E166° 57.227'</t>
  </si>
  <si>
    <t>S11° 38.912' E166° 57.226'</t>
  </si>
  <si>
    <t>S11° 38.909' E166° 57.225'</t>
  </si>
  <si>
    <t>S11° 38.905' E166° 57.224'</t>
  </si>
  <si>
    <t>S11° 38.902' E166° 57.223'</t>
  </si>
  <si>
    <t>S11° 38.899' E166° 57.222'</t>
  </si>
  <si>
    <t>327.6° waar</t>
  </si>
  <si>
    <t>S11° 38.896' E166° 57.220'</t>
  </si>
  <si>
    <t>S11° 38.893' E166° 57.218'</t>
  </si>
  <si>
    <t>325.3° waar</t>
  </si>
  <si>
    <t>S11° 38.890' E166° 57.216'</t>
  </si>
  <si>
    <t>S11° 38.887' E166° 57.214'</t>
  </si>
  <si>
    <t>S11° 38.885' E166° 57.211'</t>
  </si>
  <si>
    <t>S11° 38.882' E166° 57.209'</t>
  </si>
  <si>
    <t>S11° 38.881' E166° 57.205'</t>
  </si>
  <si>
    <t>S11° 38.879' E166° 57.202'</t>
  </si>
  <si>
    <t>S11° 38.878' E166° 57.199'</t>
  </si>
  <si>
    <t>S11° 38.878' E166° 57.195'</t>
  </si>
  <si>
    <t>S11° 38.879' E166° 57.191'</t>
  </si>
  <si>
    <t>S11° 38.880' E166° 57.187'</t>
  </si>
  <si>
    <t>220.3° waar</t>
  </si>
  <si>
    <t>S11° 38.883' E166° 57.185'</t>
  </si>
  <si>
    <t>S11° 38.886' E166° 57.182'</t>
  </si>
  <si>
    <t>S11° 38.889' E166° 57.180'</t>
  </si>
  <si>
    <t>S11° 38.893' E166° 57.180'</t>
  </si>
  <si>
    <t>S11° 38.896' E166° 57.180'</t>
  </si>
  <si>
    <t>S11° 38.900' E166° 57.180'</t>
  </si>
  <si>
    <t>S11° 38.904' E166° 57.180'</t>
  </si>
  <si>
    <t>170.1° waar</t>
  </si>
  <si>
    <t>S11° 38.907' E166° 57.180'</t>
  </si>
  <si>
    <t>S11° 38.911' E166° 57.180'</t>
  </si>
  <si>
    <t>S11° 38.914' E166° 57.180'</t>
  </si>
  <si>
    <t>S11° 38.918' E166° 57.182'</t>
  </si>
  <si>
    <t>S11° 38.921' E166° 57.182'</t>
  </si>
  <si>
    <t>S11° 38.925' E166° 57.182'</t>
  </si>
  <si>
    <t>S11° 38.928' E166° 57.183'</t>
  </si>
  <si>
    <t>S11° 38.932' E166° 57.184'</t>
  </si>
  <si>
    <t>S11° 38.935' E166° 57.185'</t>
  </si>
  <si>
    <t>169.4° waar</t>
  </si>
  <si>
    <t>S11° 38.939' E166° 57.186'</t>
  </si>
  <si>
    <t>S11° 38.942' E166° 57.187'</t>
  </si>
  <si>
    <t>S11° 38.946' E166° 57.187'</t>
  </si>
  <si>
    <t>160.0° waar</t>
  </si>
  <si>
    <t>S11° 38.949' E166° 57.187'</t>
  </si>
  <si>
    <t>S11° 38.953' E166° 57.189'</t>
  </si>
  <si>
    <t>S11° 38.956' E166° 57.189'</t>
  </si>
  <si>
    <t>170.3° waar</t>
  </si>
  <si>
    <t>S11° 38.960' E166° 57.191'</t>
  </si>
  <si>
    <t>161.2° waar</t>
  </si>
  <si>
    <t>S11° 38.964' E166° 57.191'</t>
  </si>
  <si>
    <t>170.7° waar</t>
  </si>
  <si>
    <t>S11° 38.968' E166° 57.193'</t>
  </si>
  <si>
    <t>S11° 38.971' E166° 57.193'</t>
  </si>
  <si>
    <t>162.3° waar</t>
  </si>
  <si>
    <t>S11° 38.975' E166° 57.194'</t>
  </si>
  <si>
    <t>170.5° waar</t>
  </si>
  <si>
    <t>S11° 38.979' E166° 57.195'</t>
  </si>
  <si>
    <t>S11° 38.983' E166° 57.196'</t>
  </si>
  <si>
    <t>S11° 38.987' E166° 57.197'</t>
  </si>
  <si>
    <t>S11° 38.991' E166° 57.198'</t>
  </si>
  <si>
    <t>S11° 38.994' E166° 57.200'</t>
  </si>
  <si>
    <t>S11° 38.998' E166° 57.200'</t>
  </si>
  <si>
    <t>S11° 39.002' E166° 57.200'</t>
  </si>
  <si>
    <t>S11° 39.006' E166° 57.202'</t>
  </si>
  <si>
    <t>161.6° waar</t>
  </si>
  <si>
    <t>S11° 39.010' E166° 57.202'</t>
  </si>
  <si>
    <t>S11° 39.014' E166° 57.204'</t>
  </si>
  <si>
    <t>S11° 39.017' E166° 57.204'</t>
  </si>
  <si>
    <t>S11° 39.021' E166° 57.204'</t>
  </si>
  <si>
    <t>S11° 39.025' E166° 57.204'</t>
  </si>
  <si>
    <t>S11° 39.029' E166° 57.204'</t>
  </si>
  <si>
    <t>S11° 39.032' E166° 57.204'</t>
  </si>
  <si>
    <t>S11° 39.036' E166° 57.202'</t>
  </si>
  <si>
    <t>282.9° waar</t>
  </si>
  <si>
    <t>S11° 39.038' E166° 57.199'</t>
  </si>
  <si>
    <t>S11° 39.037' E166° 57.196'</t>
  </si>
  <si>
    <t>S11° 39.035' E166° 57.193'</t>
  </si>
  <si>
    <t>S11° 39.032' E166° 57.191'</t>
  </si>
  <si>
    <t>S11° 39.029' E166° 57.189'</t>
  </si>
  <si>
    <t>348.6° waar</t>
  </si>
  <si>
    <t>S11° 39.026' E166° 57.187'</t>
  </si>
  <si>
    <t>S11° 39.022' E166° 57.187'</t>
  </si>
  <si>
    <t>S11° 39.019' E166° 57.186'</t>
  </si>
  <si>
    <t>S11° 39.016' E166° 57.185'</t>
  </si>
  <si>
    <t>S11° 39.012' E166° 57.184'</t>
  </si>
  <si>
    <t>S11° 39.009' E166° 57.183'</t>
  </si>
  <si>
    <t>S11° 39.006' E166° 57.183'</t>
  </si>
  <si>
    <t>S11° 39.002' E166° 57.182'</t>
  </si>
  <si>
    <t>S11° 38.999' E166° 57.182'</t>
  </si>
  <si>
    <t>S11° 38.995' E166° 57.182'</t>
  </si>
  <si>
    <t>348.9° waar</t>
  </si>
  <si>
    <t>S11° 38.992' E166° 57.180'</t>
  </si>
  <si>
    <t>S11° 38.989' E166° 57.180'</t>
  </si>
  <si>
    <t>S11° 38.985' E166° 57.178'</t>
  </si>
  <si>
    <t>S11° 38.982' E166° 57.178'</t>
  </si>
  <si>
    <t>S11° 38.978' E166° 57.178'</t>
  </si>
  <si>
    <t>S11° 38.975' E166° 57.178'</t>
  </si>
  <si>
    <t>S11° 38.971' E166° 57.176'</t>
  </si>
  <si>
    <t>S11° 38.968' E166° 57.176'</t>
  </si>
  <si>
    <t>S11° 38.964' E166° 57.176'</t>
  </si>
  <si>
    <t>S11° 38.961' E166° 57.175'</t>
  </si>
  <si>
    <t>S11° 38.958' E166° 57.175'</t>
  </si>
  <si>
    <t>S11° 38.954' E166° 57.174'</t>
  </si>
  <si>
    <t>S11° 38.951' E166° 57.174'</t>
  </si>
  <si>
    <t>S11° 38.947' E166° 57.173'</t>
  </si>
  <si>
    <t>S11° 38.944' E166° 57.173'</t>
  </si>
  <si>
    <t>S11° 38.940' E166° 57.172'</t>
  </si>
  <si>
    <t>S11° 38.937' E166° 57.171'</t>
  </si>
  <si>
    <t>S11° 38.933' E166° 57.171'</t>
  </si>
  <si>
    <t>S11° 38.930' E166° 57.170'</t>
  </si>
  <si>
    <t>S11° 38.926' E166° 57.170'</t>
  </si>
  <si>
    <t>S11° 38.923' E166° 57.169'</t>
  </si>
  <si>
    <t>S11° 38.919' E166° 57.169'</t>
  </si>
  <si>
    <t>S11° 38.915' E166° 57.169'</t>
  </si>
  <si>
    <t>S11° 38.912' E166° 57.167'</t>
  </si>
  <si>
    <t>S11° 38.908' E166° 57.167'</t>
  </si>
  <si>
    <t>S11° 38.905' E166° 57.167'</t>
  </si>
  <si>
    <t>S11° 38.901' E166° 57.167'</t>
  </si>
  <si>
    <t>S11° 38.898' E166° 57.166'</t>
  </si>
  <si>
    <t>S11° 38.894' E166° 57.166'</t>
  </si>
  <si>
    <t>S11° 38.891' E166° 57.165'</t>
  </si>
  <si>
    <t>S11° 38.887' E166° 57.164'</t>
  </si>
  <si>
    <t>S11° 38.884' E166° 57.162'</t>
  </si>
  <si>
    <t>S11° 38.882' E166° 57.159'</t>
  </si>
  <si>
    <t>S11° 38.881' E166° 57.156'</t>
  </si>
  <si>
    <t>S11° 38.881' E166° 57.152'</t>
  </si>
  <si>
    <t>S11° 38.882' E166° 57.149'</t>
  </si>
  <si>
    <t>S11° 38.883' E166° 57.146'</t>
  </si>
  <si>
    <t>S11° 38.885' E166° 57.143'</t>
  </si>
  <si>
    <t>189.5° waar</t>
  </si>
  <si>
    <t>S11° 38.889' E166° 57.141'</t>
  </si>
  <si>
    <t>197.1° waar</t>
  </si>
  <si>
    <t>S11° 38.892' E166° 57.140'</t>
  </si>
  <si>
    <t>S11° 38.896' E166° 57.139'</t>
  </si>
  <si>
    <t>188.6° waar</t>
  </si>
  <si>
    <t>S11° 38.901' E166° 57.139'</t>
  </si>
  <si>
    <t>S11° 38.905' E166° 57.139'</t>
  </si>
  <si>
    <t>S11° 38.909' E166° 57.139'</t>
  </si>
  <si>
    <t>S11° 38.913' E166° 57.139'</t>
  </si>
  <si>
    <t>170.9° waar</t>
  </si>
  <si>
    <t>S11° 38.917' E166° 57.139'</t>
  </si>
  <si>
    <t>S11° 38.921' E166° 57.139'</t>
  </si>
  <si>
    <t>S11° 38.925' E166° 57.140'</t>
  </si>
  <si>
    <t>S11° 38.929' E166° 57.141'</t>
  </si>
  <si>
    <t>S11° 38.932' E166° 57.142'</t>
  </si>
  <si>
    <t>S11° 38.936' E166° 57.143'</t>
  </si>
  <si>
    <t>S11° 38.939' E166° 57.144'</t>
  </si>
  <si>
    <t>S11° 38.942' E166° 57.144'</t>
  </si>
  <si>
    <t>S11° 38.945' E166° 57.145'</t>
  </si>
  <si>
    <t>167.4° waar</t>
  </si>
  <si>
    <t>S11° 38.948' E166° 57.146'</t>
  </si>
  <si>
    <t>S11° 38.951' E166° 57.146'</t>
  </si>
  <si>
    <t>S11° 38.954' E166° 57.146'</t>
  </si>
  <si>
    <t>S11° 38.957' E166° 57.148'</t>
  </si>
  <si>
    <t>S11° 38.959' E166° 57.148'</t>
  </si>
  <si>
    <t>S11° 38.962' E166° 57.148'</t>
  </si>
  <si>
    <t>S11° 38.965' E166° 57.148'</t>
  </si>
  <si>
    <t>S11° 38.967' E166° 57.148'</t>
  </si>
  <si>
    <t>S11° 38.970' E166° 57.148'</t>
  </si>
  <si>
    <t>S11° 38.973' E166° 57.148'</t>
  </si>
  <si>
    <t>S11° 38.976' E166° 57.148'</t>
  </si>
  <si>
    <t>S11° 38.979' E166° 57.148'</t>
  </si>
  <si>
    <t>S11° 38.981' E166° 57.148'</t>
  </si>
  <si>
    <t>S11° 38.985' E166° 57.146'</t>
  </si>
  <si>
    <t>S11° 38.988' E166° 57.146'</t>
  </si>
  <si>
    <t>S11° 38.991' E166° 57.146'</t>
  </si>
  <si>
    <t>S11° 38.994' E166° 57.146'</t>
  </si>
  <si>
    <t>S11° 38.997' E166° 57.146'</t>
  </si>
  <si>
    <t>S11° 39.001' E166° 57.146'</t>
  </si>
  <si>
    <t>S11° 39.004' E166° 57.145'</t>
  </si>
  <si>
    <t>S11° 39.007' E166° 57.145'</t>
  </si>
  <si>
    <t>S11° 39.011' E166° 57.144'</t>
  </si>
  <si>
    <t>S11° 39.015' E166° 57.143'</t>
  </si>
  <si>
    <t>S11° 39.018' E166° 57.142'</t>
  </si>
  <si>
    <t>S11° 39.022' E166° 57.141'</t>
  </si>
  <si>
    <t>206.6° waar</t>
  </si>
  <si>
    <t>S11° 39.026' E166° 57.140'</t>
  </si>
  <si>
    <t>S11° 39.029' E166° 57.139'</t>
  </si>
  <si>
    <t>S11° 39.033' E166° 57.137'</t>
  </si>
  <si>
    <t>S11° 39.036' E166° 57.134'</t>
  </si>
  <si>
    <t>S11° 39.040' E166° 57.131'</t>
  </si>
  <si>
    <t>S11° 39.042' E166° 57.128'</t>
  </si>
  <si>
    <t>S11° 39.044' E166° 57.123'</t>
  </si>
  <si>
    <t>261.7° waar</t>
  </si>
  <si>
    <t>S11° 39.045' E166° 57.117'</t>
  </si>
  <si>
    <t>265.9° waar</t>
  </si>
  <si>
    <t>S11° 39.045' E166° 57.113'</t>
  </si>
  <si>
    <t>267.3° waar</t>
  </si>
  <si>
    <t>S11° 39.046' E166° 57.107'</t>
  </si>
  <si>
    <t>S11° 39.046' E166° 57.102'</t>
  </si>
  <si>
    <t>S11° 39.046' E166° 57.096'</t>
  </si>
  <si>
    <t>S11° 39.047' E166° 57.090'</t>
  </si>
  <si>
    <t>S11° 39.048' E166° 57.084'</t>
  </si>
  <si>
    <t>S11° 39.049' E166° 57.079'</t>
  </si>
  <si>
    <t>239.8° waar</t>
  </si>
  <si>
    <t>S11° 39.052' E166° 57.073'</t>
  </si>
  <si>
    <t>230.0° waar</t>
  </si>
  <si>
    <t>S11° 39.055' E166° 57.068'</t>
  </si>
  <si>
    <t>S11° 39.059' E166° 57.063'</t>
  </si>
  <si>
    <t>226.0° waar</t>
  </si>
  <si>
    <t>S11° 39.063' E166° 57.059'</t>
  </si>
  <si>
    <t>227.1° waar</t>
  </si>
  <si>
    <t>S11° 39.067' E166° 57.054'</t>
  </si>
  <si>
    <t>S11° 39.071' E166° 57.050'</t>
  </si>
  <si>
    <t>S11° 39.075' E166° 57.045'</t>
  </si>
  <si>
    <t>234.3° waar</t>
  </si>
  <si>
    <t>S11° 39.080' E166° 57.041'</t>
  </si>
  <si>
    <t>S11° 39.083' E166° 57.036'</t>
  </si>
  <si>
    <t>S11° 39.086' E166° 57.030'</t>
  </si>
  <si>
    <t>254.8° waar</t>
  </si>
  <si>
    <t>S11° 39.089' E166° 57.025'</t>
  </si>
  <si>
    <t>264.3° waar</t>
  </si>
  <si>
    <t>S11° 39.090' E166° 57.019'</t>
  </si>
  <si>
    <t>S11° 39.090' E166° 57.014'</t>
  </si>
  <si>
    <t>291.7° waar</t>
  </si>
  <si>
    <t>S11° 39.090' E166° 57.007'</t>
  </si>
  <si>
    <t>309.4° waar</t>
  </si>
  <si>
    <t>S11° 39.088' E166° 57.002'</t>
  </si>
  <si>
    <t>327.3° waar</t>
  </si>
  <si>
    <t>S11° 39.084' E166° 56.998'</t>
  </si>
  <si>
    <t>347.4° waar</t>
  </si>
  <si>
    <t>S11° 39.079' E166° 56.994'</t>
  </si>
  <si>
    <t>342.2° waar</t>
  </si>
  <si>
    <t>S11° 39.074' E166° 56.993'</t>
  </si>
  <si>
    <t>348.3° waar</t>
  </si>
  <si>
    <t>S11° 39.068' E166° 56.991'</t>
  </si>
  <si>
    <t>343.0° waar</t>
  </si>
  <si>
    <t>S11° 39.062' E166° 56.990'</t>
  </si>
  <si>
    <t>S11° 39.056' E166° 56.988'</t>
  </si>
  <si>
    <t>319.4° waar</t>
  </si>
  <si>
    <t>S11° 39.050' E166° 56.985'</t>
  </si>
  <si>
    <t>S11° 39.045' E166° 56.981'</t>
  </si>
  <si>
    <t>S11° 39.043' E166° 56.974'</t>
  </si>
  <si>
    <t>251.0° waar</t>
  </si>
  <si>
    <t>S11° 39.044' E166° 56.968'</t>
  </si>
  <si>
    <t>S11° 39.046' E166° 56.961'</t>
  </si>
  <si>
    <t>243.6° waar</t>
  </si>
  <si>
    <t>S11° 39.049' E166° 56.956'</t>
  </si>
  <si>
    <t>245.2° waar</t>
  </si>
  <si>
    <t>S11° 39.051' E166° 56.951'</t>
  </si>
  <si>
    <t>S11° 39.054' E166° 56.945'</t>
  </si>
  <si>
    <t>S11° 39.056' E166° 56.939'</t>
  </si>
  <si>
    <t>S11° 39.059' E166° 56.934'</t>
  </si>
  <si>
    <t>S11° 39.061' E166° 56.929'</t>
  </si>
  <si>
    <t>S11° 39.064' E166° 56.925'</t>
  </si>
  <si>
    <t>214.5° waar</t>
  </si>
  <si>
    <t>S11° 39.068' E166° 56.922'</t>
  </si>
  <si>
    <t>S11° 39.073' E166° 56.918'</t>
  </si>
  <si>
    <t>S11° 39.078' E166° 56.918'</t>
  </si>
  <si>
    <t>S11° 39.083' E166° 56.918'</t>
  </si>
  <si>
    <t>S11° 39.088' E166° 56.918'</t>
  </si>
  <si>
    <t>S11° 39.093' E166° 56.920'</t>
  </si>
  <si>
    <t>S11° 39.097' E166° 56.918'</t>
  </si>
  <si>
    <t>S11° 39.101' E166° 56.915'</t>
  </si>
  <si>
    <t>S11° 39.103' E166° 56.911'</t>
  </si>
  <si>
    <t>290.0° waar</t>
  </si>
  <si>
    <t>S11° 39.103' E166° 56.905'</t>
  </si>
  <si>
    <t>309.2° waar</t>
  </si>
  <si>
    <t>S11° 39.102' E166° 56.901'</t>
  </si>
  <si>
    <t>320.8° waar</t>
  </si>
  <si>
    <t>S11° 39.099' E166° 56.898'</t>
  </si>
  <si>
    <t>352.0° waar</t>
  </si>
  <si>
    <t>S11° 39.095' E166° 56.895'</t>
  </si>
  <si>
    <t>7.6° waar</t>
  </si>
  <si>
    <t>S11° 39.091' E166° 56.894'</t>
  </si>
  <si>
    <t>S11° 39.086' E166° 56.895'</t>
  </si>
  <si>
    <t>S11° 39.081' E166° 56.896'</t>
  </si>
  <si>
    <t>S11° 39.077' E166° 56.896'</t>
  </si>
  <si>
    <t>352.3° waar</t>
  </si>
  <si>
    <t>S11° 39.072' E166° 56.896'</t>
  </si>
  <si>
    <t>S11° 39.067' E166° 56.896'</t>
  </si>
  <si>
    <t>337.2° waar</t>
  </si>
  <si>
    <t>S11° 39.063' E166° 56.896'</t>
  </si>
  <si>
    <t>334.4° waar</t>
  </si>
  <si>
    <t>S11° 39.058' E166° 56.894'</t>
  </si>
  <si>
    <t>296.2° waar</t>
  </si>
  <si>
    <t>S11° 39.054' E166° 56.892'</t>
  </si>
  <si>
    <t>S11° 39.052' E166° 56.887'</t>
  </si>
  <si>
    <t>S11° 39.052' E166° 56.883'</t>
  </si>
  <si>
    <t>S11° 39.055' E166° 56.879'</t>
  </si>
  <si>
    <t>S11° 39.059' E166° 56.877'</t>
  </si>
  <si>
    <t>S11° 39.064' E166° 56.876'</t>
  </si>
  <si>
    <t>S11° 39.068' E166° 56.874'</t>
  </si>
  <si>
    <t>S11° 39.072' E166° 56.871'</t>
  </si>
  <si>
    <t>S11° 39.074' E166° 56.867'</t>
  </si>
  <si>
    <t>288.5° waar</t>
  </si>
  <si>
    <t>S11° 39.075' E166° 56.863'</t>
  </si>
  <si>
    <t>323.9° waar</t>
  </si>
  <si>
    <t>S11° 39.073' E166° 56.858'</t>
  </si>
  <si>
    <t>S11° 39.070' E166° 56.855'</t>
  </si>
  <si>
    <t>345.1° waar</t>
  </si>
  <si>
    <t>S11° 39.065' E166° 56.855'</t>
  </si>
  <si>
    <t>S11° 39.061' E166° 56.853'</t>
  </si>
  <si>
    <t>S11° 39.056' E166° 56.853'</t>
  </si>
  <si>
    <t>22.8° waar</t>
  </si>
  <si>
    <t>S11° 39.051' E166° 56.855'</t>
  </si>
  <si>
    <t>S11° 39.046' E166° 56.857'</t>
  </si>
  <si>
    <t>S11° 39.042' E166° 56.860'</t>
  </si>
  <si>
    <t>S11° 39.038' E166° 56.863'</t>
  </si>
  <si>
    <t>S11° 39.034' E166° 56.866'</t>
  </si>
  <si>
    <t>S11° 39.030' E166° 56.868'</t>
  </si>
  <si>
    <t>S11° 39.025' E166° 56.869'</t>
  </si>
  <si>
    <t>S11° 39.020' E166° 56.869'</t>
  </si>
  <si>
    <t>S11° 39.014' E166° 56.869'</t>
  </si>
  <si>
    <t>352.6° waar</t>
  </si>
  <si>
    <t>S11° 39.010' E166° 56.868'</t>
  </si>
  <si>
    <t>S11° 39.005' E166° 56.867'</t>
  </si>
  <si>
    <t>S11° 39.000' E166° 56.866'</t>
  </si>
  <si>
    <t>335.7° waar</t>
  </si>
  <si>
    <t>S11° 38.996' E166° 56.864'</t>
  </si>
  <si>
    <t>334.8° waar</t>
  </si>
  <si>
    <t>S11° 38.992' E166° 56.862'</t>
  </si>
  <si>
    <t>S11° 38.987' E166° 56.860'</t>
  </si>
  <si>
    <t>S11° 38.984' E166° 56.858'</t>
  </si>
  <si>
    <t>316.3° waar</t>
  </si>
  <si>
    <t>S11° 38.980' E166° 56.857'</t>
  </si>
  <si>
    <t>338.1° waar</t>
  </si>
  <si>
    <t>S11° 38.977' E166° 56.853'</t>
  </si>
  <si>
    <t>312.6° waar</t>
  </si>
  <si>
    <t>S11° 38.973' E166° 56.852'</t>
  </si>
  <si>
    <t>S11° 38.971' E166° 56.849'</t>
  </si>
  <si>
    <t>S11° 38.968' E166° 56.846'</t>
  </si>
  <si>
    <t>S11° 38.966' E166° 56.844'</t>
  </si>
  <si>
    <t>S11° 38.964' E166° 56.840'</t>
  </si>
  <si>
    <t>S11° 38.962' E166° 56.836'</t>
  </si>
  <si>
    <t>301.7° waar</t>
  </si>
  <si>
    <t>S11° 38.960' E166° 56.833'</t>
  </si>
  <si>
    <t>314.7° waar</t>
  </si>
  <si>
    <t>S11° 38.957' E166° 56.830'</t>
  </si>
  <si>
    <t>S11° 38.955' E166° 56.827'</t>
  </si>
  <si>
    <t>S11° 38.952' E166° 56.824'</t>
  </si>
  <si>
    <t>318.2° waar</t>
  </si>
  <si>
    <t>S11° 38.949' E166° 56.822'</t>
  </si>
  <si>
    <t>326.9° waar</t>
  </si>
  <si>
    <t>S11° 38.946' E166° 56.820'</t>
  </si>
  <si>
    <t>S11° 38.944' E166° 56.818'</t>
  </si>
  <si>
    <t>S11° 38.941' E166° 56.816'</t>
  </si>
  <si>
    <t>S11° 38.938' E166° 56.814'</t>
  </si>
  <si>
    <t>S11° 38.935' E166° 56.812'</t>
  </si>
  <si>
    <t>S11° 38.932' E166° 56.811'</t>
  </si>
  <si>
    <t>S11° 38.929' E166° 56.809'</t>
  </si>
  <si>
    <t>323.7° waar</t>
  </si>
  <si>
    <t>S11° 38.927' E166° 56.807'</t>
  </si>
  <si>
    <t>322.8° waar</t>
  </si>
  <si>
    <t>S11° 38.924' E166° 56.805'</t>
  </si>
  <si>
    <t>S11° 38.922' E166° 56.803'</t>
  </si>
  <si>
    <t>S11° 38.919' E166° 56.801'</t>
  </si>
  <si>
    <t>S11° 38.917' E166° 56.799'</t>
  </si>
  <si>
    <t>S11° 38.914' E166° 56.797'</t>
  </si>
  <si>
    <t>S11° 38.912' E166° 56.795'</t>
  </si>
  <si>
    <t>S11° 38.909' E166° 56.792'</t>
  </si>
  <si>
    <t>310.7° waar</t>
  </si>
  <si>
    <t>S11° 38.907' E166° 56.790'</t>
  </si>
  <si>
    <t>S11° 38.904' E166° 56.788'</t>
  </si>
  <si>
    <t>S11° 38.902' E166° 56.785'</t>
  </si>
  <si>
    <t>S11° 38.900' E166° 56.781'</t>
  </si>
  <si>
    <t>S11° 38.898' E166° 56.779'</t>
  </si>
  <si>
    <t>S11° 38.896' E166° 56.775'</t>
  </si>
  <si>
    <t>S11° 38.895' E166° 56.771'</t>
  </si>
  <si>
    <t>292.0° waar</t>
  </si>
  <si>
    <t>S11° 38.893' E166° 56.768'</t>
  </si>
  <si>
    <t>S11° 38.891' E166° 56.764'</t>
  </si>
  <si>
    <t>S11° 38.890' E166° 56.761'</t>
  </si>
  <si>
    <t>S11° 38.889' E166° 56.757'</t>
  </si>
  <si>
    <t>S11° 38.887' E166° 56.754'</t>
  </si>
  <si>
    <t>S11° 38.886' E166° 56.750'</t>
  </si>
  <si>
    <t>S11° 38.885' E166° 56.746'</t>
  </si>
  <si>
    <t>S11° 38.884' E166° 56.743'</t>
  </si>
  <si>
    <t>S11° 38.882' E166° 56.739'</t>
  </si>
  <si>
    <t>287.0° waar</t>
  </si>
  <si>
    <t>S11° 38.881' E166° 56.734'</t>
  </si>
  <si>
    <t>S11° 38.880' E166° 56.731'</t>
  </si>
  <si>
    <t>S11° 38.879' E166° 56.727'</t>
  </si>
  <si>
    <t>282.3° waar</t>
  </si>
  <si>
    <t>S11° 38.878' E166° 56.723'</t>
  </si>
  <si>
    <t>S11° 38.877' E166° 56.719'</t>
  </si>
  <si>
    <t>S11° 38.876' E166° 56.716'</t>
  </si>
  <si>
    <t>281.3° waar</t>
  </si>
  <si>
    <t>S11° 38.875' E166° 56.712'</t>
  </si>
  <si>
    <t>283.2° waar</t>
  </si>
  <si>
    <t>S11° 38.875' E166° 56.707'</t>
  </si>
  <si>
    <t>S11° 38.874' E166° 56.703'</t>
  </si>
  <si>
    <t>S11° 38.873' E166° 56.699'</t>
  </si>
  <si>
    <t>S11° 38.873' E166° 56.695'</t>
  </si>
  <si>
    <t>289.1° waar</t>
  </si>
  <si>
    <t>S11° 38.872' E166° 56.692'</t>
  </si>
  <si>
    <t>S11° 38.871' E166° 56.687'</t>
  </si>
  <si>
    <t>S11° 38.869' E166° 56.683'</t>
  </si>
  <si>
    <t>S11° 38.868' E166° 56.680'</t>
  </si>
  <si>
    <t>S11° 38.868' E166° 56.675'</t>
  </si>
  <si>
    <t>S11° 38.867' E166° 56.671'</t>
  </si>
  <si>
    <t>S11° 38.866' E166° 56.667'</t>
  </si>
  <si>
    <t>S11° 38.866' E166° 56.662'</t>
  </si>
  <si>
    <t>276.2° waar</t>
  </si>
  <si>
    <t>S11° 38.865' E166° 56.658'</t>
  </si>
  <si>
    <t>S11° 38.864' E166° 56.653'</t>
  </si>
  <si>
    <t>S11° 38.864' E166° 56.649'</t>
  </si>
  <si>
    <t>274.1° waar</t>
  </si>
  <si>
    <t>S11° 38.864' E166° 56.644'</t>
  </si>
  <si>
    <t>S11° 38.863' E166° 56.638'</t>
  </si>
  <si>
    <t>S11° 38.863' E166° 56.634'</t>
  </si>
  <si>
    <t>S11° 38.863' E166° 56.629'</t>
  </si>
  <si>
    <t>S11° 38.863' E166° 56.625'</t>
  </si>
  <si>
    <t>S11° 38.863' E166° 56.620'</t>
  </si>
  <si>
    <t>S11° 38.863' E166° 56.615'</t>
  </si>
  <si>
    <t>267.9° waar</t>
  </si>
  <si>
    <t>S11° 38.863' E166° 56.610'</t>
  </si>
  <si>
    <t>S11° 38.863' E166° 56.605'</t>
  </si>
  <si>
    <t>263.8° waar</t>
  </si>
  <si>
    <t>S11° 38.863' E166° 56.600'</t>
  </si>
  <si>
    <t>S11° 38.864' E166° 56.595'</t>
  </si>
  <si>
    <t>S11° 38.864' E166° 56.591'</t>
  </si>
  <si>
    <t>S11° 38.865' E166° 56.586'</t>
  </si>
  <si>
    <t>S11° 38.865' E166° 56.581'</t>
  </si>
  <si>
    <t>261.8° waar</t>
  </si>
  <si>
    <t>S11° 38.866' E166° 56.576'</t>
  </si>
  <si>
    <t>260.7° waar</t>
  </si>
  <si>
    <t>S11° 38.867' E166° 56.571'</t>
  </si>
  <si>
    <t>S11° 38.868' E166° 56.566'</t>
  </si>
  <si>
    <t>S11° 38.868' E166° 56.562'</t>
  </si>
  <si>
    <t>S11° 38.869' E166° 56.556'</t>
  </si>
  <si>
    <t>S11° 38.870' E166° 56.551'</t>
  </si>
  <si>
    <t>S11° 38.870' E166° 56.546'</t>
  </si>
  <si>
    <t>S11° 38.871' E166° 56.541'</t>
  </si>
  <si>
    <t>S11° 38.872' E166° 56.536'</t>
  </si>
  <si>
    <t>S11° 38.873' E166° 56.531'</t>
  </si>
  <si>
    <t>S11° 38.873' E166° 56.527'</t>
  </si>
  <si>
    <t>S11° 38.874' E166° 56.521'</t>
  </si>
  <si>
    <t>S11° 38.875' E166° 56.517'</t>
  </si>
  <si>
    <t>S11° 38.875' E166° 56.512'</t>
  </si>
  <si>
    <t>264.8° waar</t>
  </si>
  <si>
    <t>S11° 38.875' E166° 56.506'</t>
  </si>
  <si>
    <t>S11° 38.876' E166° 56.502'</t>
  </si>
  <si>
    <t>S11° 38.876' E166° 56.497'</t>
  </si>
  <si>
    <t>S11° 38.876' E166° 56.492'</t>
  </si>
  <si>
    <t>S11° 38.876' E166° 56.487'</t>
  </si>
  <si>
    <t>S11° 38.876' E166° 56.483'</t>
  </si>
  <si>
    <t>274.2° waar</t>
  </si>
  <si>
    <t>S11° 38.876' E166° 56.478'</t>
  </si>
  <si>
    <t>S11° 38.876' E166° 56.474'</t>
  </si>
  <si>
    <t>S11° 38.875' E166° 56.469'</t>
  </si>
  <si>
    <t>S11° 38.875' E166° 56.465'</t>
  </si>
  <si>
    <t>S11° 38.875' E166° 56.460'</t>
  </si>
  <si>
    <t>S11° 38.874' E166° 56.456'</t>
  </si>
  <si>
    <t>S11° 38.874' E166° 56.451'</t>
  </si>
  <si>
    <t>S11° 38.873' E166° 56.447'</t>
  </si>
  <si>
    <t>S11° 38.872' E166° 56.443'</t>
  </si>
  <si>
    <t>S11° 38.871' E166° 56.439'</t>
  </si>
  <si>
    <t>S11° 38.871' E166° 56.434'</t>
  </si>
  <si>
    <t>S11° 38.870' E166° 56.430'</t>
  </si>
  <si>
    <t>S11° 38.869' E166° 56.426'</t>
  </si>
  <si>
    <t>S11° 38.868' E166° 56.423'</t>
  </si>
  <si>
    <t>S11° 38.867' E166° 56.419'</t>
  </si>
  <si>
    <t>285.3° waar</t>
  </si>
  <si>
    <t>S11° 38.865' E166° 56.415'</t>
  </si>
  <si>
    <t>S11° 38.864' E166° 56.410'</t>
  </si>
  <si>
    <t>S11° 38.863' E166° 56.407'</t>
  </si>
  <si>
    <t>S11° 38.862' E166° 56.403'</t>
  </si>
  <si>
    <t>S11° 38.860' E166° 56.400'</t>
  </si>
  <si>
    <t>S11° 38.859' E166° 56.396'</t>
  </si>
  <si>
    <t>S11° 38.858' E166° 56.392'</t>
  </si>
  <si>
    <t>S11° 38.856' E166° 56.389'</t>
  </si>
  <si>
    <t>S11° 38.855' E166° 56.386'</t>
  </si>
  <si>
    <t>S11° 38.853' E166° 56.382'</t>
  </si>
  <si>
    <t>301.5° waar</t>
  </si>
  <si>
    <t>S11° 38.851' E166° 56.378'</t>
  </si>
  <si>
    <t>S11° 38.849' E166° 56.375'</t>
  </si>
  <si>
    <t>S11° 38.847' E166° 56.372'</t>
  </si>
  <si>
    <t>S11° 38.845' E166° 56.369'</t>
  </si>
  <si>
    <t>S11° 38.843' E166° 56.365'</t>
  </si>
  <si>
    <t>S11° 38.841' E166° 56.362'</t>
  </si>
  <si>
    <t>S11° 38.838' E166° 56.358'</t>
  </si>
  <si>
    <t>S11° 38.836' E166° 56.356'</t>
  </si>
  <si>
    <t>S11° 38.833' E166° 56.352'</t>
  </si>
  <si>
    <t>S11° 38.831' E166° 56.349'</t>
  </si>
  <si>
    <t>S11° 38.829' E166° 56.345'</t>
  </si>
  <si>
    <t>S11° 38.826' E166° 56.342'</t>
  </si>
  <si>
    <t>S11° 38.824' E166° 56.339'</t>
  </si>
  <si>
    <t>S11° 38.822' E166° 56.335'</t>
  </si>
  <si>
    <t>S11° 38.819' E166° 56.332'</t>
  </si>
  <si>
    <t>S11° 38.817' E166° 56.328'</t>
  </si>
  <si>
    <t>S11° 38.815' E166° 56.324'</t>
  </si>
  <si>
    <t>S11° 38.813' E166° 56.322'</t>
  </si>
  <si>
    <t>303.6° waar</t>
  </si>
  <si>
    <t>S11° 38.811' E166° 56.318'</t>
  </si>
  <si>
    <t>S11° 38.808' E166° 56.315'</t>
  </si>
  <si>
    <t>S11° 38.806' E166° 56.311'</t>
  </si>
  <si>
    <t>S11° 38.804' E166° 56.307'</t>
  </si>
  <si>
    <t>S11° 38.802' E166° 56.304'</t>
  </si>
  <si>
    <t>S11° 38.800' E166° 56.300'</t>
  </si>
  <si>
    <t>S11° 38.798' E166° 56.296'</t>
  </si>
  <si>
    <t>S11° 38.795' E166° 56.293'</t>
  </si>
  <si>
    <t>S11° 38.793' E166° 56.289'</t>
  </si>
  <si>
    <t>S11° 38.791' E166° 56.285'</t>
  </si>
  <si>
    <t>S11° 38.789' E166° 56.281'</t>
  </si>
  <si>
    <t>S11° 38.787' E166° 56.278'</t>
  </si>
  <si>
    <t>S11° 38.784' E166° 56.274'</t>
  </si>
  <si>
    <t>S11° 38.782' E166° 56.270'</t>
  </si>
  <si>
    <t>S11° 38.779' E166° 56.267'</t>
  </si>
  <si>
    <t>S11° 38.776' E166° 56.264'</t>
  </si>
  <si>
    <t>S11° 38.773' E166° 56.261'</t>
  </si>
  <si>
    <t>325.1° waar</t>
  </si>
  <si>
    <t>S11° 38.770' E166° 56.259'</t>
  </si>
  <si>
    <t>S11° 38.766' E166° 56.256'</t>
  </si>
  <si>
    <t>332.9° waar</t>
  </si>
  <si>
    <t>S11° 38.763' E166° 56.254'</t>
  </si>
  <si>
    <t>S11° 38.759' E166° 56.252'</t>
  </si>
  <si>
    <t>314.1° waar</t>
  </si>
  <si>
    <t>S11° 38.756' E166° 56.250'</t>
  </si>
  <si>
    <t>311.0° waar</t>
  </si>
  <si>
    <t>S11° 38.753' E166° 56.246'</t>
  </si>
  <si>
    <t>S11° 38.750' E166° 56.243'</t>
  </si>
  <si>
    <t>S11° 38.748' E166° 56.239'</t>
  </si>
  <si>
    <t>S11° 38.746' E166° 56.235'</t>
  </si>
  <si>
    <t>S11° 38.744' E166° 56.231'</t>
  </si>
  <si>
    <t>281.7° waar</t>
  </si>
  <si>
    <t>S11° 38.743' E166° 56.228'</t>
  </si>
  <si>
    <t>S11° 38.742' E166° 56.222'</t>
  </si>
  <si>
    <t>S11° 38.741' E166° 56.219'</t>
  </si>
  <si>
    <t>S11° 38.740' E166° 56.215'</t>
  </si>
  <si>
    <t>S11° 38.739' E166° 56.211'</t>
  </si>
  <si>
    <t>S11° 38.738' E166° 56.206'</t>
  </si>
  <si>
    <t>S11° 38.737' E166° 56.202'</t>
  </si>
  <si>
    <t>S11° 38.736' E166° 56.198'</t>
  </si>
  <si>
    <t>S11° 38.735' E166° 56.194'</t>
  </si>
  <si>
    <t>300.4° waar</t>
  </si>
  <si>
    <t>S11° 38.733' E166° 56.190'</t>
  </si>
  <si>
    <t>S11° 38.732' E166° 56.186'</t>
  </si>
  <si>
    <t>S11° 38.729' E166° 56.183'</t>
  </si>
  <si>
    <t>S11° 38.727' E166° 56.179'</t>
  </si>
  <si>
    <t>311.1° waar</t>
  </si>
  <si>
    <t>S11° 38.724' E166° 56.175'</t>
  </si>
  <si>
    <t>S11° 38.721' E166° 56.172'</t>
  </si>
  <si>
    <t>S11° 38.717' E166° 56.169'</t>
  </si>
  <si>
    <t>320.2° waar</t>
  </si>
  <si>
    <t>S11° 38.714' E166° 56.166'</t>
  </si>
  <si>
    <t>S11° 38.710' E166° 56.163'</t>
  </si>
  <si>
    <t>S11° 38.706' E166° 56.161'</t>
  </si>
  <si>
    <t>S11° 38.702' E166° 56.157'</t>
  </si>
  <si>
    <t>327.9° waar</t>
  </si>
  <si>
    <t>S11° 38.698' E166° 56.155'</t>
  </si>
  <si>
    <t>S11° 38.694' E166° 56.152'</t>
  </si>
  <si>
    <t>328.4° waar</t>
  </si>
  <si>
    <t>S11° 38.690' E166° 56.150'</t>
  </si>
  <si>
    <t>S11° 38.686' E166° 56.148'</t>
  </si>
  <si>
    <t>S11° 38.682' E166° 56.146'</t>
  </si>
  <si>
    <t>336.9° waar</t>
  </si>
  <si>
    <t>S11° 38.677' E166° 56.144'</t>
  </si>
  <si>
    <t>S11° 38.673' E166° 56.142'</t>
  </si>
  <si>
    <t>S11° 38.669' E166° 56.140'</t>
  </si>
  <si>
    <t>S11° 38.664' E166° 56.139'</t>
  </si>
  <si>
    <t>S11° 38.659' E166° 56.137'</t>
  </si>
  <si>
    <t>S11° 38.655' E166° 56.136'</t>
  </si>
  <si>
    <t>S11° 38.650' E166° 56.136'</t>
  </si>
  <si>
    <t>S11° 38.645' E166° 56.135'</t>
  </si>
  <si>
    <t>S11° 38.641' E166° 56.136'</t>
  </si>
  <si>
    <t>S11° 38.636' E166° 56.136'</t>
  </si>
  <si>
    <t>S11° 38.631' E166° 56.137'</t>
  </si>
  <si>
    <t>S11° 38.627' E166° 56.138'</t>
  </si>
  <si>
    <t>S11° 38.622' E166° 56.139'</t>
  </si>
  <si>
    <t>S11° 38.617' E166° 56.139'</t>
  </si>
  <si>
    <t>S11° 38.613' E166° 56.140'</t>
  </si>
  <si>
    <t>S11° 38.608' E166° 56.141'</t>
  </si>
  <si>
    <t>S11° 38.603' E166° 56.142'</t>
  </si>
  <si>
    <t>S11° 38.598' E166° 56.142'</t>
  </si>
  <si>
    <t>S11° 38.594' E166° 56.143'</t>
  </si>
  <si>
    <t>S11° 38.589' E166° 56.142'</t>
  </si>
  <si>
    <t>S11° 38.585' E166° 56.141'</t>
  </si>
  <si>
    <t>S11° 38.580' E166° 56.139'</t>
  </si>
  <si>
    <t>S11° 38.576' E166° 56.137'</t>
  </si>
  <si>
    <t>S11° 38.572' E166° 56.137'</t>
  </si>
  <si>
    <t>74.7° waar</t>
  </si>
  <si>
    <t>S11° 38.568' E166° 56.139'</t>
  </si>
  <si>
    <t>S11° 38.567' E166° 56.144'</t>
  </si>
  <si>
    <t>133.4° waar</t>
  </si>
  <si>
    <t>S11° 38.569' E166° 56.147'</t>
  </si>
  <si>
    <t>S11° 38.572' E166° 56.150'</t>
  </si>
  <si>
    <t>S11° 38.575' E166° 56.150'</t>
  </si>
  <si>
    <t>S11° 38.578' E166° 56.152'</t>
  </si>
  <si>
    <t>S11° 38.581' E166° 56.154'</t>
  </si>
  <si>
    <t>S11° 38.584' E166° 56.155'</t>
  </si>
  <si>
    <t>166.6° waar</t>
  </si>
  <si>
    <t>S11° 38.587' E166° 56.156'</t>
  </si>
  <si>
    <t>S11° 38.590' E166° 56.157'</t>
  </si>
  <si>
    <t>S11° 38.592' E166° 56.157'</t>
  </si>
  <si>
    <t>153.2° waar</t>
  </si>
  <si>
    <t>S11° 38.595' E166° 56.157'</t>
  </si>
  <si>
    <t>S11° 38.597' E166° 56.159'</t>
  </si>
  <si>
    <t>S11° 38.600' E166° 56.159'</t>
  </si>
  <si>
    <t>S11° 38.602' E166° 56.159'</t>
  </si>
  <si>
    <t>S11° 38.605' E166° 56.159'</t>
  </si>
  <si>
    <t>S11° 38.607' E166° 56.159'</t>
  </si>
  <si>
    <t>S11° 38.609' E166° 56.159'</t>
  </si>
  <si>
    <t>S11° 38.612' E166° 56.159'</t>
  </si>
  <si>
    <t>S11° 38.614' E166° 56.161'</t>
  </si>
  <si>
    <t>S11° 38.616' E166° 56.161'</t>
  </si>
  <si>
    <t>S11° 38.618' E166° 56.161'</t>
  </si>
  <si>
    <t>S11° 38.620' E166° 56.161'</t>
  </si>
  <si>
    <t>S11° 38.622' E166° 56.161'</t>
  </si>
  <si>
    <t>S11° 38.624' E166° 56.163'</t>
  </si>
  <si>
    <t>S11° 38.626' E166° 56.164'</t>
  </si>
  <si>
    <t>S11° 38.627' E166° 56.166'</t>
  </si>
  <si>
    <t>S11° 38.628' E166° 56.168'</t>
  </si>
  <si>
    <t>S11° 38.628' E166° 56.170'</t>
  </si>
  <si>
    <t>S11° 38.628' E166° 56.172'</t>
  </si>
  <si>
    <t>70.7° waar</t>
  </si>
  <si>
    <t>S11° 38.627' E166° 56.174'</t>
  </si>
  <si>
    <t>S11° 38.626' E166° 56.177'</t>
  </si>
  <si>
    <t>S11° 38.625' E166° 56.179'</t>
  </si>
  <si>
    <t>S11° 38.624' E166° 56.181'</t>
  </si>
  <si>
    <t>S11° 38.622' E166° 56.183'</t>
  </si>
  <si>
    <t>S11° 38.619' E166° 56.186'</t>
  </si>
  <si>
    <t>S11° 38.617' E166° 56.187'</t>
  </si>
  <si>
    <t>S11° 38.614' E166° 56.189'</t>
  </si>
  <si>
    <t>S11° 38.610' E166° 56.189'</t>
  </si>
  <si>
    <t>S11° 38.607' E166° 56.189'</t>
  </si>
  <si>
    <t>S11° 38.604' E166° 56.188'</t>
  </si>
  <si>
    <t>S11° 38.601' E166° 56.187'</t>
  </si>
  <si>
    <t>S11° 38.597' E166° 56.185'</t>
  </si>
  <si>
    <t>S11° 38.594' E166° 56.184'</t>
  </si>
  <si>
    <t>S11° 38.591' E166° 56.183'</t>
  </si>
  <si>
    <t>S11° 38.588' E166° 56.181'</t>
  </si>
  <si>
    <t>S11° 38.584' E166° 56.180'</t>
  </si>
  <si>
    <t>S11° 38.581' E166° 56.178'</t>
  </si>
  <si>
    <t>S11° 38.578' E166° 56.176'</t>
  </si>
  <si>
    <t>S11° 38.575' E166° 56.174'</t>
  </si>
  <si>
    <t>S11° 38.571' E166° 56.172'</t>
  </si>
  <si>
    <t>S11° 38.568' E166° 56.170'</t>
  </si>
  <si>
    <t>S11° 38.565' E166° 56.169'</t>
  </si>
  <si>
    <t>S11° 38.561' E166° 56.167'</t>
  </si>
  <si>
    <t>333.4° waar</t>
  </si>
  <si>
    <t>S11° 38.557' E166° 56.165'</t>
  </si>
  <si>
    <t>S11° 38.553' E166° 56.163'</t>
  </si>
  <si>
    <t>S11° 38.550' E166° 56.161'</t>
  </si>
  <si>
    <t>S11° 38.546' E166° 56.159'</t>
  </si>
  <si>
    <t>S11° 38.542' E166° 56.157'</t>
  </si>
  <si>
    <t>S11° 38.538' E166° 56.156'</t>
  </si>
  <si>
    <t>S11° 38.534' E166° 56.156'</t>
  </si>
  <si>
    <t>17.1° waar</t>
  </si>
  <si>
    <t>S11° 38.530' E166° 56.156'</t>
  </si>
  <si>
    <t>S11° 38.526' E166° 56.157'</t>
  </si>
  <si>
    <t>S11° 38.522' E166° 56.159'</t>
  </si>
  <si>
    <t>S11° 38.518' E166° 56.161'</t>
  </si>
  <si>
    <t>43.7° waar</t>
  </si>
  <si>
    <t>S11° 38.514' E166° 56.164'</t>
  </si>
  <si>
    <t>S11° 38.511' E166° 56.167'</t>
  </si>
  <si>
    <t>S11° 38.507' E166° 56.170'</t>
  </si>
  <si>
    <t>S11° 38.504' E166° 56.174'</t>
  </si>
  <si>
    <t>S11° 38.501' E166° 56.176'</t>
  </si>
  <si>
    <t>S11° 38.498' E166° 56.179'</t>
  </si>
  <si>
    <t>S11° 38.495' E166° 56.181'</t>
  </si>
  <si>
    <t>49.0° waar</t>
  </si>
  <si>
    <t>S11° 38.492' E166° 56.183'</t>
  </si>
  <si>
    <t>S11° 38.489' E166° 56.186'</t>
  </si>
  <si>
    <t>S11° 38.487' E166° 56.188'</t>
  </si>
  <si>
    <t>S11° 38.484' E166° 56.191'</t>
  </si>
  <si>
    <t>S11° 38.482' E166° 56.193'</t>
  </si>
  <si>
    <t>S11° 38.479' E166° 56.194'</t>
  </si>
  <si>
    <t>S11° 38.477' E166° 56.197'</t>
  </si>
  <si>
    <t>S11° 38.475' E166° 56.199'</t>
  </si>
  <si>
    <t>S11° 38.472' E166° 56.201'</t>
  </si>
  <si>
    <t>S11° 38.470' E166° 56.204'</t>
  </si>
  <si>
    <t>S11° 38.468' E166° 56.206'</t>
  </si>
  <si>
    <t>S11° 38.467' E166° 56.209'</t>
  </si>
  <si>
    <t>S11° 38.467' E166° 56.213'</t>
  </si>
  <si>
    <t>S11° 38.466' E166° 56.217'</t>
  </si>
  <si>
    <t>S11° 38.466' E166° 56.220'</t>
  </si>
  <si>
    <t>S11° 38.467' E166° 56.224'</t>
  </si>
  <si>
    <t>95.8° waar</t>
  </si>
  <si>
    <t>S11° 38.467' E166° 56.228'</t>
  </si>
  <si>
    <t>S11° 38.467' E166° 56.231'</t>
  </si>
  <si>
    <t>98.5° waar</t>
  </si>
  <si>
    <t>S11° 38.468' E166° 56.235'</t>
  </si>
  <si>
    <t>S11° 38.468' E166° 56.239'</t>
  </si>
  <si>
    <t>S11° 38.469' E166° 56.242'</t>
  </si>
  <si>
    <t>S11° 38.470' E166° 56.246'</t>
  </si>
  <si>
    <t>S11° 38.472' E166° 56.250'</t>
  </si>
  <si>
    <t>S11° 38.475' E166° 56.252'</t>
  </si>
  <si>
    <t>S11° 38.479' E166° 56.254'</t>
  </si>
  <si>
    <t>S11° 38.484' E166° 56.254'</t>
  </si>
  <si>
    <t>173.2° waar</t>
  </si>
  <si>
    <t>S11° 38.489' E166° 56.254'</t>
  </si>
  <si>
    <t>S11° 38.494' E166° 56.255'</t>
  </si>
  <si>
    <t>S11° 38.499' E166° 56.257'</t>
  </si>
  <si>
    <t>S11° 38.502' E166° 56.261'</t>
  </si>
  <si>
    <t>S11° 38.503' E166° 56.267'</t>
  </si>
  <si>
    <t>S11° 38.503' E166° 56.272'</t>
  </si>
  <si>
    <t>S11° 38.503' E166° 56.278'</t>
  </si>
  <si>
    <t>S11° 38.502' E166° 56.283'</t>
  </si>
  <si>
    <t>S11° 38.502' E166° 56.289'</t>
  </si>
  <si>
    <t>S11° 38.502' E166° 56.294'</t>
  </si>
  <si>
    <t>S11° 38.503' E166° 56.300'</t>
  </si>
  <si>
    <t>105.3° waar</t>
  </si>
  <si>
    <t>S11° 38.505' E166° 56.304'</t>
  </si>
  <si>
    <t>S11° 38.506' E166° 56.309'</t>
  </si>
  <si>
    <t>87.9° waar</t>
  </si>
  <si>
    <t>S11° 38.507' E166° 56.315'</t>
  </si>
  <si>
    <t>S11° 38.506' E166° 56.319'</t>
  </si>
  <si>
    <t>S11° 38.506' E166° 56.324'</t>
  </si>
  <si>
    <t>S11° 38.505' E166° 56.329'</t>
  </si>
  <si>
    <t>S11° 38.504' E166° 56.334'</t>
  </si>
  <si>
    <t>S11° 38.503' E166° 56.339'</t>
  </si>
  <si>
    <t>79.6° waar</t>
  </si>
  <si>
    <t>S11° 38.502' E166° 56.343'</t>
  </si>
  <si>
    <t>S11° 38.501' E166° 56.349'</t>
  </si>
  <si>
    <t>78.7° waar</t>
  </si>
  <si>
    <t>S11° 38.500' E166° 56.354'</t>
  </si>
  <si>
    <t>S11° 38.499' E166° 56.358'</t>
  </si>
  <si>
    <t>S11° 38.498' E166° 56.363'</t>
  </si>
  <si>
    <t>70.0° waar</t>
  </si>
  <si>
    <t>S11° 38.497' E166° 56.367'</t>
  </si>
  <si>
    <t>62.1° waar</t>
  </si>
  <si>
    <t>S11° 38.495' E166° 56.372'</t>
  </si>
  <si>
    <t>S11° 38.493' E166° 56.376'</t>
  </si>
  <si>
    <t>S11° 38.490' E166° 56.380'</t>
  </si>
  <si>
    <t>S11° 38.487' E166° 56.384'</t>
  </si>
  <si>
    <t>S11° 38.483' E166° 56.387'</t>
  </si>
  <si>
    <t>S11° 38.479' E166° 56.389'</t>
  </si>
  <si>
    <t>S11° 38.475' E166° 56.391'</t>
  </si>
  <si>
    <t>S11° 38.470' E166° 56.392'</t>
  </si>
  <si>
    <t>S11° 38.466' E166° 56.392'</t>
  </si>
  <si>
    <t>S11° 38.461' E166° 56.390'</t>
  </si>
  <si>
    <t>S11° 38.457' E166° 56.387'</t>
  </si>
  <si>
    <t>S11° 38.454' E166° 56.385'</t>
  </si>
  <si>
    <t>S11° 38.450' E166° 56.382'</t>
  </si>
  <si>
    <t>S11° 38.446' E166° 56.380'</t>
  </si>
  <si>
    <t>S11° 38.442' E166° 56.378'</t>
  </si>
  <si>
    <t>15.9° waar</t>
  </si>
  <si>
    <t>S11° 38.437' E166° 56.378'</t>
  </si>
  <si>
    <t>344.6° waar</t>
  </si>
  <si>
    <t>S11° 38.433' E166° 56.380'</t>
  </si>
  <si>
    <t>351.1° waar</t>
  </si>
  <si>
    <t>S11° 38.428' E166° 56.378'</t>
  </si>
  <si>
    <t>S11° 38.424' E166° 56.378'</t>
  </si>
  <si>
    <t>S11° 38.421' E166° 56.375'</t>
  </si>
  <si>
    <t>292.8° waar</t>
  </si>
  <si>
    <t>S11° 38.419' E166° 56.371'</t>
  </si>
  <si>
    <t>S11° 38.417' E166° 56.367'</t>
  </si>
  <si>
    <t>S11° 38.415' E166° 56.363'</t>
  </si>
  <si>
    <t>S11° 38.414' E166° 56.358'</t>
  </si>
  <si>
    <t>291.9° waar</t>
  </si>
  <si>
    <t>S11° 38.412' E166° 56.354'</t>
  </si>
  <si>
    <t>S11° 38.410' E166° 56.350'</t>
  </si>
  <si>
    <t>S11° 38.408' E166° 56.346'</t>
  </si>
  <si>
    <t>S11° 38.405' E166° 56.343'</t>
  </si>
  <si>
    <t>S11° 38.401' E166° 56.342'</t>
  </si>
  <si>
    <t>S11° 38.396' E166° 56.340'</t>
  </si>
  <si>
    <t>S11° 38.392' E166° 56.339'</t>
  </si>
  <si>
    <t>S11° 38.387' E166° 56.339'</t>
  </si>
  <si>
    <t>S11° 38.382' E166° 56.339'</t>
  </si>
  <si>
    <t>S11° 38.378' E166° 56.341'</t>
  </si>
  <si>
    <t>S11° 38.374' E166° 56.343'</t>
  </si>
  <si>
    <t>S11° 38.371' E166° 56.347'</t>
  </si>
  <si>
    <t>S11° 38.368' E166° 56.351'</t>
  </si>
  <si>
    <t>S11° 38.366' E166° 56.356'</t>
  </si>
  <si>
    <t>S11° 38.364' E166° 56.361'</t>
  </si>
  <si>
    <t>S11° 38.362' E166° 56.365'</t>
  </si>
  <si>
    <t>S11° 38.361' E166° 56.370'</t>
  </si>
  <si>
    <t>S11° 38.359' E166° 56.375'</t>
  </si>
  <si>
    <t>70.9° waar</t>
  </si>
  <si>
    <t>S11° 38.358' E166° 56.380'</t>
  </si>
  <si>
    <t>S11° 38.356' E166° 56.384'</t>
  </si>
  <si>
    <t>66.4° waar</t>
  </si>
  <si>
    <t>S11° 38.354' E166° 56.389'</t>
  </si>
  <si>
    <t>S11° 38.353' E166° 56.393'</t>
  </si>
  <si>
    <t>S11° 38.350' E166° 56.397'</t>
  </si>
  <si>
    <t>S11° 38.348' E166° 56.401'</t>
  </si>
  <si>
    <t>53.3° waar</t>
  </si>
  <si>
    <t>S11° 38.345' E166° 56.405'</t>
  </si>
  <si>
    <t>S11° 38.342' E166° 56.409'</t>
  </si>
  <si>
    <t>S11° 38.340' E166° 56.412'</t>
  </si>
  <si>
    <t>S11° 38.338' E166° 56.417'</t>
  </si>
  <si>
    <t>S11° 38.337' E166° 56.421'</t>
  </si>
  <si>
    <t>S11° 38.337' E166° 56.426'</t>
  </si>
  <si>
    <t>106.3° waar</t>
  </si>
  <si>
    <t>S11° 38.337' E166° 56.430'</t>
  </si>
  <si>
    <t>112.0° waar</t>
  </si>
  <si>
    <t>S11° 38.339' E166° 56.435'</t>
  </si>
  <si>
    <t>S11° 38.340' E166° 56.439'</t>
  </si>
  <si>
    <t>116.1° waar</t>
  </si>
  <si>
    <t>S11° 38.342' E166° 56.443'</t>
  </si>
  <si>
    <t>S11° 38.344' E166° 56.447'</t>
  </si>
  <si>
    <t>S11° 38.346' E166° 56.451'</t>
  </si>
  <si>
    <t>S11° 38.348' E166° 56.454'</t>
  </si>
  <si>
    <t>S11° 38.350' E166° 56.458'</t>
  </si>
  <si>
    <t>S11° 38.352' E166° 56.462'</t>
  </si>
  <si>
    <t>S11° 38.354' E166° 56.465'</t>
  </si>
  <si>
    <t>128.4° waar</t>
  </si>
  <si>
    <t>S11° 38.357' E166° 56.468'</t>
  </si>
  <si>
    <t>S11° 38.359' E166° 56.472'</t>
  </si>
  <si>
    <t>S11° 38.362' E166° 56.475'</t>
  </si>
  <si>
    <t>139.7° waar</t>
  </si>
  <si>
    <t>S11° 38.365' E166° 56.477'</t>
  </si>
  <si>
    <t>S11° 38.368' E166° 56.480'</t>
  </si>
  <si>
    <t>S11° 38.371' E166° 56.483'</t>
  </si>
  <si>
    <t>S11° 38.374' E166° 56.486'</t>
  </si>
  <si>
    <t>S11° 38.378' E166° 56.488'</t>
  </si>
  <si>
    <t>121.7° waar</t>
  </si>
  <si>
    <t>S11° 38.380' E166° 56.491'</t>
  </si>
  <si>
    <t>S11° 38.383' E166° 56.495'</t>
  </si>
  <si>
    <t>S11° 38.385' E166° 56.499'</t>
  </si>
  <si>
    <t>S11° 38.386' E166° 56.502'</t>
  </si>
  <si>
    <t>S11° 38.387' E166° 56.506'</t>
  </si>
  <si>
    <t>S11° 38.387' E166° 56.510'</t>
  </si>
  <si>
    <t>S11° 38.388' E166° 56.515'</t>
  </si>
  <si>
    <t>118.0° waar</t>
  </si>
  <si>
    <t>S11° 38.389' E166° 56.519'</t>
  </si>
  <si>
    <t>129.2° waar</t>
  </si>
  <si>
    <t>S11° 38.391' E166° 56.522'</t>
  </si>
  <si>
    <t>S11° 38.393' E166° 56.526'</t>
  </si>
  <si>
    <t>S11° 38.396' E166° 56.528'</t>
  </si>
  <si>
    <t>S11° 38.399' E166° 56.531'</t>
  </si>
  <si>
    <t>S11° 38.402' E166° 56.534'</t>
  </si>
  <si>
    <t>S11° 38.405' E166° 56.537'</t>
  </si>
  <si>
    <t>S11° 38.408' E166° 56.540'</t>
  </si>
  <si>
    <t>S11° 38.410' E166° 56.543'</t>
  </si>
  <si>
    <t>S11° 38.412' E166° 56.548'</t>
  </si>
  <si>
    <t>81.7° waar</t>
  </si>
  <si>
    <t>S11° 38.412' E166° 56.551'</t>
  </si>
  <si>
    <t>74.5° waar</t>
  </si>
  <si>
    <t>S11° 38.411' E166° 56.556'</t>
  </si>
  <si>
    <t>S11° 38.410' E166° 56.560'</t>
  </si>
  <si>
    <t>S11° 38.409' E166° 56.564'</t>
  </si>
  <si>
    <t>S11° 38.407' E166° 56.567'</t>
  </si>
  <si>
    <t>S11° 38.406' E166° 56.571'</t>
  </si>
  <si>
    <t>S11° 38.404' E166° 56.575'</t>
  </si>
  <si>
    <t>S11° 38.402' E166° 56.579'</t>
  </si>
  <si>
    <t>S11° 38.400' E166° 56.582'</t>
  </si>
  <si>
    <t>S11° 38.398' E166° 56.586'</t>
  </si>
  <si>
    <t>S11° 38.396' E166° 56.589'</t>
  </si>
  <si>
    <t>S11° 38.394' E166° 56.593'</t>
  </si>
  <si>
    <t>S11° 38.392' E166° 56.597'</t>
  </si>
  <si>
    <t>S11° 38.391' E166° 56.601'</t>
  </si>
  <si>
    <t>S11° 38.389' E166° 56.605'</t>
  </si>
  <si>
    <t>S11° 38.387' E166° 56.608'</t>
  </si>
  <si>
    <t>S11° 38.385' E166° 56.612'</t>
  </si>
  <si>
    <t>S11° 38.384' E166° 56.616'</t>
  </si>
  <si>
    <t>S11° 38.382' E166° 56.619'</t>
  </si>
  <si>
    <t>S11° 38.380' E166° 56.624'</t>
  </si>
  <si>
    <t>S11° 38.378' E166° 56.627'</t>
  </si>
  <si>
    <t>S11° 38.376' E166° 56.631'</t>
  </si>
  <si>
    <t>S11° 38.375' E166° 56.634'</t>
  </si>
  <si>
    <t>S11° 38.373' E166° 56.638'</t>
  </si>
  <si>
    <t>S11° 38.371' E166° 56.643'</t>
  </si>
  <si>
    <t>S11° 38.369' E166° 56.647'</t>
  </si>
  <si>
    <t>S11° 38.368' E166° 56.651'</t>
  </si>
  <si>
    <t>S11° 38.366' E166° 56.655'</t>
  </si>
  <si>
    <t>S11° 38.364' E166° 56.660'</t>
  </si>
  <si>
    <t>67.2° waar</t>
  </si>
  <si>
    <t>S11° 38.362' E166° 56.663'</t>
  </si>
  <si>
    <t>S11° 38.360' E166° 56.668'</t>
  </si>
  <si>
    <t>S11° 38.358' E166° 56.672'</t>
  </si>
  <si>
    <t>69.9° waar</t>
  </si>
  <si>
    <t>S11° 38.356' E166° 56.676'</t>
  </si>
  <si>
    <t>S11° 38.355' E166° 56.681'</t>
  </si>
  <si>
    <t>S11° 38.353' E166° 56.685'</t>
  </si>
  <si>
    <t>S11° 38.351' E166° 56.689'</t>
  </si>
  <si>
    <t>S11° 38.349' E166° 56.693'</t>
  </si>
  <si>
    <t>S11° 38.348' E166° 56.697'</t>
  </si>
  <si>
    <t>S11° 38.346' E166° 56.701'</t>
  </si>
  <si>
    <t>S11° 38.344' E166° 56.706'</t>
  </si>
  <si>
    <t>S11° 38.343' E166° 56.710'</t>
  </si>
  <si>
    <t>S11° 38.341' E166° 56.714'</t>
  </si>
  <si>
    <t>S11° 38.339' E166° 56.718'</t>
  </si>
  <si>
    <t>S11° 38.338' E166° 56.723'</t>
  </si>
  <si>
    <t>S11° 38.336' E166° 56.727'</t>
  </si>
  <si>
    <t>S11° 38.334' E166° 56.731'</t>
  </si>
  <si>
    <t>S11° 38.333' E166° 56.736'</t>
  </si>
  <si>
    <t>S11° 38.331' E166° 56.739'</t>
  </si>
  <si>
    <t>S11° 38.330' E166° 56.744'</t>
  </si>
  <si>
    <t>S11° 38.329' E166° 56.748'</t>
  </si>
  <si>
    <t>S11° 38.328' E166° 56.753'</t>
  </si>
  <si>
    <t>S11° 38.327' E166° 56.757'</t>
  </si>
  <si>
    <t>S11° 38.326' E166° 56.763'</t>
  </si>
  <si>
    <t>S11° 38.326' E166° 56.768'</t>
  </si>
  <si>
    <t>S11° 38.327' E166° 56.772'</t>
  </si>
  <si>
    <t>S11° 38.329' E166° 56.777'</t>
  </si>
  <si>
    <t>128.9° waar</t>
  </si>
  <si>
    <t>S11° 38.331' E166° 56.781'</t>
  </si>
  <si>
    <t>S11° 38.334' E166° 56.785'</t>
  </si>
  <si>
    <t>S11° 38.338' E166° 56.788'</t>
  </si>
  <si>
    <t>S11° 38.342' E166° 56.792'</t>
  </si>
  <si>
    <t>S11° 38.347' E166° 56.795'</t>
  </si>
  <si>
    <t>S11° 38.351' E166° 56.797'</t>
  </si>
  <si>
    <t>S11° 38.356' E166° 56.798'</t>
  </si>
  <si>
    <t>S11° 38.360' E166° 56.798'</t>
  </si>
  <si>
    <t>S11° 38.365' E166° 56.798'</t>
  </si>
  <si>
    <t>188.7° waar</t>
  </si>
  <si>
    <t>S11° 38.369' E166° 56.797'</t>
  </si>
  <si>
    <t>205.6° waar</t>
  </si>
  <si>
    <t>S11° 38.374' E166° 56.796'</t>
  </si>
  <si>
    <t>S11° 38.378' E166° 56.794'</t>
  </si>
  <si>
    <t>S11° 38.381' E166° 56.792'</t>
  </si>
  <si>
    <t>S11° 38.385' E166° 56.790'</t>
  </si>
  <si>
    <t>S11° 38.388' E166° 56.788'</t>
  </si>
  <si>
    <t>S11° 38.391' E166° 56.785'</t>
  </si>
  <si>
    <t>S11° 38.394' E166° 56.782'</t>
  </si>
  <si>
    <t>S11° 38.396' E166° 56.779'</t>
  </si>
  <si>
    <t>S11° 38.399' E166° 56.775'</t>
  </si>
  <si>
    <t>S11° 38.401' E166° 56.773'</t>
  </si>
  <si>
    <t>S11° 38.404' E166° 56.770'</t>
  </si>
  <si>
    <t>S11° 38.407' E166° 56.768'</t>
  </si>
  <si>
    <t>S11° 38.409' E166° 56.764'</t>
  </si>
  <si>
    <t>S11° 38.412' E166° 56.762'</t>
  </si>
  <si>
    <t>S11° 38.416' E166° 56.760'</t>
  </si>
  <si>
    <t>S11° 38.420' E166° 56.760'</t>
  </si>
  <si>
    <t>S11° 38.423' E166° 56.762'</t>
  </si>
  <si>
    <t>S11° 38.426' E166° 56.764'</t>
  </si>
  <si>
    <t>101.5° waar</t>
  </si>
  <si>
    <t>S11° 38.428' E166° 56.768'</t>
  </si>
  <si>
    <t>S11° 38.429' E166° 56.771'</t>
  </si>
  <si>
    <t>S11° 38.429' E166° 56.775'</t>
  </si>
  <si>
    <t>S11° 38.428' E166° 56.779'</t>
  </si>
  <si>
    <t>S11° 38.427' E166° 56.781'</t>
  </si>
  <si>
    <t>S11° 38.425' E166° 56.785'</t>
  </si>
  <si>
    <t>49.3° waar</t>
  </si>
  <si>
    <t>S11° 38.423' E166° 56.788'</t>
  </si>
  <si>
    <t>S11° 38.421' E166° 56.790'</t>
  </si>
  <si>
    <t>S11° 38.419' E166° 56.793'</t>
  </si>
  <si>
    <t>S11° 38.416' E166° 56.797'</t>
  </si>
  <si>
    <t>S11° 38.414' E166° 56.801'</t>
  </si>
  <si>
    <t>58.5° waar</t>
  </si>
  <si>
    <t>S11° 38.413' E166° 56.804'</t>
  </si>
  <si>
    <t>S11° 38.411' E166° 56.808'</t>
  </si>
  <si>
    <t>S11° 38.409' E166° 56.811'</t>
  </si>
  <si>
    <t>S11° 38.407' E166° 56.816'</t>
  </si>
  <si>
    <t>S11° 38.405' E166° 56.820'</t>
  </si>
  <si>
    <t>S11° 38.403' E166° 56.824'</t>
  </si>
  <si>
    <t>S11° 38.401' E166° 56.829'</t>
  </si>
  <si>
    <t>S11° 38.399' E166° 56.833'</t>
  </si>
  <si>
    <t>S11° 38.397' E166° 56.838'</t>
  </si>
  <si>
    <t>S11° 38.395' E166° 56.842'</t>
  </si>
  <si>
    <t>S11° 38.393' E166° 56.848'</t>
  </si>
  <si>
    <t>66.7° waar</t>
  </si>
  <si>
    <t>S11° 38.391' E166° 56.853'</t>
  </si>
  <si>
    <t>S11° 38.389' E166° 56.858'</t>
  </si>
  <si>
    <t>63.7° waar</t>
  </si>
  <si>
    <t>S11° 38.386' E166° 56.863'</t>
  </si>
  <si>
    <t>59.7° waar</t>
  </si>
  <si>
    <t>S11° 38.384' E166° 56.868'</t>
  </si>
  <si>
    <t>63.6° waar</t>
  </si>
  <si>
    <t>S11° 38.381' E166° 56.873'</t>
  </si>
  <si>
    <t>53.9° waar</t>
  </si>
  <si>
    <t>S11° 38.379' E166° 56.878'</t>
  </si>
  <si>
    <t>S11° 38.375' E166° 56.883'</t>
  </si>
  <si>
    <t>S11° 38.372' E166° 56.888'</t>
  </si>
  <si>
    <t>50.0° waar</t>
  </si>
  <si>
    <t>S11° 38.369' E166° 56.893'</t>
  </si>
  <si>
    <t>46.0° waar</t>
  </si>
  <si>
    <t>S11° 38.361' E166° 56.902'</t>
  </si>
  <si>
    <t>S11° 38.356' E166° 56.907'</t>
  </si>
  <si>
    <t>S11° 38.351' E166° 56.909'</t>
  </si>
  <si>
    <t>35.1° waar</t>
  </si>
  <si>
    <t>S11° 38.346' E166° 56.913'</t>
  </si>
  <si>
    <t>S11° 38.340' E166° 56.917'</t>
  </si>
  <si>
    <t>S11° 38.335' E166° 56.920'</t>
  </si>
  <si>
    <t>S11° 38.329' E166° 56.923'</t>
  </si>
  <si>
    <t>26.7° waar</t>
  </si>
  <si>
    <t>S11° 38.323' E166° 56.925'</t>
  </si>
  <si>
    <t>S11° 38.317' E166° 56.928'</t>
  </si>
  <si>
    <t>S11° 38.304' E166° 56.933'</t>
  </si>
  <si>
    <t>S11° 38.298' E166° 56.934'</t>
  </si>
  <si>
    <t>S11° 38.285' E166° 56.939'</t>
  </si>
  <si>
    <t>20.7° waar</t>
  </si>
  <si>
    <t>S11° 38.279' E166° 56.942'</t>
  </si>
  <si>
    <t>S11° 38.272' E166° 56.944'</t>
  </si>
  <si>
    <t>S11° 38.259' E166° 56.950'</t>
  </si>
  <si>
    <t>S11° 38.253' E166° 56.952'</t>
  </si>
  <si>
    <t>S11° 38.247' E166° 56.955'</t>
  </si>
  <si>
    <t>30.7° waar</t>
  </si>
  <si>
    <t>S11° 38.241' E166° 56.958'</t>
  </si>
  <si>
    <t>S11° 38.235' E166° 56.961'</t>
  </si>
  <si>
    <t>S11° 38.230' E166° 56.965'</t>
  </si>
  <si>
    <t>S11° 38.224' E166° 56.969'</t>
  </si>
  <si>
    <t>S11° 38.219' E166° 56.972'</t>
  </si>
  <si>
    <t>S11° 38.214' E166° 56.976'</t>
  </si>
  <si>
    <t>S11° 38.203' E166° 56.983'</t>
  </si>
  <si>
    <t>37.0° waar</t>
  </si>
  <si>
    <t>S11° 38.198' E166° 56.987'</t>
  </si>
  <si>
    <t>S11° 38.194' E166° 56.990'</t>
  </si>
  <si>
    <t>S11° 38.190' E166° 56.994'</t>
  </si>
  <si>
    <t>S11° 38.185' E166° 56.998'</t>
  </si>
  <si>
    <t>S11° 38.181' E166° 57.001'</t>
  </si>
  <si>
    <t>S11° 38.177' E166° 57.005'</t>
  </si>
  <si>
    <t>S11° 38.167' E166° 57.018'</t>
  </si>
  <si>
    <t>S11° 38.164' E166° 57.022'</t>
  </si>
  <si>
    <t>S11° 38.161' E166° 57.026'</t>
  </si>
  <si>
    <t>S11° 38.158' E166° 57.031'</t>
  </si>
  <si>
    <t>S11° 38.155' E166° 57.036'</t>
  </si>
  <si>
    <t>S11° 38.153' E166° 57.041'</t>
  </si>
  <si>
    <t>S11° 38.151' E166° 57.045'</t>
  </si>
  <si>
    <t>S11° 38.149' E166° 57.050'</t>
  </si>
  <si>
    <t>S11° 38.147' E166° 57.054'</t>
  </si>
  <si>
    <t>S11° 38.144' E166° 57.059'</t>
  </si>
  <si>
    <t>S11° 38.142' E166° 57.063'</t>
  </si>
  <si>
    <t>S11° 38.140' E166° 57.068'</t>
  </si>
  <si>
    <t>S11° 38.139' E166° 57.072'</t>
  </si>
  <si>
    <t>74.8° waar</t>
  </si>
  <si>
    <t>S11° 38.137' E166° 57.077'</t>
  </si>
  <si>
    <t>S11° 38.136' E166° 57.082'</t>
  </si>
  <si>
    <t>S11° 38.134' E166° 57.087'</t>
  </si>
  <si>
    <t>S11° 38.133' E166° 57.092'</t>
  </si>
  <si>
    <t>S11° 38.132' E166° 57.096'</t>
  </si>
  <si>
    <t>S11° 38.131' E166° 57.101'</t>
  </si>
  <si>
    <t>S11° 38.130' E166° 57.106'</t>
  </si>
  <si>
    <t>S11° 38.130' E166° 57.111'</t>
  </si>
  <si>
    <t>90.8° waar</t>
  </si>
  <si>
    <t>S11° 38.130' E166° 57.121'</t>
  </si>
  <si>
    <t>S11° 38.130' E166° 57.126'</t>
  </si>
  <si>
    <t>100.0° waar</t>
  </si>
  <si>
    <t>S11° 38.131' E166° 57.130'</t>
  </si>
  <si>
    <t>103.5° waar</t>
  </si>
  <si>
    <t>S11° 38.131' E166° 57.135'</t>
  </si>
  <si>
    <t>121.0° waar</t>
  </si>
  <si>
    <t>132.6° waar</t>
  </si>
  <si>
    <t>S11° 38.138' E166° 57.153'</t>
  </si>
  <si>
    <t>S11° 38.141' E166° 57.156'</t>
  </si>
  <si>
    <t>S11° 38.144' E166° 57.159'</t>
  </si>
  <si>
    <t>S11° 38.148' E166° 57.164'</t>
  </si>
  <si>
    <t>S11° 38.150' E166° 57.166'</t>
  </si>
  <si>
    <t>S11° 38.153' E166° 57.169'</t>
  </si>
  <si>
    <t>S11° 38.154' E166° 57.169'</t>
  </si>
  <si>
    <t>S11° 38.155' E166° 57.169'</t>
  </si>
  <si>
    <t>1.1 km/h</t>
  </si>
  <si>
    <t>0 km/h</t>
  </si>
  <si>
    <t>S11° 38.156' E166° 57.170'</t>
  </si>
  <si>
    <t>CumAfst</t>
  </si>
  <si>
    <t>Min</t>
  </si>
  <si>
    <t>Max</t>
  </si>
  <si>
    <t>Som</t>
  </si>
  <si>
    <t>Gem</t>
  </si>
  <si>
    <t>Mediaan</t>
  </si>
  <si>
    <t>Seconden</t>
  </si>
  <si>
    <t>Aantal van Tijd</t>
  </si>
  <si>
    <t>80</t>
  </si>
  <si>
    <t>82</t>
  </si>
  <si>
    <t>84</t>
  </si>
  <si>
    <t>94</t>
  </si>
  <si>
    <t>97</t>
  </si>
  <si>
    <t>Groep1</t>
  </si>
  <si>
    <t>Groep2</t>
  </si>
  <si>
    <t>Groep3</t>
  </si>
  <si>
    <t>Groep4</t>
  </si>
  <si>
    <t>Groep5</t>
  </si>
  <si>
    <t>Groep6</t>
  </si>
  <si>
    <t>Groep7</t>
  </si>
  <si>
    <t>Datum</t>
  </si>
  <si>
    <t>kWh</t>
  </si>
  <si>
    <t>Som van kWh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</si>
  <si>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</si>
  <si>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</si>
  <si>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</si>
  <si>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</si>
  <si>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</si>
  <si>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</si>
  <si>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</si>
  <si>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</si>
  <si>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</si>
  <si>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</si>
  <si>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</si>
  <si>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</si>
  <si>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Aantal van Datum</t>
  </si>
  <si>
    <t>0-3</t>
  </si>
  <si>
    <t>3-6</t>
  </si>
  <si>
    <t>6-9</t>
  </si>
  <si>
    <t>9-12</t>
  </si>
  <si>
    <t>12-15</t>
  </si>
  <si>
    <t>15-18</t>
  </si>
  <si>
    <t>18-21</t>
  </si>
  <si>
    <t>21-24</t>
  </si>
  <si>
    <t>24-27</t>
  </si>
  <si>
    <t>27-30</t>
  </si>
  <si>
    <t>0,33-3,33</t>
  </si>
  <si>
    <t>3,33-6,33</t>
  </si>
  <si>
    <t>6,33-9,33</t>
  </si>
  <si>
    <t>9,33-12,33</t>
  </si>
  <si>
    <t>12,33-15,33</t>
  </si>
  <si>
    <t>15,33-18,33</t>
  </si>
  <si>
    <t>18,33-21,33</t>
  </si>
  <si>
    <t>21,33-24,33</t>
  </si>
  <si>
    <t>24,33-27,33</t>
  </si>
  <si>
    <t>27,33-30,33</t>
  </si>
  <si>
    <t>www.ginfo.nl</t>
  </si>
  <si>
    <t>Voorbeeld materiaal -  Histogrammen</t>
  </si>
  <si>
    <t>© 2021, G-Info/G. Verbruggen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</si>
</sst>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[$-F400]h:mm:ss\ AM/PM"/>
    <numFmt numFmtId="165" formatCode="_ * #,##0_ ;_ * \-#,##0_ ;_ * &quot;-&quot;??_ ;_ @_ "/>
    <numFmt numFmtId="166" formatCode="#,##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Fill="1" applyBorder="1" applyAlignment="1"/>
    <xf numFmtId="0" fontId="0" fillId="0" borderId="0" xfId="0" applyFill="1" applyBorder="1" applyAlignment="1"/>
    <xf numFmtId="0" fontId="0" fillId="0" borderId="0" xfId="0" applyNumberFormat="1" applyFill="1" applyBorder="1" applyAlignment="1"/>
    <xf numFmtId="0" fontId="2" fillId="0" borderId="2" xfId="0" applyFont="1" applyFill="1" applyBorder="1" applyAlignment="1">
      <alignment horizontal="center"/>
    </xf>
    <xf numFmtId="0" fontId="1" fillId="0" borderId="0" xfId="0" applyFont="1" applyBorder="1"/>
    <xf numFmtId="0" fontId="0" fillId="0" borderId="0" xfId="0" pivotButton="1"/>
    <xf numFmtId="21" fontId="0" fillId="0" borderId="0" xfId="0" applyNumberFormat="1"/>
    <xf numFmtId="22" fontId="0" fillId="0" borderId="0" xfId="0" applyNumberFormat="1"/>
    <xf numFmtId="0" fontId="0" fillId="0" borderId="3" xfId="0" applyBorder="1"/>
    <xf numFmtId="0" fontId="4" fillId="2" borderId="4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0" fillId="0" borderId="0" xfId="0" applyNumberFormat="1"/>
    <xf numFmtId="0" fontId="0" fillId="0" borderId="6" xfId="0" applyBorder="1"/>
    <xf numFmtId="164" fontId="0" fillId="0" borderId="7" xfId="0" applyNumberFormat="1" applyBorder="1"/>
    <xf numFmtId="1" fontId="0" fillId="0" borderId="0" xfId="0" applyNumberFormat="1" applyBorder="1"/>
    <xf numFmtId="165" fontId="0" fillId="0" borderId="0" xfId="1" applyNumberFormat="1" applyFont="1" applyBorder="1"/>
    <xf numFmtId="1" fontId="0" fillId="0" borderId="8" xfId="0" applyNumberFormat="1" applyBorder="1"/>
    <xf numFmtId="0" fontId="0" fillId="0" borderId="9" xfId="0" applyBorder="1"/>
    <xf numFmtId="164" fontId="0" fillId="0" borderId="10" xfId="0" applyNumberFormat="1" applyBorder="1"/>
    <xf numFmtId="0" fontId="0" fillId="0" borderId="1" xfId="0" applyNumberFormat="1" applyBorder="1"/>
    <xf numFmtId="165" fontId="0" fillId="0" borderId="1" xfId="1" applyNumberFormat="1" applyFont="1" applyBorder="1"/>
    <xf numFmtId="0" fontId="0" fillId="0" borderId="11" xfId="0" applyNumberFormat="1" applyBorder="1"/>
    <xf numFmtId="164" fontId="0" fillId="0" borderId="0" xfId="0" applyNumberFormat="1" applyBorder="1"/>
    <xf numFmtId="0" fontId="0" fillId="0" borderId="0" xfId="0" applyNumberFormat="1" applyBorder="1"/>
    <xf numFmtId="0" fontId="0" fillId="0" borderId="8" xfId="0" applyBorder="1"/>
    <xf numFmtId="0" fontId="0" fillId="0" borderId="11" xfId="0" applyBorder="1"/>
    <xf numFmtId="1" fontId="0" fillId="0" borderId="0" xfId="0" applyNumberFormat="1"/>
    <xf numFmtId="0" fontId="0" fillId="0" borderId="0" xfId="0" applyAlignment="1">
      <alignment horizontal="left" indent="1"/>
    </xf>
    <xf numFmtId="14" fontId="0" fillId="0" borderId="0" xfId="0" applyNumberFormat="1"/>
    <xf numFmtId="166" fontId="0" fillId="0" borderId="0" xfId="0" applyNumberFormat="1"/>
    <xf numFmtId="0" fontId="5" fillId="3" borderId="0" xfId="2" applyFill="1"/>
    <xf numFmtId="0" fontId="5" fillId="3" borderId="0" xfId="2" applyFill="1" applyBorder="1"/>
    <xf numFmtId="0" fontId="5" fillId="0" borderId="0" xfId="2"/>
    <xf numFmtId="0" fontId="5" fillId="4" borderId="0" xfId="2" applyFill="1"/>
    <xf numFmtId="0" fontId="5" fillId="4" borderId="0" xfId="2" applyFill="1" applyBorder="1"/>
    <xf numFmtId="0" fontId="5" fillId="4" borderId="12" xfId="2" applyFill="1" applyBorder="1"/>
    <xf numFmtId="0" fontId="5" fillId="4" borderId="13" xfId="2" applyFill="1" applyBorder="1"/>
    <xf numFmtId="0" fontId="5" fillId="4" borderId="14" xfId="2" applyFill="1" applyBorder="1"/>
    <xf numFmtId="0" fontId="5" fillId="4" borderId="15" xfId="2" applyFill="1" applyBorder="1"/>
    <xf numFmtId="0" fontId="6" fillId="4" borderId="0" xfId="2" applyFont="1" applyFill="1" applyBorder="1"/>
    <xf numFmtId="0" fontId="5" fillId="4" borderId="16" xfId="2" applyFill="1" applyBorder="1"/>
    <xf numFmtId="0" fontId="7" fillId="4" borderId="0" xfId="2" applyFont="1" applyFill="1" applyBorder="1" applyAlignment="1">
      <alignment horizontal="right"/>
    </xf>
    <xf numFmtId="0" fontId="8" fillId="4" borderId="0" xfId="2" applyFont="1" applyFill="1" applyBorder="1" applyAlignment="1">
      <alignment horizontal="right"/>
    </xf>
    <xf numFmtId="0" fontId="9" fillId="4" borderId="0" xfId="2" applyFont="1" applyFill="1" applyBorder="1" applyAlignment="1">
      <alignment horizontal="right"/>
    </xf>
    <xf numFmtId="0" fontId="10" fillId="4" borderId="0" xfId="3" applyFill="1" applyBorder="1" applyAlignment="1" applyProtection="1">
      <alignment horizontal="right"/>
      <protection locked="0"/>
    </xf>
    <xf numFmtId="0" fontId="10" fillId="4" borderId="0" xfId="3" applyFill="1" applyAlignment="1" applyProtection="1">
      <alignment horizontal="right"/>
      <protection locked="0"/>
    </xf>
    <xf numFmtId="0" fontId="5" fillId="4" borderId="17" xfId="2" applyFill="1" applyBorder="1"/>
    <xf numFmtId="0" fontId="5" fillId="4" borderId="18" xfId="2" applyFill="1" applyBorder="1"/>
    <xf numFmtId="0" fontId="5" fillId="4" borderId="19" xfId="2" applyFill="1" applyBorder="1"/>
    <xf numFmtId="0" fontId="5" fillId="0" borderId="0" xfId="2" applyBorder="1"/>
  </cellXfs>
  <cellStyles count="4">
    <cellStyle name="Hyperlink 2" xfId="3" xr:uid="{7E7D39A9-1CF9-4BF9-B05B-C9D3B5C2EA31}"/>
    <cellStyle name="Komma" xfId="1" builtinId="3"/>
    <cellStyle name="Normal 2" xfId="2" xr:uid="{616BADD7-ECD1-47E8-98D2-C0640870B4D9}"/>
    <cellStyle name="Standaard" xfId="0" builtinId="0"/>
  </cellStyles>
  <dxfs count="5">
    <dxf>
      <numFmt numFmtId="19" formatCode="d/m/yyyy"/>
    </dxf>
    <dxf>
      <numFmt numFmtId="0" formatCode="General"/>
    </dxf>
    <dxf>
      <numFmt numFmtId="164" formatCode="[$-F400]h:mm:ss\ AM/PM"/>
    </dxf>
    <dxf>
      <numFmt numFmtId="27" formatCode="d/m/yyyy\ hh:mm"/>
    </dxf>
    <dxf>
      <numFmt numFmtId="26" formatCode="hh:mm:ss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onnections" Target="connection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Frequentie</c:v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VerzBereik!$D$3:$D$13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Meer</c:v>
                </c:pt>
              </c:strCache>
            </c:strRef>
          </c:cat>
          <c:val>
            <c:numRef>
              <c:f>VerzBereik!$E$3:$E$13</c:f>
              <c:numCache>
                <c:formatCode>General</c:formatCode>
                <c:ptCount val="11"/>
                <c:pt idx="0">
                  <c:v>0</c:v>
                </c:pt>
                <c:pt idx="1">
                  <c:v>7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4</c:v>
                </c:pt>
                <c:pt idx="9">
                  <c:v>12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0-4E21-B4A7-B02A0ED7E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4299807"/>
        <c:axId val="879836223"/>
      </c:barChart>
      <c:catAx>
        <c:axId val="10742998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Verzamelbereik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79836223"/>
        <c:crosses val="autoZero"/>
        <c:auto val="1"/>
        <c:lblAlgn val="ctr"/>
        <c:lblOffset val="100"/>
        <c:noMultiLvlLbl val="0"/>
      </c:catAx>
      <c:valAx>
        <c:axId val="87983622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Frequentie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74299807"/>
        <c:crosses val="autoZero"/>
        <c:crossBetween val="between"/>
      </c:valAx>
      <c:spPr>
        <a:ln>
          <a:solidFill>
            <a:schemeClr val="accent1"/>
          </a:solidFill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38100">
      <a:solidFill>
        <a:schemeClr val="accent1"/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[Histogram.xlsx]Draai!Draaitabel1</c:name>
    <c:fmtId val="4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Draai!$C$4</c:f>
              <c:strCache>
                <c:ptCount val="1"/>
                <c:pt idx="0">
                  <c:v>Totaal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Draai!$B$5:$B$14</c:f>
              <c:strCach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strCache>
            </c:strRef>
          </c:cat>
          <c:val>
            <c:numRef>
              <c:f>Draai!$C$5:$C$14</c:f>
              <c:numCache>
                <c:formatCode>General</c:formatCode>
                <c:ptCount val="9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3-4470-9383-F1E177AEE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9622688"/>
        <c:axId val="550299760"/>
      </c:barChart>
      <c:catAx>
        <c:axId val="54962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50299760"/>
        <c:crosses val="autoZero"/>
        <c:auto val="1"/>
        <c:lblAlgn val="ctr"/>
        <c:lblOffset val="100"/>
        <c:noMultiLvlLbl val="0"/>
      </c:catAx>
      <c:valAx>
        <c:axId val="55029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4962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accent1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[Histogram.xlsx]ZwiftOvz!Draaitabel3</c:name>
    <c:fmtId val="0"/>
  </c:pivotSource>
  <c:chart>
    <c:autoTitleDeleted val="1"/>
    <c:pivotFmts>
      <c:pivotFmt>
        <c:idx val="0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ZwiftOvz!$F$30</c:f>
              <c:strCache>
                <c:ptCount val="1"/>
                <c:pt idx="0">
                  <c:v>Totaal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ZwiftOvz!$E$31:$E$44</c:f>
              <c:strCache>
                <c:ptCount val="13"/>
                <c:pt idx="0">
                  <c:v>80</c:v>
                </c:pt>
                <c:pt idx="1">
                  <c:v>82</c:v>
                </c:pt>
                <c:pt idx="2">
                  <c:v>84</c:v>
                </c:pt>
                <c:pt idx="3">
                  <c:v>85</c:v>
                </c:pt>
                <c:pt idx="4">
                  <c:v>86</c:v>
                </c:pt>
                <c:pt idx="5">
                  <c:v>87</c:v>
                </c:pt>
                <c:pt idx="6">
                  <c:v>88</c:v>
                </c:pt>
                <c:pt idx="7">
                  <c:v>89</c:v>
                </c:pt>
                <c:pt idx="8">
                  <c:v>90</c:v>
                </c:pt>
                <c:pt idx="9">
                  <c:v>91</c:v>
                </c:pt>
                <c:pt idx="10">
                  <c:v>92</c:v>
                </c:pt>
                <c:pt idx="11">
                  <c:v>94</c:v>
                </c:pt>
                <c:pt idx="12">
                  <c:v>97</c:v>
                </c:pt>
              </c:strCache>
            </c:strRef>
          </c:cat>
          <c:val>
            <c:numRef>
              <c:f>ZwiftOvz!$F$31:$F$44</c:f>
              <c:numCache>
                <c:formatCode>General</c:formatCode>
                <c:ptCount val="13"/>
                <c:pt idx="0">
                  <c:v>245</c:v>
                </c:pt>
                <c:pt idx="1">
                  <c:v>204</c:v>
                </c:pt>
                <c:pt idx="2">
                  <c:v>328</c:v>
                </c:pt>
                <c:pt idx="3">
                  <c:v>216</c:v>
                </c:pt>
                <c:pt idx="4">
                  <c:v>242</c:v>
                </c:pt>
                <c:pt idx="5">
                  <c:v>348</c:v>
                </c:pt>
                <c:pt idx="6">
                  <c:v>631</c:v>
                </c:pt>
                <c:pt idx="7">
                  <c:v>641</c:v>
                </c:pt>
                <c:pt idx="8">
                  <c:v>464</c:v>
                </c:pt>
                <c:pt idx="9">
                  <c:v>628</c:v>
                </c:pt>
                <c:pt idx="10">
                  <c:v>297</c:v>
                </c:pt>
                <c:pt idx="11">
                  <c:v>368</c:v>
                </c:pt>
                <c:pt idx="1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3F-44EF-846F-DD573F90F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59007"/>
        <c:axId val="10855487"/>
      </c:barChart>
      <c:catAx>
        <c:axId val="11359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855487"/>
        <c:crosses val="autoZero"/>
        <c:auto val="1"/>
        <c:lblAlgn val="ctr"/>
        <c:lblOffset val="100"/>
        <c:noMultiLvlLbl val="0"/>
      </c:catAx>
      <c:valAx>
        <c:axId val="10855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35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accent1">
          <a:lumMod val="75000"/>
        </a:schemeClr>
      </a:solidFill>
      <a:round/>
    </a:ln>
    <a:effectLst>
      <a:outerShdw blurRad="50800" dist="1270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Seconden per trapfrequentie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ZwiftOvz!$C$10</c:f>
              <c:strCache>
                <c:ptCount val="1"/>
                <c:pt idx="0">
                  <c:v>Seconden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ZwiftOvz!$B$11:$B$26</c:f>
              <c:numCache>
                <c:formatCode>General</c:formatCode>
                <c:ptCount val="16"/>
                <c:pt idx="0">
                  <c:v>70</c:v>
                </c:pt>
                <c:pt idx="1">
                  <c:v>75</c:v>
                </c:pt>
                <c:pt idx="2">
                  <c:v>80</c:v>
                </c:pt>
                <c:pt idx="3">
                  <c:v>82</c:v>
                </c:pt>
                <c:pt idx="4">
                  <c:v>84</c:v>
                </c:pt>
                <c:pt idx="5">
                  <c:v>85</c:v>
                </c:pt>
                <c:pt idx="6">
                  <c:v>86</c:v>
                </c:pt>
                <c:pt idx="7">
                  <c:v>87</c:v>
                </c:pt>
                <c:pt idx="8">
                  <c:v>88</c:v>
                </c:pt>
                <c:pt idx="9">
                  <c:v>89</c:v>
                </c:pt>
                <c:pt idx="10">
                  <c:v>90</c:v>
                </c:pt>
                <c:pt idx="11">
                  <c:v>91</c:v>
                </c:pt>
                <c:pt idx="12">
                  <c:v>92</c:v>
                </c:pt>
                <c:pt idx="13">
                  <c:v>94</c:v>
                </c:pt>
                <c:pt idx="14">
                  <c:v>97</c:v>
                </c:pt>
                <c:pt idx="15">
                  <c:v>100</c:v>
                </c:pt>
              </c:numCache>
            </c:numRef>
          </c:cat>
          <c:val>
            <c:numRef>
              <c:f>ZwiftOvz!$C$11:$C$26</c:f>
              <c:numCache>
                <c:formatCode>General</c:formatCode>
                <c:ptCount val="16"/>
                <c:pt idx="0">
                  <c:v>12</c:v>
                </c:pt>
                <c:pt idx="1">
                  <c:v>8</c:v>
                </c:pt>
                <c:pt idx="2">
                  <c:v>245</c:v>
                </c:pt>
                <c:pt idx="3">
                  <c:v>204</c:v>
                </c:pt>
                <c:pt idx="4">
                  <c:v>328</c:v>
                </c:pt>
                <c:pt idx="5">
                  <c:v>216</c:v>
                </c:pt>
                <c:pt idx="6">
                  <c:v>242</c:v>
                </c:pt>
                <c:pt idx="7">
                  <c:v>348</c:v>
                </c:pt>
                <c:pt idx="8">
                  <c:v>631</c:v>
                </c:pt>
                <c:pt idx="9">
                  <c:v>641</c:v>
                </c:pt>
                <c:pt idx="10">
                  <c:v>464</c:v>
                </c:pt>
                <c:pt idx="11">
                  <c:v>628</c:v>
                </c:pt>
                <c:pt idx="12">
                  <c:v>297</c:v>
                </c:pt>
                <c:pt idx="13">
                  <c:v>368</c:v>
                </c:pt>
                <c:pt idx="14">
                  <c:v>48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4-430D-8F3E-543ABAA09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7690575"/>
        <c:axId val="760262319"/>
      </c:barChart>
      <c:catAx>
        <c:axId val="20876905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1"/>
                  <a:t>Cadans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60262319"/>
        <c:crosses val="autoZero"/>
        <c:auto val="1"/>
        <c:lblAlgn val="ctr"/>
        <c:lblOffset val="100"/>
        <c:noMultiLvlLbl val="0"/>
      </c:catAx>
      <c:valAx>
        <c:axId val="760262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087690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accent1">
          <a:lumMod val="75000"/>
        </a:schemeClr>
      </a:solidFill>
      <a:round/>
    </a:ln>
    <a:effectLst>
      <a:outerShdw blurRad="50800" dist="1270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ZonPanelen!$C$2</c:f>
              <c:strCache>
                <c:ptCount val="1"/>
                <c:pt idx="0">
                  <c:v>kWh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ZonPanelen!$B$3:$B$368</c:f>
              <c:numCache>
                <c:formatCode>m/d/yyyy</c:formatCode>
                <c:ptCount val="366"/>
                <c:pt idx="0">
                  <c:v>43861</c:v>
                </c:pt>
                <c:pt idx="1">
                  <c:v>43860</c:v>
                </c:pt>
                <c:pt idx="2">
                  <c:v>43859</c:v>
                </c:pt>
                <c:pt idx="3">
                  <c:v>43858</c:v>
                </c:pt>
                <c:pt idx="4">
                  <c:v>43857</c:v>
                </c:pt>
                <c:pt idx="5">
                  <c:v>43856</c:v>
                </c:pt>
                <c:pt idx="6">
                  <c:v>43855</c:v>
                </c:pt>
                <c:pt idx="7">
                  <c:v>43854</c:v>
                </c:pt>
                <c:pt idx="8">
                  <c:v>43853</c:v>
                </c:pt>
                <c:pt idx="9">
                  <c:v>43852</c:v>
                </c:pt>
                <c:pt idx="10">
                  <c:v>43851</c:v>
                </c:pt>
                <c:pt idx="11">
                  <c:v>43850</c:v>
                </c:pt>
                <c:pt idx="12">
                  <c:v>43849</c:v>
                </c:pt>
                <c:pt idx="13">
                  <c:v>43848</c:v>
                </c:pt>
                <c:pt idx="14">
                  <c:v>43847</c:v>
                </c:pt>
                <c:pt idx="15">
                  <c:v>43846</c:v>
                </c:pt>
                <c:pt idx="16">
                  <c:v>43845</c:v>
                </c:pt>
                <c:pt idx="17">
                  <c:v>43844</c:v>
                </c:pt>
                <c:pt idx="18">
                  <c:v>43843</c:v>
                </c:pt>
                <c:pt idx="19">
                  <c:v>43842</c:v>
                </c:pt>
                <c:pt idx="20">
                  <c:v>43841</c:v>
                </c:pt>
                <c:pt idx="21">
                  <c:v>43840</c:v>
                </c:pt>
                <c:pt idx="22">
                  <c:v>43839</c:v>
                </c:pt>
                <c:pt idx="23">
                  <c:v>43838</c:v>
                </c:pt>
                <c:pt idx="24">
                  <c:v>43837</c:v>
                </c:pt>
                <c:pt idx="25">
                  <c:v>43836</c:v>
                </c:pt>
                <c:pt idx="26">
                  <c:v>43835</c:v>
                </c:pt>
                <c:pt idx="27">
                  <c:v>43834</c:v>
                </c:pt>
                <c:pt idx="28">
                  <c:v>43833</c:v>
                </c:pt>
                <c:pt idx="29">
                  <c:v>43832</c:v>
                </c:pt>
                <c:pt idx="30">
                  <c:v>43831</c:v>
                </c:pt>
                <c:pt idx="31">
                  <c:v>43890</c:v>
                </c:pt>
                <c:pt idx="32">
                  <c:v>43889</c:v>
                </c:pt>
                <c:pt idx="33">
                  <c:v>43888</c:v>
                </c:pt>
                <c:pt idx="34">
                  <c:v>43887</c:v>
                </c:pt>
                <c:pt idx="35">
                  <c:v>43886</c:v>
                </c:pt>
                <c:pt idx="36">
                  <c:v>43885</c:v>
                </c:pt>
                <c:pt idx="37">
                  <c:v>43884</c:v>
                </c:pt>
                <c:pt idx="38">
                  <c:v>43883</c:v>
                </c:pt>
                <c:pt idx="39">
                  <c:v>43882</c:v>
                </c:pt>
                <c:pt idx="40">
                  <c:v>43881</c:v>
                </c:pt>
                <c:pt idx="41">
                  <c:v>43880</c:v>
                </c:pt>
                <c:pt idx="42">
                  <c:v>43879</c:v>
                </c:pt>
                <c:pt idx="43">
                  <c:v>43878</c:v>
                </c:pt>
                <c:pt idx="44">
                  <c:v>43877</c:v>
                </c:pt>
                <c:pt idx="45">
                  <c:v>43876</c:v>
                </c:pt>
                <c:pt idx="46">
                  <c:v>43875</c:v>
                </c:pt>
                <c:pt idx="47">
                  <c:v>43874</c:v>
                </c:pt>
                <c:pt idx="48">
                  <c:v>43873</c:v>
                </c:pt>
                <c:pt idx="49">
                  <c:v>43872</c:v>
                </c:pt>
                <c:pt idx="50">
                  <c:v>43871</c:v>
                </c:pt>
                <c:pt idx="51">
                  <c:v>43870</c:v>
                </c:pt>
                <c:pt idx="52">
                  <c:v>43869</c:v>
                </c:pt>
                <c:pt idx="53">
                  <c:v>43868</c:v>
                </c:pt>
                <c:pt idx="54">
                  <c:v>43867</c:v>
                </c:pt>
                <c:pt idx="55">
                  <c:v>43866</c:v>
                </c:pt>
                <c:pt idx="56">
                  <c:v>43865</c:v>
                </c:pt>
                <c:pt idx="57">
                  <c:v>43864</c:v>
                </c:pt>
                <c:pt idx="58">
                  <c:v>43863</c:v>
                </c:pt>
                <c:pt idx="59">
                  <c:v>43862</c:v>
                </c:pt>
                <c:pt idx="60">
                  <c:v>43921</c:v>
                </c:pt>
                <c:pt idx="61">
                  <c:v>43920</c:v>
                </c:pt>
                <c:pt idx="62">
                  <c:v>43919</c:v>
                </c:pt>
                <c:pt idx="63">
                  <c:v>43918</c:v>
                </c:pt>
                <c:pt idx="64">
                  <c:v>43917</c:v>
                </c:pt>
                <c:pt idx="65">
                  <c:v>43916</c:v>
                </c:pt>
                <c:pt idx="66">
                  <c:v>43915</c:v>
                </c:pt>
                <c:pt idx="67">
                  <c:v>43914</c:v>
                </c:pt>
                <c:pt idx="68">
                  <c:v>43913</c:v>
                </c:pt>
                <c:pt idx="69">
                  <c:v>43912</c:v>
                </c:pt>
                <c:pt idx="70">
                  <c:v>43911</c:v>
                </c:pt>
                <c:pt idx="71">
                  <c:v>43910</c:v>
                </c:pt>
                <c:pt idx="72">
                  <c:v>43909</c:v>
                </c:pt>
                <c:pt idx="73">
                  <c:v>43908</c:v>
                </c:pt>
                <c:pt idx="74">
                  <c:v>43907</c:v>
                </c:pt>
                <c:pt idx="75">
                  <c:v>43906</c:v>
                </c:pt>
                <c:pt idx="76">
                  <c:v>43905</c:v>
                </c:pt>
                <c:pt idx="77">
                  <c:v>43904</c:v>
                </c:pt>
                <c:pt idx="78">
                  <c:v>43903</c:v>
                </c:pt>
                <c:pt idx="79">
                  <c:v>43902</c:v>
                </c:pt>
                <c:pt idx="80">
                  <c:v>43901</c:v>
                </c:pt>
                <c:pt idx="81">
                  <c:v>43900</c:v>
                </c:pt>
                <c:pt idx="82">
                  <c:v>43899</c:v>
                </c:pt>
                <c:pt idx="83">
                  <c:v>43898</c:v>
                </c:pt>
                <c:pt idx="84">
                  <c:v>43897</c:v>
                </c:pt>
                <c:pt idx="85">
                  <c:v>43896</c:v>
                </c:pt>
                <c:pt idx="86">
                  <c:v>43895</c:v>
                </c:pt>
                <c:pt idx="87">
                  <c:v>43894</c:v>
                </c:pt>
                <c:pt idx="88">
                  <c:v>43893</c:v>
                </c:pt>
                <c:pt idx="89">
                  <c:v>43892</c:v>
                </c:pt>
                <c:pt idx="90">
                  <c:v>43891</c:v>
                </c:pt>
                <c:pt idx="91">
                  <c:v>43951</c:v>
                </c:pt>
                <c:pt idx="92">
                  <c:v>43950</c:v>
                </c:pt>
                <c:pt idx="93">
                  <c:v>43949</c:v>
                </c:pt>
                <c:pt idx="94">
                  <c:v>43948</c:v>
                </c:pt>
                <c:pt idx="95">
                  <c:v>43947</c:v>
                </c:pt>
                <c:pt idx="96">
                  <c:v>43946</c:v>
                </c:pt>
                <c:pt idx="97">
                  <c:v>43945</c:v>
                </c:pt>
                <c:pt idx="98">
                  <c:v>43944</c:v>
                </c:pt>
                <c:pt idx="99">
                  <c:v>43943</c:v>
                </c:pt>
                <c:pt idx="100">
                  <c:v>43942</c:v>
                </c:pt>
                <c:pt idx="101">
                  <c:v>43941</c:v>
                </c:pt>
                <c:pt idx="102">
                  <c:v>43940</c:v>
                </c:pt>
                <c:pt idx="103">
                  <c:v>43939</c:v>
                </c:pt>
                <c:pt idx="104">
                  <c:v>43938</c:v>
                </c:pt>
                <c:pt idx="105">
                  <c:v>43937</c:v>
                </c:pt>
                <c:pt idx="106">
                  <c:v>43936</c:v>
                </c:pt>
                <c:pt idx="107">
                  <c:v>43935</c:v>
                </c:pt>
                <c:pt idx="108">
                  <c:v>43934</c:v>
                </c:pt>
                <c:pt idx="109">
                  <c:v>43933</c:v>
                </c:pt>
                <c:pt idx="110">
                  <c:v>43932</c:v>
                </c:pt>
                <c:pt idx="111">
                  <c:v>43931</c:v>
                </c:pt>
                <c:pt idx="112">
                  <c:v>43930</c:v>
                </c:pt>
                <c:pt idx="113">
                  <c:v>43929</c:v>
                </c:pt>
                <c:pt idx="114">
                  <c:v>43928</c:v>
                </c:pt>
                <c:pt idx="115">
                  <c:v>43927</c:v>
                </c:pt>
                <c:pt idx="116">
                  <c:v>43926</c:v>
                </c:pt>
                <c:pt idx="117">
                  <c:v>43925</c:v>
                </c:pt>
                <c:pt idx="118">
                  <c:v>43924</c:v>
                </c:pt>
                <c:pt idx="119">
                  <c:v>43923</c:v>
                </c:pt>
                <c:pt idx="120">
                  <c:v>43922</c:v>
                </c:pt>
                <c:pt idx="121">
                  <c:v>43982</c:v>
                </c:pt>
                <c:pt idx="122">
                  <c:v>43981</c:v>
                </c:pt>
                <c:pt idx="123">
                  <c:v>43980</c:v>
                </c:pt>
                <c:pt idx="124">
                  <c:v>43979</c:v>
                </c:pt>
                <c:pt idx="125">
                  <c:v>43978</c:v>
                </c:pt>
                <c:pt idx="126">
                  <c:v>43977</c:v>
                </c:pt>
                <c:pt idx="127">
                  <c:v>43976</c:v>
                </c:pt>
                <c:pt idx="128">
                  <c:v>43975</c:v>
                </c:pt>
                <c:pt idx="129">
                  <c:v>43974</c:v>
                </c:pt>
                <c:pt idx="130">
                  <c:v>43973</c:v>
                </c:pt>
                <c:pt idx="131">
                  <c:v>43972</c:v>
                </c:pt>
                <c:pt idx="132">
                  <c:v>43971</c:v>
                </c:pt>
                <c:pt idx="133">
                  <c:v>43970</c:v>
                </c:pt>
                <c:pt idx="134">
                  <c:v>43969</c:v>
                </c:pt>
                <c:pt idx="135">
                  <c:v>43968</c:v>
                </c:pt>
                <c:pt idx="136">
                  <c:v>43967</c:v>
                </c:pt>
                <c:pt idx="137">
                  <c:v>43966</c:v>
                </c:pt>
                <c:pt idx="138">
                  <c:v>43965</c:v>
                </c:pt>
                <c:pt idx="139">
                  <c:v>43964</c:v>
                </c:pt>
                <c:pt idx="140">
                  <c:v>43963</c:v>
                </c:pt>
                <c:pt idx="141">
                  <c:v>43962</c:v>
                </c:pt>
                <c:pt idx="142">
                  <c:v>43961</c:v>
                </c:pt>
                <c:pt idx="143">
                  <c:v>43960</c:v>
                </c:pt>
                <c:pt idx="144">
                  <c:v>43959</c:v>
                </c:pt>
                <c:pt idx="145">
                  <c:v>43958</c:v>
                </c:pt>
                <c:pt idx="146">
                  <c:v>43957</c:v>
                </c:pt>
                <c:pt idx="147">
                  <c:v>43956</c:v>
                </c:pt>
                <c:pt idx="148">
                  <c:v>43955</c:v>
                </c:pt>
                <c:pt idx="149">
                  <c:v>43954</c:v>
                </c:pt>
                <c:pt idx="150">
                  <c:v>43953</c:v>
                </c:pt>
                <c:pt idx="151">
                  <c:v>43952</c:v>
                </c:pt>
                <c:pt idx="152">
                  <c:v>44012</c:v>
                </c:pt>
                <c:pt idx="153">
                  <c:v>44011</c:v>
                </c:pt>
                <c:pt idx="154">
                  <c:v>44010</c:v>
                </c:pt>
                <c:pt idx="155">
                  <c:v>44009</c:v>
                </c:pt>
                <c:pt idx="156">
                  <c:v>44008</c:v>
                </c:pt>
                <c:pt idx="157">
                  <c:v>44007</c:v>
                </c:pt>
                <c:pt idx="158">
                  <c:v>44006</c:v>
                </c:pt>
                <c:pt idx="159">
                  <c:v>44005</c:v>
                </c:pt>
                <c:pt idx="160">
                  <c:v>44004</c:v>
                </c:pt>
                <c:pt idx="161">
                  <c:v>44003</c:v>
                </c:pt>
                <c:pt idx="162">
                  <c:v>44002</c:v>
                </c:pt>
                <c:pt idx="163">
                  <c:v>44001</c:v>
                </c:pt>
                <c:pt idx="164">
                  <c:v>44000</c:v>
                </c:pt>
                <c:pt idx="165">
                  <c:v>43999</c:v>
                </c:pt>
                <c:pt idx="166">
                  <c:v>43998</c:v>
                </c:pt>
                <c:pt idx="167">
                  <c:v>43997</c:v>
                </c:pt>
                <c:pt idx="168">
                  <c:v>43996</c:v>
                </c:pt>
                <c:pt idx="169">
                  <c:v>43995</c:v>
                </c:pt>
                <c:pt idx="170">
                  <c:v>43994</c:v>
                </c:pt>
                <c:pt idx="171">
                  <c:v>43993</c:v>
                </c:pt>
                <c:pt idx="172">
                  <c:v>43992</c:v>
                </c:pt>
                <c:pt idx="173">
                  <c:v>43991</c:v>
                </c:pt>
                <c:pt idx="174">
                  <c:v>43990</c:v>
                </c:pt>
                <c:pt idx="175">
                  <c:v>43989</c:v>
                </c:pt>
                <c:pt idx="176">
                  <c:v>43988</c:v>
                </c:pt>
                <c:pt idx="177">
                  <c:v>43987</c:v>
                </c:pt>
                <c:pt idx="178">
                  <c:v>43986</c:v>
                </c:pt>
                <c:pt idx="179">
                  <c:v>43985</c:v>
                </c:pt>
                <c:pt idx="180">
                  <c:v>43984</c:v>
                </c:pt>
                <c:pt idx="181">
                  <c:v>43983</c:v>
                </c:pt>
                <c:pt idx="182">
                  <c:v>44043</c:v>
                </c:pt>
                <c:pt idx="183">
                  <c:v>44042</c:v>
                </c:pt>
                <c:pt idx="184">
                  <c:v>44041</c:v>
                </c:pt>
                <c:pt idx="185">
                  <c:v>44040</c:v>
                </c:pt>
                <c:pt idx="186">
                  <c:v>44039</c:v>
                </c:pt>
                <c:pt idx="187">
                  <c:v>44038</c:v>
                </c:pt>
                <c:pt idx="188">
                  <c:v>44037</c:v>
                </c:pt>
                <c:pt idx="189">
                  <c:v>44036</c:v>
                </c:pt>
                <c:pt idx="190">
                  <c:v>44035</c:v>
                </c:pt>
                <c:pt idx="191">
                  <c:v>44034</c:v>
                </c:pt>
                <c:pt idx="192">
                  <c:v>44033</c:v>
                </c:pt>
                <c:pt idx="193">
                  <c:v>44032</c:v>
                </c:pt>
                <c:pt idx="194">
                  <c:v>44031</c:v>
                </c:pt>
                <c:pt idx="195">
                  <c:v>44030</c:v>
                </c:pt>
                <c:pt idx="196">
                  <c:v>44029</c:v>
                </c:pt>
                <c:pt idx="197">
                  <c:v>44028</c:v>
                </c:pt>
                <c:pt idx="198">
                  <c:v>44027</c:v>
                </c:pt>
                <c:pt idx="199">
                  <c:v>44026</c:v>
                </c:pt>
                <c:pt idx="200">
                  <c:v>44025</c:v>
                </c:pt>
                <c:pt idx="201">
                  <c:v>44024</c:v>
                </c:pt>
                <c:pt idx="202">
                  <c:v>44023</c:v>
                </c:pt>
                <c:pt idx="203">
                  <c:v>44022</c:v>
                </c:pt>
                <c:pt idx="204">
                  <c:v>44021</c:v>
                </c:pt>
                <c:pt idx="205">
                  <c:v>44020</c:v>
                </c:pt>
                <c:pt idx="206">
                  <c:v>44019</c:v>
                </c:pt>
                <c:pt idx="207">
                  <c:v>44018</c:v>
                </c:pt>
                <c:pt idx="208">
                  <c:v>44017</c:v>
                </c:pt>
                <c:pt idx="209">
                  <c:v>44016</c:v>
                </c:pt>
                <c:pt idx="210">
                  <c:v>44015</c:v>
                </c:pt>
                <c:pt idx="211">
                  <c:v>44014</c:v>
                </c:pt>
                <c:pt idx="212">
                  <c:v>44013</c:v>
                </c:pt>
                <c:pt idx="213">
                  <c:v>44074</c:v>
                </c:pt>
                <c:pt idx="214">
                  <c:v>44073</c:v>
                </c:pt>
                <c:pt idx="215">
                  <c:v>44072</c:v>
                </c:pt>
                <c:pt idx="216">
                  <c:v>44071</c:v>
                </c:pt>
                <c:pt idx="217">
                  <c:v>44070</c:v>
                </c:pt>
                <c:pt idx="218">
                  <c:v>44069</c:v>
                </c:pt>
                <c:pt idx="219">
                  <c:v>44068</c:v>
                </c:pt>
                <c:pt idx="220">
                  <c:v>44067</c:v>
                </c:pt>
                <c:pt idx="221">
                  <c:v>44066</c:v>
                </c:pt>
                <c:pt idx="222">
                  <c:v>44065</c:v>
                </c:pt>
                <c:pt idx="223">
                  <c:v>44064</c:v>
                </c:pt>
                <c:pt idx="224">
                  <c:v>44063</c:v>
                </c:pt>
                <c:pt idx="225">
                  <c:v>44062</c:v>
                </c:pt>
                <c:pt idx="226">
                  <c:v>44061</c:v>
                </c:pt>
                <c:pt idx="227">
                  <c:v>44060</c:v>
                </c:pt>
                <c:pt idx="228">
                  <c:v>44059</c:v>
                </c:pt>
                <c:pt idx="229">
                  <c:v>44058</c:v>
                </c:pt>
                <c:pt idx="230">
                  <c:v>44057</c:v>
                </c:pt>
                <c:pt idx="231">
                  <c:v>44056</c:v>
                </c:pt>
                <c:pt idx="232">
                  <c:v>44055</c:v>
                </c:pt>
                <c:pt idx="233">
                  <c:v>44054</c:v>
                </c:pt>
                <c:pt idx="234">
                  <c:v>44053</c:v>
                </c:pt>
                <c:pt idx="235">
                  <c:v>44052</c:v>
                </c:pt>
                <c:pt idx="236">
                  <c:v>44051</c:v>
                </c:pt>
                <c:pt idx="237">
                  <c:v>44050</c:v>
                </c:pt>
                <c:pt idx="238">
                  <c:v>44049</c:v>
                </c:pt>
                <c:pt idx="239">
                  <c:v>44048</c:v>
                </c:pt>
                <c:pt idx="240">
                  <c:v>44047</c:v>
                </c:pt>
                <c:pt idx="241">
                  <c:v>44046</c:v>
                </c:pt>
                <c:pt idx="242">
                  <c:v>44045</c:v>
                </c:pt>
                <c:pt idx="243">
                  <c:v>44044</c:v>
                </c:pt>
                <c:pt idx="244">
                  <c:v>44104</c:v>
                </c:pt>
                <c:pt idx="245">
                  <c:v>44103</c:v>
                </c:pt>
                <c:pt idx="246">
                  <c:v>44102</c:v>
                </c:pt>
                <c:pt idx="247">
                  <c:v>44101</c:v>
                </c:pt>
                <c:pt idx="248">
                  <c:v>44100</c:v>
                </c:pt>
                <c:pt idx="249">
                  <c:v>44099</c:v>
                </c:pt>
                <c:pt idx="250">
                  <c:v>44098</c:v>
                </c:pt>
                <c:pt idx="251">
                  <c:v>44097</c:v>
                </c:pt>
                <c:pt idx="252">
                  <c:v>44096</c:v>
                </c:pt>
                <c:pt idx="253">
                  <c:v>44095</c:v>
                </c:pt>
                <c:pt idx="254">
                  <c:v>44094</c:v>
                </c:pt>
                <c:pt idx="255">
                  <c:v>44093</c:v>
                </c:pt>
                <c:pt idx="256">
                  <c:v>44092</c:v>
                </c:pt>
                <c:pt idx="257">
                  <c:v>44091</c:v>
                </c:pt>
                <c:pt idx="258">
                  <c:v>44090</c:v>
                </c:pt>
                <c:pt idx="259">
                  <c:v>44089</c:v>
                </c:pt>
                <c:pt idx="260">
                  <c:v>44088</c:v>
                </c:pt>
                <c:pt idx="261">
                  <c:v>44087</c:v>
                </c:pt>
                <c:pt idx="262">
                  <c:v>44086</c:v>
                </c:pt>
                <c:pt idx="263">
                  <c:v>44085</c:v>
                </c:pt>
                <c:pt idx="264">
                  <c:v>44084</c:v>
                </c:pt>
                <c:pt idx="265">
                  <c:v>44083</c:v>
                </c:pt>
                <c:pt idx="266">
                  <c:v>44082</c:v>
                </c:pt>
                <c:pt idx="267">
                  <c:v>44081</c:v>
                </c:pt>
                <c:pt idx="268">
                  <c:v>44080</c:v>
                </c:pt>
                <c:pt idx="269">
                  <c:v>44079</c:v>
                </c:pt>
                <c:pt idx="270">
                  <c:v>44078</c:v>
                </c:pt>
                <c:pt idx="271">
                  <c:v>44077</c:v>
                </c:pt>
                <c:pt idx="272">
                  <c:v>44076</c:v>
                </c:pt>
                <c:pt idx="273">
                  <c:v>44075</c:v>
                </c:pt>
                <c:pt idx="274">
                  <c:v>44135</c:v>
                </c:pt>
                <c:pt idx="275">
                  <c:v>44134</c:v>
                </c:pt>
                <c:pt idx="276">
                  <c:v>44133</c:v>
                </c:pt>
                <c:pt idx="277">
                  <c:v>44132</c:v>
                </c:pt>
                <c:pt idx="278">
                  <c:v>44131</c:v>
                </c:pt>
                <c:pt idx="279">
                  <c:v>44130</c:v>
                </c:pt>
                <c:pt idx="280">
                  <c:v>44129</c:v>
                </c:pt>
                <c:pt idx="281">
                  <c:v>44128</c:v>
                </c:pt>
                <c:pt idx="282">
                  <c:v>44127</c:v>
                </c:pt>
                <c:pt idx="283">
                  <c:v>44126</c:v>
                </c:pt>
                <c:pt idx="284">
                  <c:v>44125</c:v>
                </c:pt>
                <c:pt idx="285">
                  <c:v>44124</c:v>
                </c:pt>
                <c:pt idx="286">
                  <c:v>44123</c:v>
                </c:pt>
                <c:pt idx="287">
                  <c:v>44122</c:v>
                </c:pt>
                <c:pt idx="288">
                  <c:v>44121</c:v>
                </c:pt>
                <c:pt idx="289">
                  <c:v>44120</c:v>
                </c:pt>
                <c:pt idx="290">
                  <c:v>44119</c:v>
                </c:pt>
                <c:pt idx="291">
                  <c:v>44118</c:v>
                </c:pt>
                <c:pt idx="292">
                  <c:v>44117</c:v>
                </c:pt>
                <c:pt idx="293">
                  <c:v>44116</c:v>
                </c:pt>
                <c:pt idx="294">
                  <c:v>44115</c:v>
                </c:pt>
                <c:pt idx="295">
                  <c:v>44114</c:v>
                </c:pt>
                <c:pt idx="296">
                  <c:v>44113</c:v>
                </c:pt>
                <c:pt idx="297">
                  <c:v>44112</c:v>
                </c:pt>
                <c:pt idx="298">
                  <c:v>44111</c:v>
                </c:pt>
                <c:pt idx="299">
                  <c:v>44110</c:v>
                </c:pt>
                <c:pt idx="300">
                  <c:v>44109</c:v>
                </c:pt>
                <c:pt idx="301">
                  <c:v>44108</c:v>
                </c:pt>
                <c:pt idx="302">
                  <c:v>44107</c:v>
                </c:pt>
                <c:pt idx="303">
                  <c:v>44106</c:v>
                </c:pt>
                <c:pt idx="304">
                  <c:v>44105</c:v>
                </c:pt>
                <c:pt idx="305">
                  <c:v>44165</c:v>
                </c:pt>
                <c:pt idx="306">
                  <c:v>44164</c:v>
                </c:pt>
                <c:pt idx="307">
                  <c:v>44163</c:v>
                </c:pt>
                <c:pt idx="308">
                  <c:v>44162</c:v>
                </c:pt>
                <c:pt idx="309">
                  <c:v>44161</c:v>
                </c:pt>
                <c:pt idx="310">
                  <c:v>44160</c:v>
                </c:pt>
                <c:pt idx="311">
                  <c:v>44159</c:v>
                </c:pt>
                <c:pt idx="312">
                  <c:v>44158</c:v>
                </c:pt>
                <c:pt idx="313">
                  <c:v>44157</c:v>
                </c:pt>
                <c:pt idx="314">
                  <c:v>44156</c:v>
                </c:pt>
                <c:pt idx="315">
                  <c:v>44155</c:v>
                </c:pt>
                <c:pt idx="316">
                  <c:v>44154</c:v>
                </c:pt>
                <c:pt idx="317">
                  <c:v>44153</c:v>
                </c:pt>
                <c:pt idx="318">
                  <c:v>44152</c:v>
                </c:pt>
                <c:pt idx="319">
                  <c:v>44151</c:v>
                </c:pt>
                <c:pt idx="320">
                  <c:v>44150</c:v>
                </c:pt>
                <c:pt idx="321">
                  <c:v>44149</c:v>
                </c:pt>
                <c:pt idx="322">
                  <c:v>44148</c:v>
                </c:pt>
                <c:pt idx="323">
                  <c:v>44147</c:v>
                </c:pt>
                <c:pt idx="324">
                  <c:v>44146</c:v>
                </c:pt>
                <c:pt idx="325">
                  <c:v>44145</c:v>
                </c:pt>
                <c:pt idx="326">
                  <c:v>44144</c:v>
                </c:pt>
                <c:pt idx="327">
                  <c:v>44143</c:v>
                </c:pt>
                <c:pt idx="328">
                  <c:v>44142</c:v>
                </c:pt>
                <c:pt idx="329">
                  <c:v>44141</c:v>
                </c:pt>
                <c:pt idx="330">
                  <c:v>44140</c:v>
                </c:pt>
                <c:pt idx="331">
                  <c:v>44139</c:v>
                </c:pt>
                <c:pt idx="332">
                  <c:v>44138</c:v>
                </c:pt>
                <c:pt idx="333">
                  <c:v>44137</c:v>
                </c:pt>
                <c:pt idx="334">
                  <c:v>44136</c:v>
                </c:pt>
                <c:pt idx="335">
                  <c:v>44196</c:v>
                </c:pt>
                <c:pt idx="336">
                  <c:v>44195</c:v>
                </c:pt>
                <c:pt idx="337">
                  <c:v>44194</c:v>
                </c:pt>
                <c:pt idx="338">
                  <c:v>44193</c:v>
                </c:pt>
                <c:pt idx="339">
                  <c:v>44192</c:v>
                </c:pt>
                <c:pt idx="340">
                  <c:v>44191</c:v>
                </c:pt>
                <c:pt idx="341">
                  <c:v>44190</c:v>
                </c:pt>
                <c:pt idx="342">
                  <c:v>44189</c:v>
                </c:pt>
                <c:pt idx="343">
                  <c:v>44188</c:v>
                </c:pt>
                <c:pt idx="344">
                  <c:v>44187</c:v>
                </c:pt>
                <c:pt idx="345">
                  <c:v>44186</c:v>
                </c:pt>
                <c:pt idx="346">
                  <c:v>44185</c:v>
                </c:pt>
                <c:pt idx="347">
                  <c:v>44184</c:v>
                </c:pt>
                <c:pt idx="348">
                  <c:v>44183</c:v>
                </c:pt>
                <c:pt idx="349">
                  <c:v>44182</c:v>
                </c:pt>
                <c:pt idx="350">
                  <c:v>44181</c:v>
                </c:pt>
                <c:pt idx="351">
                  <c:v>44180</c:v>
                </c:pt>
                <c:pt idx="352">
                  <c:v>44179</c:v>
                </c:pt>
                <c:pt idx="353">
                  <c:v>44178</c:v>
                </c:pt>
                <c:pt idx="354">
                  <c:v>44177</c:v>
                </c:pt>
                <c:pt idx="355">
                  <c:v>44176</c:v>
                </c:pt>
                <c:pt idx="356">
                  <c:v>44175</c:v>
                </c:pt>
                <c:pt idx="357">
                  <c:v>44174</c:v>
                </c:pt>
                <c:pt idx="358">
                  <c:v>44173</c:v>
                </c:pt>
                <c:pt idx="359">
                  <c:v>44172</c:v>
                </c:pt>
                <c:pt idx="360">
                  <c:v>44171</c:v>
                </c:pt>
                <c:pt idx="361">
                  <c:v>44170</c:v>
                </c:pt>
                <c:pt idx="362">
                  <c:v>44169</c:v>
                </c:pt>
                <c:pt idx="363">
                  <c:v>44168</c:v>
                </c:pt>
                <c:pt idx="364">
                  <c:v>44167</c:v>
                </c:pt>
                <c:pt idx="365">
                  <c:v>44166</c:v>
                </c:pt>
              </c:numCache>
            </c:numRef>
          </c:cat>
          <c:val>
            <c:numRef>
              <c:f>ZonPanelen!$C$3:$C$368</c:f>
              <c:numCache>
                <c:formatCode>General</c:formatCode>
                <c:ptCount val="366"/>
                <c:pt idx="0">
                  <c:v>3.9180000000000001</c:v>
                </c:pt>
                <c:pt idx="1">
                  <c:v>4.28</c:v>
                </c:pt>
                <c:pt idx="2">
                  <c:v>3.165</c:v>
                </c:pt>
                <c:pt idx="3">
                  <c:v>3.9849999999999999</c:v>
                </c:pt>
                <c:pt idx="4">
                  <c:v>1.1439999999999999</c:v>
                </c:pt>
                <c:pt idx="5">
                  <c:v>7.6360000000000001</c:v>
                </c:pt>
                <c:pt idx="6">
                  <c:v>1.151</c:v>
                </c:pt>
                <c:pt idx="7">
                  <c:v>1.671</c:v>
                </c:pt>
                <c:pt idx="8">
                  <c:v>0.94299999999999995</c:v>
                </c:pt>
                <c:pt idx="9">
                  <c:v>2.5070000000000001</c:v>
                </c:pt>
                <c:pt idx="10">
                  <c:v>9.7349999999999994</c:v>
                </c:pt>
                <c:pt idx="11">
                  <c:v>5.2629999999999999</c:v>
                </c:pt>
                <c:pt idx="12">
                  <c:v>2.8149999999999999</c:v>
                </c:pt>
                <c:pt idx="13">
                  <c:v>3.62</c:v>
                </c:pt>
                <c:pt idx="14">
                  <c:v>0.85399999999999998</c:v>
                </c:pt>
                <c:pt idx="15">
                  <c:v>8.5850000000000009</c:v>
                </c:pt>
                <c:pt idx="16">
                  <c:v>4.7110000000000003</c:v>
                </c:pt>
                <c:pt idx="17">
                  <c:v>1.353</c:v>
                </c:pt>
                <c:pt idx="18">
                  <c:v>3.827</c:v>
                </c:pt>
                <c:pt idx="19">
                  <c:v>1.2589999999999999</c:v>
                </c:pt>
                <c:pt idx="20">
                  <c:v>3.7589999999999999</c:v>
                </c:pt>
                <c:pt idx="21">
                  <c:v>0.86599999999999999</c:v>
                </c:pt>
                <c:pt idx="22">
                  <c:v>0.96299999999999997</c:v>
                </c:pt>
                <c:pt idx="23">
                  <c:v>1.2589999999999999</c:v>
                </c:pt>
                <c:pt idx="24">
                  <c:v>3.379</c:v>
                </c:pt>
                <c:pt idx="25">
                  <c:v>7.0789999999999997</c:v>
                </c:pt>
                <c:pt idx="26">
                  <c:v>0.85</c:v>
                </c:pt>
                <c:pt idx="27">
                  <c:v>2.1920000000000002</c:v>
                </c:pt>
                <c:pt idx="28">
                  <c:v>0.68</c:v>
                </c:pt>
                <c:pt idx="29">
                  <c:v>2.0390000000000001</c:v>
                </c:pt>
                <c:pt idx="30">
                  <c:v>6.2</c:v>
                </c:pt>
                <c:pt idx="31">
                  <c:v>6.1120000000000001</c:v>
                </c:pt>
                <c:pt idx="32">
                  <c:v>5.2480000000000002</c:v>
                </c:pt>
                <c:pt idx="33">
                  <c:v>1.2270000000000001</c:v>
                </c:pt>
                <c:pt idx="34">
                  <c:v>2.7639999999999998</c:v>
                </c:pt>
                <c:pt idx="35">
                  <c:v>8.5960000000000001</c:v>
                </c:pt>
                <c:pt idx="36">
                  <c:v>2.3149999999999999</c:v>
                </c:pt>
                <c:pt idx="37">
                  <c:v>0.61799999999999999</c:v>
                </c:pt>
                <c:pt idx="38">
                  <c:v>2.4950000000000001</c:v>
                </c:pt>
                <c:pt idx="39">
                  <c:v>7.0949999999999998</c:v>
                </c:pt>
                <c:pt idx="40">
                  <c:v>3.9980000000000002</c:v>
                </c:pt>
                <c:pt idx="41">
                  <c:v>5.4610000000000003</c:v>
                </c:pt>
                <c:pt idx="42">
                  <c:v>3.9</c:v>
                </c:pt>
                <c:pt idx="43">
                  <c:v>7.891</c:v>
                </c:pt>
                <c:pt idx="44">
                  <c:v>5.67</c:v>
                </c:pt>
                <c:pt idx="45">
                  <c:v>9.7140000000000004</c:v>
                </c:pt>
                <c:pt idx="46">
                  <c:v>3.613</c:v>
                </c:pt>
                <c:pt idx="47">
                  <c:v>4.9610000000000003</c:v>
                </c:pt>
                <c:pt idx="48">
                  <c:v>7.758</c:v>
                </c:pt>
                <c:pt idx="49">
                  <c:v>4.9390000000000001</c:v>
                </c:pt>
                <c:pt idx="50">
                  <c:v>3.77</c:v>
                </c:pt>
                <c:pt idx="51">
                  <c:v>4.0439999999999996</c:v>
                </c:pt>
                <c:pt idx="52">
                  <c:v>3.903</c:v>
                </c:pt>
                <c:pt idx="53">
                  <c:v>12.709</c:v>
                </c:pt>
                <c:pt idx="54">
                  <c:v>4.3090000000000002</c:v>
                </c:pt>
                <c:pt idx="55">
                  <c:v>7.1310000000000002</c:v>
                </c:pt>
                <c:pt idx="56">
                  <c:v>3.1920000000000002</c:v>
                </c:pt>
                <c:pt idx="57">
                  <c:v>2.988</c:v>
                </c:pt>
                <c:pt idx="58">
                  <c:v>1.1080000000000001</c:v>
                </c:pt>
                <c:pt idx="59">
                  <c:v>0.98199999999999998</c:v>
                </c:pt>
                <c:pt idx="60">
                  <c:v>21.812000000000001</c:v>
                </c:pt>
                <c:pt idx="61">
                  <c:v>15.196</c:v>
                </c:pt>
                <c:pt idx="62">
                  <c:v>6.423</c:v>
                </c:pt>
                <c:pt idx="63">
                  <c:v>19.884</c:v>
                </c:pt>
                <c:pt idx="64">
                  <c:v>19.518000000000001</c:v>
                </c:pt>
                <c:pt idx="65">
                  <c:v>21.541</c:v>
                </c:pt>
                <c:pt idx="66">
                  <c:v>21.056999999999999</c:v>
                </c:pt>
                <c:pt idx="67">
                  <c:v>22.207999999999998</c:v>
                </c:pt>
                <c:pt idx="68">
                  <c:v>22.14</c:v>
                </c:pt>
                <c:pt idx="69">
                  <c:v>22.556000000000001</c:v>
                </c:pt>
                <c:pt idx="70">
                  <c:v>14.340999999999999</c:v>
                </c:pt>
                <c:pt idx="71">
                  <c:v>2.472</c:v>
                </c:pt>
                <c:pt idx="72">
                  <c:v>9.2070000000000007</c:v>
                </c:pt>
                <c:pt idx="73">
                  <c:v>18.818999999999999</c:v>
                </c:pt>
                <c:pt idx="74">
                  <c:v>20.28</c:v>
                </c:pt>
                <c:pt idx="75">
                  <c:v>13.471</c:v>
                </c:pt>
                <c:pt idx="76">
                  <c:v>11.282</c:v>
                </c:pt>
                <c:pt idx="77">
                  <c:v>11.927</c:v>
                </c:pt>
                <c:pt idx="78">
                  <c:v>6.66</c:v>
                </c:pt>
                <c:pt idx="79">
                  <c:v>18.206</c:v>
                </c:pt>
                <c:pt idx="80">
                  <c:v>4.5549999999999997</c:v>
                </c:pt>
                <c:pt idx="81">
                  <c:v>2.4140000000000001</c:v>
                </c:pt>
                <c:pt idx="82">
                  <c:v>9.3320000000000007</c:v>
                </c:pt>
                <c:pt idx="83">
                  <c:v>6.024</c:v>
                </c:pt>
                <c:pt idx="84">
                  <c:v>13.148</c:v>
                </c:pt>
                <c:pt idx="85">
                  <c:v>1.7410000000000001</c:v>
                </c:pt>
                <c:pt idx="86">
                  <c:v>2.2709999999999999</c:v>
                </c:pt>
                <c:pt idx="87">
                  <c:v>9.8650000000000002</c:v>
                </c:pt>
                <c:pt idx="88">
                  <c:v>10.095000000000001</c:v>
                </c:pt>
                <c:pt idx="89">
                  <c:v>3.89</c:v>
                </c:pt>
                <c:pt idx="90">
                  <c:v>6.2270000000000003</c:v>
                </c:pt>
                <c:pt idx="91">
                  <c:v>15.324999999999999</c:v>
                </c:pt>
                <c:pt idx="92">
                  <c:v>11.834</c:v>
                </c:pt>
                <c:pt idx="93">
                  <c:v>8.0579999999999998</c:v>
                </c:pt>
                <c:pt idx="94">
                  <c:v>22.431000000000001</c:v>
                </c:pt>
                <c:pt idx="95">
                  <c:v>24.439</c:v>
                </c:pt>
                <c:pt idx="96">
                  <c:v>23.754999999999999</c:v>
                </c:pt>
                <c:pt idx="97">
                  <c:v>22.359000000000002</c:v>
                </c:pt>
                <c:pt idx="98">
                  <c:v>23.381</c:v>
                </c:pt>
                <c:pt idx="99">
                  <c:v>24.902999999999999</c:v>
                </c:pt>
                <c:pt idx="100">
                  <c:v>25.007999999999999</c:v>
                </c:pt>
                <c:pt idx="101">
                  <c:v>25.071999999999999</c:v>
                </c:pt>
                <c:pt idx="102">
                  <c:v>6.01</c:v>
                </c:pt>
                <c:pt idx="103">
                  <c:v>11.584</c:v>
                </c:pt>
                <c:pt idx="104">
                  <c:v>21.678999999999998</c:v>
                </c:pt>
                <c:pt idx="105">
                  <c:v>21.931000000000001</c:v>
                </c:pt>
                <c:pt idx="106">
                  <c:v>23.206</c:v>
                </c:pt>
                <c:pt idx="107">
                  <c:v>15.846</c:v>
                </c:pt>
                <c:pt idx="108">
                  <c:v>18.725000000000001</c:v>
                </c:pt>
                <c:pt idx="109">
                  <c:v>19.529</c:v>
                </c:pt>
                <c:pt idx="110">
                  <c:v>21.32</c:v>
                </c:pt>
                <c:pt idx="111">
                  <c:v>22.302</c:v>
                </c:pt>
                <c:pt idx="112">
                  <c:v>21.170999999999999</c:v>
                </c:pt>
                <c:pt idx="113">
                  <c:v>17.497</c:v>
                </c:pt>
                <c:pt idx="114">
                  <c:v>20.943999999999999</c:v>
                </c:pt>
                <c:pt idx="115">
                  <c:v>21.83</c:v>
                </c:pt>
                <c:pt idx="116">
                  <c:v>22.751000000000001</c:v>
                </c:pt>
                <c:pt idx="117">
                  <c:v>22.724</c:v>
                </c:pt>
                <c:pt idx="118">
                  <c:v>10.162000000000001</c:v>
                </c:pt>
                <c:pt idx="119">
                  <c:v>16.481999999999999</c:v>
                </c:pt>
                <c:pt idx="120">
                  <c:v>22.311</c:v>
                </c:pt>
                <c:pt idx="121">
                  <c:v>26.213999999999999</c:v>
                </c:pt>
                <c:pt idx="122">
                  <c:v>24.962</c:v>
                </c:pt>
                <c:pt idx="123">
                  <c:v>26.478999999999999</c:v>
                </c:pt>
                <c:pt idx="124">
                  <c:v>27.02</c:v>
                </c:pt>
                <c:pt idx="125">
                  <c:v>21.422000000000001</c:v>
                </c:pt>
                <c:pt idx="126">
                  <c:v>26.831</c:v>
                </c:pt>
                <c:pt idx="127">
                  <c:v>19.981999999999999</c:v>
                </c:pt>
                <c:pt idx="128">
                  <c:v>12.63</c:v>
                </c:pt>
                <c:pt idx="129">
                  <c:v>17.626000000000001</c:v>
                </c:pt>
                <c:pt idx="130">
                  <c:v>10.558999999999999</c:v>
                </c:pt>
                <c:pt idx="131">
                  <c:v>24.597999999999999</c:v>
                </c:pt>
                <c:pt idx="132">
                  <c:v>20.141999999999999</c:v>
                </c:pt>
                <c:pt idx="133">
                  <c:v>22.687000000000001</c:v>
                </c:pt>
                <c:pt idx="134">
                  <c:v>25.620999999999999</c:v>
                </c:pt>
                <c:pt idx="135">
                  <c:v>24.536000000000001</c:v>
                </c:pt>
                <c:pt idx="136">
                  <c:v>22.231999999999999</c:v>
                </c:pt>
                <c:pt idx="137">
                  <c:v>26.707999999999998</c:v>
                </c:pt>
                <c:pt idx="138">
                  <c:v>24.942</c:v>
                </c:pt>
                <c:pt idx="139">
                  <c:v>13.084</c:v>
                </c:pt>
                <c:pt idx="140">
                  <c:v>20.213000000000001</c:v>
                </c:pt>
                <c:pt idx="141">
                  <c:v>19.228000000000002</c:v>
                </c:pt>
                <c:pt idx="142">
                  <c:v>8.2880000000000003</c:v>
                </c:pt>
                <c:pt idx="143">
                  <c:v>21.896999999999998</c:v>
                </c:pt>
                <c:pt idx="144">
                  <c:v>19.079000000000001</c:v>
                </c:pt>
                <c:pt idx="145">
                  <c:v>22.433</c:v>
                </c:pt>
                <c:pt idx="146">
                  <c:v>26.178999999999998</c:v>
                </c:pt>
                <c:pt idx="147">
                  <c:v>27.459</c:v>
                </c:pt>
                <c:pt idx="148">
                  <c:v>15.654</c:v>
                </c:pt>
                <c:pt idx="149">
                  <c:v>16.170000000000002</c:v>
                </c:pt>
                <c:pt idx="150">
                  <c:v>14.978999999999999</c:v>
                </c:pt>
                <c:pt idx="151">
                  <c:v>17.684000000000001</c:v>
                </c:pt>
                <c:pt idx="152">
                  <c:v>12.853</c:v>
                </c:pt>
                <c:pt idx="153">
                  <c:v>22.721</c:v>
                </c:pt>
                <c:pt idx="154">
                  <c:v>16.745999999999999</c:v>
                </c:pt>
                <c:pt idx="155">
                  <c:v>19.126000000000001</c:v>
                </c:pt>
                <c:pt idx="156">
                  <c:v>18.452999999999999</c:v>
                </c:pt>
                <c:pt idx="157">
                  <c:v>25.574000000000002</c:v>
                </c:pt>
                <c:pt idx="158">
                  <c:v>25.87</c:v>
                </c:pt>
                <c:pt idx="159">
                  <c:v>25.777000000000001</c:v>
                </c:pt>
                <c:pt idx="160">
                  <c:v>22.826000000000001</c:v>
                </c:pt>
                <c:pt idx="161">
                  <c:v>18.667000000000002</c:v>
                </c:pt>
                <c:pt idx="162">
                  <c:v>26.149000000000001</c:v>
                </c:pt>
                <c:pt idx="163">
                  <c:v>24.693000000000001</c:v>
                </c:pt>
                <c:pt idx="164">
                  <c:v>21.271999999999998</c:v>
                </c:pt>
                <c:pt idx="165">
                  <c:v>15.186999999999999</c:v>
                </c:pt>
                <c:pt idx="166">
                  <c:v>12.212999999999999</c:v>
                </c:pt>
                <c:pt idx="167">
                  <c:v>17.195</c:v>
                </c:pt>
                <c:pt idx="168">
                  <c:v>7.8689999999999998</c:v>
                </c:pt>
                <c:pt idx="169">
                  <c:v>20.123000000000001</c:v>
                </c:pt>
                <c:pt idx="170">
                  <c:v>16.995999999999999</c:v>
                </c:pt>
                <c:pt idx="171">
                  <c:v>13.676</c:v>
                </c:pt>
                <c:pt idx="172">
                  <c:v>10.436999999999999</c:v>
                </c:pt>
                <c:pt idx="173">
                  <c:v>7.476</c:v>
                </c:pt>
                <c:pt idx="174">
                  <c:v>16.361999999999998</c:v>
                </c:pt>
                <c:pt idx="175">
                  <c:v>14.432</c:v>
                </c:pt>
                <c:pt idx="176">
                  <c:v>20.873999999999999</c:v>
                </c:pt>
                <c:pt idx="177">
                  <c:v>8.8109999999999999</c:v>
                </c:pt>
                <c:pt idx="178">
                  <c:v>3.351</c:v>
                </c:pt>
                <c:pt idx="179">
                  <c:v>20.288</c:v>
                </c:pt>
                <c:pt idx="180">
                  <c:v>24.082000000000001</c:v>
                </c:pt>
                <c:pt idx="181">
                  <c:v>25.052</c:v>
                </c:pt>
                <c:pt idx="182">
                  <c:v>23.420999999999999</c:v>
                </c:pt>
                <c:pt idx="183">
                  <c:v>24.024999999999999</c:v>
                </c:pt>
                <c:pt idx="184">
                  <c:v>20.635000000000002</c:v>
                </c:pt>
                <c:pt idx="185">
                  <c:v>19.533000000000001</c:v>
                </c:pt>
                <c:pt idx="186">
                  <c:v>15.926</c:v>
                </c:pt>
                <c:pt idx="187">
                  <c:v>18.542000000000002</c:v>
                </c:pt>
                <c:pt idx="188">
                  <c:v>10.026999999999999</c:v>
                </c:pt>
                <c:pt idx="189">
                  <c:v>16.545999999999999</c:v>
                </c:pt>
                <c:pt idx="190">
                  <c:v>23.21</c:v>
                </c:pt>
                <c:pt idx="191">
                  <c:v>23.872</c:v>
                </c:pt>
                <c:pt idx="192">
                  <c:v>25.78</c:v>
                </c:pt>
                <c:pt idx="193">
                  <c:v>15.833</c:v>
                </c:pt>
                <c:pt idx="194">
                  <c:v>23.579000000000001</c:v>
                </c:pt>
                <c:pt idx="195">
                  <c:v>23.922000000000001</c:v>
                </c:pt>
                <c:pt idx="196">
                  <c:v>11.8</c:v>
                </c:pt>
                <c:pt idx="197">
                  <c:v>6.0880000000000001</c:v>
                </c:pt>
                <c:pt idx="198">
                  <c:v>18.655999999999999</c:v>
                </c:pt>
                <c:pt idx="199">
                  <c:v>12.249000000000001</c:v>
                </c:pt>
                <c:pt idx="200">
                  <c:v>25.41</c:v>
                </c:pt>
                <c:pt idx="201">
                  <c:v>22.707000000000001</c:v>
                </c:pt>
                <c:pt idx="202">
                  <c:v>17.010000000000002</c:v>
                </c:pt>
                <c:pt idx="203">
                  <c:v>13.51</c:v>
                </c:pt>
                <c:pt idx="204">
                  <c:v>14.691000000000001</c:v>
                </c:pt>
                <c:pt idx="205">
                  <c:v>6.0970000000000004</c:v>
                </c:pt>
                <c:pt idx="206">
                  <c:v>15.023999999999999</c:v>
                </c:pt>
                <c:pt idx="207">
                  <c:v>16.602</c:v>
                </c:pt>
                <c:pt idx="208">
                  <c:v>11.521000000000001</c:v>
                </c:pt>
                <c:pt idx="209">
                  <c:v>13.760999999999999</c:v>
                </c:pt>
                <c:pt idx="210">
                  <c:v>17.18</c:v>
                </c:pt>
                <c:pt idx="211">
                  <c:v>15.738</c:v>
                </c:pt>
                <c:pt idx="212">
                  <c:v>10.959</c:v>
                </c:pt>
                <c:pt idx="213">
                  <c:v>8.6460000000000008</c:v>
                </c:pt>
                <c:pt idx="214">
                  <c:v>13.257</c:v>
                </c:pt>
                <c:pt idx="215">
                  <c:v>14.414</c:v>
                </c:pt>
                <c:pt idx="216">
                  <c:v>14.317</c:v>
                </c:pt>
                <c:pt idx="217">
                  <c:v>18.472999999999999</c:v>
                </c:pt>
                <c:pt idx="218">
                  <c:v>5.1070000000000002</c:v>
                </c:pt>
                <c:pt idx="219">
                  <c:v>8.3290000000000006</c:v>
                </c:pt>
                <c:pt idx="220">
                  <c:v>13.433999999999999</c:v>
                </c:pt>
                <c:pt idx="221">
                  <c:v>11.853999999999999</c:v>
                </c:pt>
                <c:pt idx="222">
                  <c:v>13.34</c:v>
                </c:pt>
                <c:pt idx="223">
                  <c:v>13.002000000000001</c:v>
                </c:pt>
                <c:pt idx="224">
                  <c:v>14.180999999999999</c:v>
                </c:pt>
                <c:pt idx="225">
                  <c:v>16.744</c:v>
                </c:pt>
                <c:pt idx="226">
                  <c:v>15.101000000000001</c:v>
                </c:pt>
                <c:pt idx="227">
                  <c:v>14.71</c:v>
                </c:pt>
                <c:pt idx="228">
                  <c:v>12.375</c:v>
                </c:pt>
                <c:pt idx="229">
                  <c:v>9.391</c:v>
                </c:pt>
                <c:pt idx="230">
                  <c:v>18.722999999999999</c:v>
                </c:pt>
                <c:pt idx="231">
                  <c:v>19.081</c:v>
                </c:pt>
                <c:pt idx="232">
                  <c:v>14.683</c:v>
                </c:pt>
                <c:pt idx="233">
                  <c:v>12.904999999999999</c:v>
                </c:pt>
                <c:pt idx="234">
                  <c:v>18.009</c:v>
                </c:pt>
                <c:pt idx="235">
                  <c:v>9.5719999999999992</c:v>
                </c:pt>
                <c:pt idx="236">
                  <c:v>21.5</c:v>
                </c:pt>
                <c:pt idx="237">
                  <c:v>22.44</c:v>
                </c:pt>
                <c:pt idx="238">
                  <c:v>22.463000000000001</c:v>
                </c:pt>
                <c:pt idx="239">
                  <c:v>23.948</c:v>
                </c:pt>
                <c:pt idx="240">
                  <c:v>21.896999999999998</c:v>
                </c:pt>
                <c:pt idx="241">
                  <c:v>21.343</c:v>
                </c:pt>
                <c:pt idx="242">
                  <c:v>13.574999999999999</c:v>
                </c:pt>
                <c:pt idx="243">
                  <c:v>19.658000000000001</c:v>
                </c:pt>
                <c:pt idx="244">
                  <c:v>5.4630000000000001</c:v>
                </c:pt>
                <c:pt idx="245">
                  <c:v>12.848000000000001</c:v>
                </c:pt>
                <c:pt idx="246">
                  <c:v>2.133</c:v>
                </c:pt>
                <c:pt idx="247">
                  <c:v>5.484</c:v>
                </c:pt>
                <c:pt idx="248">
                  <c:v>3.6720000000000002</c:v>
                </c:pt>
                <c:pt idx="249">
                  <c:v>7.9660000000000002</c:v>
                </c:pt>
                <c:pt idx="250">
                  <c:v>13.124000000000001</c:v>
                </c:pt>
                <c:pt idx="251">
                  <c:v>10.516</c:v>
                </c:pt>
                <c:pt idx="252">
                  <c:v>16.920999999999999</c:v>
                </c:pt>
                <c:pt idx="253">
                  <c:v>17.667999999999999</c:v>
                </c:pt>
                <c:pt idx="254">
                  <c:v>16.187999999999999</c:v>
                </c:pt>
                <c:pt idx="255">
                  <c:v>17.254000000000001</c:v>
                </c:pt>
                <c:pt idx="256">
                  <c:v>18.568999999999999</c:v>
                </c:pt>
                <c:pt idx="257">
                  <c:v>19.036999999999999</c:v>
                </c:pt>
                <c:pt idx="258">
                  <c:v>15.823</c:v>
                </c:pt>
                <c:pt idx="259">
                  <c:v>17.212</c:v>
                </c:pt>
                <c:pt idx="260">
                  <c:v>17.588000000000001</c:v>
                </c:pt>
                <c:pt idx="261">
                  <c:v>18.859000000000002</c:v>
                </c:pt>
                <c:pt idx="262">
                  <c:v>18.846</c:v>
                </c:pt>
                <c:pt idx="263">
                  <c:v>16.806999999999999</c:v>
                </c:pt>
                <c:pt idx="264">
                  <c:v>20.831</c:v>
                </c:pt>
                <c:pt idx="265">
                  <c:v>13.717000000000001</c:v>
                </c:pt>
                <c:pt idx="266">
                  <c:v>14.279</c:v>
                </c:pt>
                <c:pt idx="267">
                  <c:v>20.446000000000002</c:v>
                </c:pt>
                <c:pt idx="268">
                  <c:v>17.367000000000001</c:v>
                </c:pt>
                <c:pt idx="269">
                  <c:v>13.957000000000001</c:v>
                </c:pt>
                <c:pt idx="270">
                  <c:v>3.3010000000000002</c:v>
                </c:pt>
                <c:pt idx="271">
                  <c:v>5.2089999999999996</c:v>
                </c:pt>
                <c:pt idx="272">
                  <c:v>18.195</c:v>
                </c:pt>
                <c:pt idx="273">
                  <c:v>9.6129999999999995</c:v>
                </c:pt>
                <c:pt idx="274">
                  <c:v>10.972</c:v>
                </c:pt>
                <c:pt idx="275">
                  <c:v>2.972</c:v>
                </c:pt>
                <c:pt idx="276">
                  <c:v>2.63</c:v>
                </c:pt>
                <c:pt idx="277">
                  <c:v>7.0010000000000003</c:v>
                </c:pt>
                <c:pt idx="278">
                  <c:v>5.3289999999999997</c:v>
                </c:pt>
                <c:pt idx="279">
                  <c:v>4.9249999999999998</c:v>
                </c:pt>
                <c:pt idx="280">
                  <c:v>1.4019999999999999</c:v>
                </c:pt>
                <c:pt idx="281">
                  <c:v>3.6989999999999998</c:v>
                </c:pt>
                <c:pt idx="282">
                  <c:v>3.7759999999999998</c:v>
                </c:pt>
                <c:pt idx="283">
                  <c:v>6.52</c:v>
                </c:pt>
                <c:pt idx="284">
                  <c:v>7.98</c:v>
                </c:pt>
                <c:pt idx="285">
                  <c:v>1.927</c:v>
                </c:pt>
                <c:pt idx="286">
                  <c:v>11.233000000000001</c:v>
                </c:pt>
                <c:pt idx="287">
                  <c:v>4.5609999999999999</c:v>
                </c:pt>
                <c:pt idx="288">
                  <c:v>4.6740000000000004</c:v>
                </c:pt>
                <c:pt idx="289">
                  <c:v>2.173</c:v>
                </c:pt>
                <c:pt idx="290">
                  <c:v>2.1389999999999998</c:v>
                </c:pt>
                <c:pt idx="291">
                  <c:v>4.62</c:v>
                </c:pt>
                <c:pt idx="292">
                  <c:v>7.17</c:v>
                </c:pt>
                <c:pt idx="293">
                  <c:v>8.048</c:v>
                </c:pt>
                <c:pt idx="294">
                  <c:v>8.7739999999999991</c:v>
                </c:pt>
                <c:pt idx="295">
                  <c:v>9.1460000000000008</c:v>
                </c:pt>
                <c:pt idx="296">
                  <c:v>6.3140000000000001</c:v>
                </c:pt>
                <c:pt idx="297">
                  <c:v>4.1470000000000002</c:v>
                </c:pt>
                <c:pt idx="298">
                  <c:v>5.9329999999999998</c:v>
                </c:pt>
                <c:pt idx="299">
                  <c:v>6.4029999999999996</c:v>
                </c:pt>
                <c:pt idx="300">
                  <c:v>5.2439999999999998</c:v>
                </c:pt>
                <c:pt idx="301">
                  <c:v>8.2840000000000007</c:v>
                </c:pt>
                <c:pt idx="302">
                  <c:v>2.5019999999999998</c:v>
                </c:pt>
                <c:pt idx="303">
                  <c:v>3.7389999999999999</c:v>
                </c:pt>
                <c:pt idx="304">
                  <c:v>3.7370000000000001</c:v>
                </c:pt>
                <c:pt idx="305">
                  <c:v>3.423</c:v>
                </c:pt>
                <c:pt idx="306">
                  <c:v>7.234</c:v>
                </c:pt>
                <c:pt idx="307">
                  <c:v>5.4619999999999997</c:v>
                </c:pt>
                <c:pt idx="308">
                  <c:v>6.1310000000000002</c:v>
                </c:pt>
                <c:pt idx="309">
                  <c:v>3.069</c:v>
                </c:pt>
                <c:pt idx="310">
                  <c:v>4.7220000000000004</c:v>
                </c:pt>
                <c:pt idx="311">
                  <c:v>7.4939999999999998</c:v>
                </c:pt>
                <c:pt idx="312">
                  <c:v>6.3869999999999996</c:v>
                </c:pt>
                <c:pt idx="313">
                  <c:v>0.78700000000000003</c:v>
                </c:pt>
                <c:pt idx="314">
                  <c:v>5.3819999999999997</c:v>
                </c:pt>
                <c:pt idx="315">
                  <c:v>6.6909999999999998</c:v>
                </c:pt>
                <c:pt idx="316">
                  <c:v>1.22</c:v>
                </c:pt>
                <c:pt idx="317">
                  <c:v>9.8170000000000002</c:v>
                </c:pt>
                <c:pt idx="318">
                  <c:v>2.0680000000000001</c:v>
                </c:pt>
                <c:pt idx="319">
                  <c:v>1.921</c:v>
                </c:pt>
                <c:pt idx="320">
                  <c:v>3.085</c:v>
                </c:pt>
                <c:pt idx="321">
                  <c:v>7.5309999999999997</c:v>
                </c:pt>
                <c:pt idx="322">
                  <c:v>3.4140000000000001</c:v>
                </c:pt>
                <c:pt idx="323">
                  <c:v>4.976</c:v>
                </c:pt>
                <c:pt idx="324">
                  <c:v>6.2750000000000004</c:v>
                </c:pt>
                <c:pt idx="325">
                  <c:v>8.9659999999999993</c:v>
                </c:pt>
                <c:pt idx="326">
                  <c:v>3.7480000000000002</c:v>
                </c:pt>
                <c:pt idx="327">
                  <c:v>2.0649999999999999</c:v>
                </c:pt>
                <c:pt idx="328">
                  <c:v>9.85</c:v>
                </c:pt>
                <c:pt idx="329">
                  <c:v>11.994</c:v>
                </c:pt>
                <c:pt idx="330">
                  <c:v>11.606</c:v>
                </c:pt>
                <c:pt idx="331">
                  <c:v>10.097</c:v>
                </c:pt>
                <c:pt idx="332">
                  <c:v>7.96</c:v>
                </c:pt>
                <c:pt idx="333">
                  <c:v>3.5110000000000001</c:v>
                </c:pt>
                <c:pt idx="334">
                  <c:v>2.7930000000000001</c:v>
                </c:pt>
                <c:pt idx="335">
                  <c:v>0.81699999999999995</c:v>
                </c:pt>
                <c:pt idx="336">
                  <c:v>0.81699999999999995</c:v>
                </c:pt>
                <c:pt idx="337">
                  <c:v>2.2170000000000001</c:v>
                </c:pt>
                <c:pt idx="338">
                  <c:v>2.1549999999999998</c:v>
                </c:pt>
                <c:pt idx="339">
                  <c:v>0.38500000000000001</c:v>
                </c:pt>
                <c:pt idx="340">
                  <c:v>2.9870000000000001</c:v>
                </c:pt>
                <c:pt idx="341">
                  <c:v>2.8450000000000002</c:v>
                </c:pt>
                <c:pt idx="342">
                  <c:v>0.34899999999999998</c:v>
                </c:pt>
                <c:pt idx="343">
                  <c:v>0.33</c:v>
                </c:pt>
                <c:pt idx="344">
                  <c:v>0.71599999999999997</c:v>
                </c:pt>
                <c:pt idx="345">
                  <c:v>0.64100000000000001</c:v>
                </c:pt>
                <c:pt idx="346">
                  <c:v>2.2749999999999999</c:v>
                </c:pt>
                <c:pt idx="347">
                  <c:v>2.726</c:v>
                </c:pt>
                <c:pt idx="348">
                  <c:v>5.6680000000000001</c:v>
                </c:pt>
                <c:pt idx="349">
                  <c:v>4.22</c:v>
                </c:pt>
                <c:pt idx="350">
                  <c:v>3.4849999999999999</c:v>
                </c:pt>
                <c:pt idx="351">
                  <c:v>0.56499999999999995</c:v>
                </c:pt>
                <c:pt idx="352">
                  <c:v>1.8220000000000001</c:v>
                </c:pt>
                <c:pt idx="353">
                  <c:v>4.0720000000000001</c:v>
                </c:pt>
                <c:pt idx="354">
                  <c:v>0.95199999999999996</c:v>
                </c:pt>
                <c:pt idx="355">
                  <c:v>1.099</c:v>
                </c:pt>
                <c:pt idx="356">
                  <c:v>1.19</c:v>
                </c:pt>
                <c:pt idx="357">
                  <c:v>6.2110000000000003</c:v>
                </c:pt>
                <c:pt idx="358">
                  <c:v>2.3410000000000002</c:v>
                </c:pt>
                <c:pt idx="359">
                  <c:v>1.3919999999999999</c:v>
                </c:pt>
                <c:pt idx="360">
                  <c:v>1.3280000000000001</c:v>
                </c:pt>
                <c:pt idx="361">
                  <c:v>4.8949999999999996</c:v>
                </c:pt>
                <c:pt idx="362">
                  <c:v>3.4860000000000002</c:v>
                </c:pt>
                <c:pt idx="363">
                  <c:v>1.3169999999999999</c:v>
                </c:pt>
                <c:pt idx="364">
                  <c:v>0.76300000000000001</c:v>
                </c:pt>
                <c:pt idx="365">
                  <c:v>0.57599999999999996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00-40F7-86EF-08B2F424E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8147487"/>
        <c:axId val="1634583343"/>
      </c:barChart>
      <c:dateAx>
        <c:axId val="6481474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634583343"/>
        <c:crosses val="autoZero"/>
        <c:auto val="1"/>
        <c:lblOffset val="100"/>
        <c:baseTimeUnit val="days"/>
      </c:dateAx>
      <c:valAx>
        <c:axId val="1634583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48147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[Histogram.xlsx]ZonPanelen!Draaitabel3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ZonPanelen!$H$3</c:f>
              <c:strCache>
                <c:ptCount val="1"/>
                <c:pt idx="0">
                  <c:v>Totaal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ZonPanelen!$G$4:$G$14</c:f>
              <c:strCache>
                <c:ptCount val="10"/>
                <c:pt idx="0">
                  <c:v>0,33-3,33</c:v>
                </c:pt>
                <c:pt idx="1">
                  <c:v>3,33-6,33</c:v>
                </c:pt>
                <c:pt idx="2">
                  <c:v>6,33-9,33</c:v>
                </c:pt>
                <c:pt idx="3">
                  <c:v>9,33-12,33</c:v>
                </c:pt>
                <c:pt idx="4">
                  <c:v>12,33-15,33</c:v>
                </c:pt>
                <c:pt idx="5">
                  <c:v>15,33-18,33</c:v>
                </c:pt>
                <c:pt idx="6">
                  <c:v>18,33-21,33</c:v>
                </c:pt>
                <c:pt idx="7">
                  <c:v>21,33-24,33</c:v>
                </c:pt>
                <c:pt idx="8">
                  <c:v>24,33-27,33</c:v>
                </c:pt>
                <c:pt idx="9">
                  <c:v>27,33-30,33</c:v>
                </c:pt>
              </c:strCache>
            </c:strRef>
          </c:cat>
          <c:val>
            <c:numRef>
              <c:f>ZonPanelen!$H$4:$H$14</c:f>
              <c:numCache>
                <c:formatCode>General</c:formatCode>
                <c:ptCount val="10"/>
                <c:pt idx="0">
                  <c:v>71</c:v>
                </c:pt>
                <c:pt idx="1">
                  <c:v>66</c:v>
                </c:pt>
                <c:pt idx="2">
                  <c:v>35</c:v>
                </c:pt>
                <c:pt idx="3">
                  <c:v>30</c:v>
                </c:pt>
                <c:pt idx="4">
                  <c:v>35</c:v>
                </c:pt>
                <c:pt idx="5">
                  <c:v>31</c:v>
                </c:pt>
                <c:pt idx="6">
                  <c:v>36</c:v>
                </c:pt>
                <c:pt idx="7">
                  <c:v>38</c:v>
                </c:pt>
                <c:pt idx="8">
                  <c:v>23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0-4382-9700-3199EB57E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-31"/>
        <c:axId val="1627968991"/>
        <c:axId val="1634631599"/>
      </c:barChart>
      <c:catAx>
        <c:axId val="1627968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634631599"/>
        <c:crosses val="autoZero"/>
        <c:auto val="1"/>
        <c:lblAlgn val="ctr"/>
        <c:lblOffset val="100"/>
        <c:noMultiLvlLbl val="0"/>
      </c:catAx>
      <c:valAx>
        <c:axId val="1634631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627968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_xlchart.v1.4</cx:f>
      </cx:numDim>
    </cx:data>
  </cx:chartData>
  <cx:chart>
    <cx:plotArea>
      <cx:plotAreaRegion>
        <cx:series layoutId="clusteredColumn" uniqueId="{4349A25A-700C-46F2-9C46-76FDDEA03439}">
          <cx:tx>
            <cx:txData>
              <cx:f>_xlchart.v1.3</cx:f>
              <cx:v>Score</cx:v>
            </cx:txData>
          </cx:tx>
          <cx:spPr>
            <a:solidFill>
              <a:schemeClr val="accent6">
                <a:lumMod val="60000"/>
                <a:lumOff val="40000"/>
              </a:schemeClr>
            </a:solidFill>
          </cx:spPr>
          <cx:dataId val="0"/>
          <cx:layoutPr>
            <cx:binning intervalClosed="r" underflow="2.1000000000000001">
              <cx:binSize val="1"/>
            </cx:binning>
          </cx:layoutPr>
        </cx:series>
      </cx:plotAreaRegion>
      <cx:axis id="0">
        <cx:catScaling gapWidth="0.00999999978"/>
        <cx:tickLabels/>
        <cx:numFmt formatCode="Standaard" sourceLinked="0"/>
      </cx:axis>
      <cx:axis id="1">
        <cx:valScaling/>
        <cx:majorGridlines/>
        <cx:tickLabels/>
      </cx:axis>
    </cx:plotArea>
  </cx:chart>
  <cx:spPr>
    <a:ln w="38100">
      <a:solidFill>
        <a:schemeClr val="accent1"/>
      </a:solidFill>
    </a:ln>
    <a:effectLst>
      <a:outerShdw blurRad="50800" dist="38100" dir="2700000" algn="tl" rotWithShape="0">
        <a:prstClr val="black">
          <a:alpha val="40000"/>
        </a:prstClr>
      </a:outerShdw>
    </a:effectLst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_xlchart.v1.5</cx:f>
      </cx:strDim>
      <cx:numDim type="val">
        <cx:f>_xlchart.v1.7</cx:f>
      </cx:numDim>
    </cx:data>
  </cx:chartData>
  <cx:chart>
    <cx:plotArea>
      <cx:plotAreaRegion>
        <cx:series layoutId="clusteredColumn" uniqueId="{5B0D142B-5756-47C1-9705-5257FC7F97F5}">
          <cx:tx>
            <cx:txData>
              <cx:f>_xlchart.v1.6</cx:f>
              <cx:v>Score</cx:v>
            </cx:txData>
          </cx:tx>
          <cx:spPr>
            <a:solidFill>
              <a:schemeClr val="accent6">
                <a:lumMod val="60000"/>
                <a:lumOff val="40000"/>
              </a:schemeClr>
            </a:solidFill>
          </cx:spPr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  <cx:spPr>
    <a:ln w="38100">
      <a:solidFill>
        <a:schemeClr val="accent1"/>
      </a:solidFill>
    </a:ln>
    <a:effectLst>
      <a:outerShdw blurRad="50800" dist="38100" dir="2700000" algn="tl" rotWithShape="0">
        <a:prstClr val="black">
          <a:alpha val="40000"/>
        </a:prstClr>
      </a:outerShdw>
    </a:effectLst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_xlchart.v1.8</cx:f>
      </cx:strDim>
      <cx:numDim type="val">
        <cx:f>_xlchart.v1.10</cx:f>
      </cx:numDim>
    </cx:data>
  </cx:chartData>
  <cx:chart>
    <cx:plotArea>
      <cx:plotAreaRegion>
        <cx:series layoutId="clusteredColumn" uniqueId="{AFE84763-1C2C-4F0A-90A2-9C735F076E82}">
          <cx:tx>
            <cx:txData>
              <cx:f>_xlchart.v1.9</cx:f>
              <cx:v>Score</cx:v>
            </cx:txData>
          </cx:tx>
          <cx:spPr>
            <a:solidFill>
              <a:schemeClr val="accent6">
                <a:lumMod val="60000"/>
                <a:lumOff val="40000"/>
              </a:schemeClr>
            </a:solidFill>
          </cx:spPr>
          <cx:dataId val="0"/>
          <cx:layoutPr>
            <cx:binning intervalClosed="r">
              <cx:binSize val="1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  <cx:spPr>
    <a:ln w="38100">
      <a:solidFill>
        <a:schemeClr val="accent1"/>
      </a:solidFill>
    </a:ln>
    <a:effectLst>
      <a:outerShdw blurRad="50800" dist="38100" dir="2700000" algn="tl" rotWithShape="0">
        <a:prstClr val="black">
          <a:alpha val="40000"/>
        </a:prstClr>
      </a:outerShdw>
    </a:effectLst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title pos="t" align="ctr" overlay="0">
      <cx:tx>
        <cx:txData>
          <cx:v>Verdeling proefwerkpunten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600" b="1"/>
          </a:pPr>
          <a:r>
            <a:rPr lang="nl-NL" sz="16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Verdeling proefwerkpunten</a:t>
          </a:r>
        </a:p>
      </cx:txPr>
    </cx:title>
    <cx:plotArea>
      <cx:plotAreaRegion>
        <cx:series layoutId="clusteredColumn" uniqueId="{A72DAB28-03C7-4076-9B43-B3339FC25427}">
          <cx:tx>
            <cx:txData>
              <cx:f>_xlchart.v1.1</cx:f>
              <cx:v>Score</cx:v>
            </cx:txData>
          </cx:tx>
          <cx:spPr>
            <a:solidFill>
              <a:schemeClr val="accent6">
                <a:lumMod val="60000"/>
                <a:lumOff val="40000"/>
              </a:schemeClr>
            </a:solidFill>
          </cx:spPr>
          <cx:dataId val="0"/>
          <cx:layoutPr>
            <cx:binning intervalClosed="r" underflow="2.1000000000000001">
              <cx:binSize val="1"/>
            </cx:binning>
          </cx:layoutPr>
        </cx:series>
      </cx:plotAreaRegion>
      <cx:axis id="0">
        <cx:catScaling gapWidth="2.03999996"/>
        <cx:tickLabels/>
      </cx:axis>
      <cx:axis id="1">
        <cx:valScaling/>
        <cx:majorGridlines/>
        <cx:tickLabels/>
      </cx:axis>
    </cx:plotArea>
  </cx:chart>
  <cx:spPr>
    <a:ln w="38100">
      <a:solidFill>
        <a:schemeClr val="accent1"/>
      </a:solidFill>
    </a:ln>
    <a:effectLst>
      <a:outerShdw blurRad="50800" dist="38100" dir="2700000" algn="tl" rotWithShape="0">
        <a:prstClr val="black">
          <a:alpha val="40000"/>
        </a:prstClr>
      </a:outerShdw>
    </a:effectLst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_xlchart.v1.11</cx:f>
      </cx:strDim>
      <cx:numDim type="val">
        <cx:f>_xlchart.v1.13</cx:f>
      </cx:numDim>
    </cx:data>
  </cx:chartData>
  <cx:chart>
    <cx:title pos="t" align="ctr" overlay="0">
      <cx:tx>
        <cx:txData>
          <cx:v>Opbrengst panelen per dag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nl-NL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Opbrengst panelen per dag</a:t>
          </a:r>
        </a:p>
      </cx:txPr>
    </cx:title>
    <cx:plotArea>
      <cx:plotAreaRegion>
        <cx:series layoutId="clusteredColumn" uniqueId="{83D3A1B1-7502-4FB7-9B1A-EA5BABD8DBE9}">
          <cx:tx>
            <cx:txData>
              <cx:f>_xlchart.v1.12</cx:f>
              <cx:v>kWh</cx:v>
            </cx:txData>
          </cx:tx>
          <cx:dataId val="0"/>
          <cx:layoutPr>
            <cx:binning intervalClosed="r" underflow="auto" overflow="auto">
              <cx:binSize val="3"/>
            </cx:binning>
          </cx:layoutPr>
        </cx:series>
      </cx:plotAreaRegion>
      <cx:axis id="0">
        <cx:catScaling gapWidth="0"/>
        <cx:tickLabels/>
        <cx:numFmt formatCode="#.##0,00" sourceLinked="0"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3.xml"/><Relationship Id="rId2" Type="http://schemas.microsoft.com/office/2014/relationships/chartEx" Target="../charts/chartEx2.xml"/><Relationship Id="rId1" Type="http://schemas.microsoft.com/office/2014/relationships/chartEx" Target="../charts/chartEx1.xml"/><Relationship Id="rId4" Type="http://schemas.microsoft.com/office/2014/relationships/chartEx" Target="../charts/chartEx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microsoft.com/office/2014/relationships/chartEx" Target="../charts/chartEx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>
          <a:extLst>
            <a:ext uri="{FF2B5EF4-FFF2-40B4-BE49-F238E27FC236}">
              <a16:creationId xmlns:a16="http://schemas.microsoft.com/office/drawing/2014/main" id="{E224B5DA-A5F3-4BAA-B352-D617048CC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725" y="828676"/>
          <a:ext cx="2428166" cy="1695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2</xdr:col>
      <xdr:colOff>0</xdr:colOff>
      <xdr:row>36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iek 1">
              <a:extLst>
                <a:ext uri="{FF2B5EF4-FFF2-40B4-BE49-F238E27FC236}">
                  <a16:creationId xmlns:a16="http://schemas.microsoft.com/office/drawing/2014/main" id="{1C0CFAA4-707C-4083-AF5D-F7A6A8EFD21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9550" y="3429000"/>
              <a:ext cx="4095750" cy="3429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grafiek is niet beschikbaar in uw versie van Excel.
Als u deze vorm bewerkt of deze werkmap opslaat in een andere bestandsindeling, wordt de grafiek onherstelbaar beschadigd.</a:t>
              </a:r>
            </a:p>
          </xdr:txBody>
        </xdr:sp>
      </mc:Fallback>
    </mc:AlternateContent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17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afiek 2">
              <a:extLst>
                <a:ext uri="{FF2B5EF4-FFF2-40B4-BE49-F238E27FC236}">
                  <a16:creationId xmlns:a16="http://schemas.microsoft.com/office/drawing/2014/main" id="{16E9B987-6638-480C-8B2B-340C8FB24F3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9550" y="381000"/>
              <a:ext cx="4095750" cy="2857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grafiek is niet beschikbaar in uw versie van Excel.
Als u deze vorm bewerkt of deze werkmap opslaat in een andere bestandsindeling, wordt de grafiek onherstelbaar beschadigd.</a:t>
              </a:r>
            </a:p>
          </xdr:txBody>
        </xdr:sp>
      </mc:Fallback>
    </mc:AlternateContent>
    <xdr:clientData/>
  </xdr:twoCellAnchor>
  <xdr:twoCellAnchor>
    <xdr:from>
      <xdr:col>3</xdr:col>
      <xdr:colOff>0</xdr:colOff>
      <xdr:row>2</xdr:row>
      <xdr:rowOff>0</xdr:rowOff>
    </xdr:from>
    <xdr:to>
      <xdr:col>4</xdr:col>
      <xdr:colOff>0</xdr:colOff>
      <xdr:row>17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afiek 3">
              <a:extLst>
                <a:ext uri="{FF2B5EF4-FFF2-40B4-BE49-F238E27FC236}">
                  <a16:creationId xmlns:a16="http://schemas.microsoft.com/office/drawing/2014/main" id="{21C477AC-D5BB-4DF7-B7EA-833E7416B93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48200" y="381000"/>
              <a:ext cx="4095750" cy="2857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grafiek is niet beschikbaar in uw versie van Excel.
Als u deze vorm bewerkt of deze werkmap opslaat in een andere bestandsindeling, wordt de grafiek onherstelbaar beschadigd.</a:t>
              </a:r>
            </a:p>
          </xdr:txBody>
        </xdr:sp>
      </mc:Fallback>
    </mc:AlternateContent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36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Grafiek 4">
              <a:extLst>
                <a:ext uri="{FF2B5EF4-FFF2-40B4-BE49-F238E27FC236}">
                  <a16:creationId xmlns:a16="http://schemas.microsoft.com/office/drawing/2014/main" id="{681FE510-3F08-448B-A158-22CB007B0C2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48200" y="3429000"/>
              <a:ext cx="4095750" cy="3429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grafiek is niet beschikbaar in uw versie van Excel.
Als u deze vorm bewerkt of deze werkmap opslaat in een andere bestandsindeling, wordt de grafiek onherstelbaar beschadigd.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17</xdr:row>
      <xdr:rowOff>171450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A2EB76A9-FE36-4D26-A741-5D980195B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5</xdr:col>
      <xdr:colOff>0</xdr:colOff>
      <xdr:row>18</xdr:row>
      <xdr:rowOff>0</xdr:rowOff>
    </xdr:to>
    <xdr:graphicFrame macro="">
      <xdr:nvGraphicFramePr>
        <xdr:cNvPr id="2" name="Grafiek 6">
          <a:extLst>
            <a:ext uri="{FF2B5EF4-FFF2-40B4-BE49-F238E27FC236}">
              <a16:creationId xmlns:a16="http://schemas.microsoft.com/office/drawing/2014/main" id="{679D1EAE-CC81-43A4-8490-DD4D705B05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29</xdr:row>
      <xdr:rowOff>0</xdr:rowOff>
    </xdr:from>
    <xdr:to>
      <xdr:col>14</xdr:col>
      <xdr:colOff>304800</xdr:colOff>
      <xdr:row>44</xdr:row>
      <xdr:rowOff>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93C33AC0-3034-48FC-8E1A-EE4AD7B2F1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9</xdr:row>
      <xdr:rowOff>0</xdr:rowOff>
    </xdr:from>
    <xdr:to>
      <xdr:col>11</xdr:col>
      <xdr:colOff>0</xdr:colOff>
      <xdr:row>26</xdr:row>
      <xdr:rowOff>0</xdr:rowOff>
    </xdr:to>
    <xdr:graphicFrame macro="">
      <xdr:nvGraphicFramePr>
        <xdr:cNvPr id="3" name="Grafiek 1">
          <a:extLst>
            <a:ext uri="{FF2B5EF4-FFF2-40B4-BE49-F238E27FC236}">
              <a16:creationId xmlns:a16="http://schemas.microsoft.com/office/drawing/2014/main" id="{02829BA7-0232-451C-9F4D-C75213F8A9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5</xdr:col>
      <xdr:colOff>0</xdr:colOff>
      <xdr:row>15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iek 1">
              <a:extLst>
                <a:ext uri="{FF2B5EF4-FFF2-40B4-BE49-F238E27FC236}">
                  <a16:creationId xmlns:a16="http://schemas.microsoft.com/office/drawing/2014/main" id="{554AC6A3-EA48-4E01-BB29-21224B1B929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19275" y="381000"/>
              <a:ext cx="4162425" cy="2476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grafiek is niet beschikbaar in uw versie van Excel.
Als u deze vorm bewerkt of deze werkmap opslaat in een andere bestandsindeling, wordt de grafiek onherstelbaar beschadigd.</a:t>
              </a:r>
            </a:p>
          </xdr:txBody>
        </xdr:sp>
      </mc:Fallback>
    </mc:AlternateContent>
    <xdr:clientData/>
  </xdr:twoCellAnchor>
  <xdr:twoCellAnchor>
    <xdr:from>
      <xdr:col>4</xdr:col>
      <xdr:colOff>19050</xdr:colOff>
      <xdr:row>21</xdr:row>
      <xdr:rowOff>0</xdr:rowOff>
    </xdr:from>
    <xdr:to>
      <xdr:col>5</xdr:col>
      <xdr:colOff>0</xdr:colOff>
      <xdr:row>35</xdr:row>
      <xdr:rowOff>76200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005601B8-A21E-47D4-989B-6B95C5268A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2</xdr:row>
      <xdr:rowOff>0</xdr:rowOff>
    </xdr:from>
    <xdr:to>
      <xdr:col>10</xdr:col>
      <xdr:colOff>0</xdr:colOff>
      <xdr:row>15</xdr:row>
      <xdr:rowOff>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10DFCC3B-A048-40EC-A101-4DE0FBF0EF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 Verbruggen" refreshedDate="44209.737913078701" createdVersion="6" refreshedVersion="6" minRefreshableVersion="3" recordCount="4680" xr:uid="{F2A3F32D-E3DF-487E-B581-FC2CC68045C8}">
  <cacheSource type="worksheet">
    <worksheetSource name="pqZwift"/>
  </cacheSource>
  <cacheFields count="8">
    <cacheField name="Index" numFmtId="0">
      <sharedItems containsSemiMixedTypes="0" containsString="0" containsNumber="1" containsInteger="1" minValue="1" maxValue="4680"/>
    </cacheField>
    <cacheField name="Tijd" numFmtId="164">
      <sharedItems containsSemiMixedTypes="0" containsNonDate="0" containsDate="1" containsString="0" minDate="1899-12-30T00:00:01" maxDate="1899-12-30T00:00:01"/>
    </cacheField>
    <cacheField name="Hoogte" numFmtId="0">
      <sharedItems containsSemiMixedTypes="0" containsString="0" containsNumber="1" containsInteger="1" minValue="-6" maxValue="100"/>
    </cacheField>
    <cacheField name="Afstand" numFmtId="0">
      <sharedItems containsSemiMixedTypes="0" containsString="0" containsNumber="1" containsInteger="1" minValue="1" maxValue="20"/>
    </cacheField>
    <cacheField name="CumAfst" numFmtId="0">
      <sharedItems containsSemiMixedTypes="0" containsString="0" containsNumber="1" containsInteger="1" minValue="2" maxValue="30660"/>
    </cacheField>
    <cacheField name="Snelheid" numFmtId="0">
      <sharedItems containsSemiMixedTypes="0" containsString="0" containsNumber="1" containsInteger="1" minValue="5" maxValue="72"/>
    </cacheField>
    <cacheField name="Cadans" numFmtId="0">
      <sharedItems containsSemiMixedTypes="0" containsString="0" containsNumber="1" containsInteger="1" minValue="57" maxValue="97" count="34">
        <n v="57"/>
        <n v="58"/>
        <n v="62"/>
        <n v="64"/>
        <n v="65"/>
        <n v="67"/>
        <n v="70"/>
        <n v="69"/>
        <n v="72"/>
        <n v="74"/>
        <n v="73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</sharedItems>
      <fieldGroup par="7"/>
    </cacheField>
    <cacheField name="Cadans2" numFmtId="0" databaseField="0">
      <fieldGroup base="6">
        <discretePr count="34">
          <x v="8"/>
          <x v="8"/>
          <x v="8"/>
          <x v="8"/>
          <x v="8"/>
          <x v="8"/>
          <x v="8"/>
          <x v="8"/>
          <x v="9"/>
          <x v="9"/>
          <x v="9"/>
          <x v="9"/>
          <x v="10"/>
          <x v="10"/>
          <x v="10"/>
          <x v="10"/>
          <x v="10"/>
          <x v="11"/>
          <x v="11"/>
          <x v="12"/>
          <x v="12"/>
          <x v="0"/>
          <x v="1"/>
          <x v="2"/>
          <x v="3"/>
          <x v="4"/>
          <x v="5"/>
          <x v="6"/>
          <x v="7"/>
          <x v="13"/>
          <x v="13"/>
          <x v="14"/>
          <x v="14"/>
          <x v="14"/>
        </discretePr>
        <groupItems count="15">
          <n v="85"/>
          <n v="86"/>
          <n v="87"/>
          <n v="88"/>
          <n v="89"/>
          <n v="90"/>
          <n v="91"/>
          <n v="92"/>
          <s v="Groep1"/>
          <s v="Groep2"/>
          <s v="Groep3"/>
          <s v="Groep4"/>
          <s v="Groep5"/>
          <s v="Groep6"/>
          <s v="Groep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 Verbruggen" refreshedDate="44209.907657523145" createdVersion="6" refreshedVersion="6" minRefreshableVersion="3" recordCount="366" xr:uid="{AEE0B4A2-E699-4AE3-B53E-412A14FDD8D1}">
  <cacheSource type="worksheet">
    <worksheetSource name="Tabel1"/>
  </cacheSource>
  <cacheFields count="3">
    <cacheField name="Datum" numFmtId="14">
      <sharedItems containsSemiMixedTypes="0" containsNonDate="0" containsDate="1" containsString="0" minDate="2020-01-01T00:00:00" maxDate="2021-01-01T00:00:00" count="366">
        <d v="2020-01-31T00:00:00"/>
        <d v="2020-01-30T00:00:00"/>
        <d v="2020-01-29T00:00:00"/>
        <d v="2020-01-28T00:00:00"/>
        <d v="2020-01-27T00:00:00"/>
        <d v="2020-01-26T00:00:00"/>
        <d v="2020-01-25T00:00:00"/>
        <d v="2020-01-24T00:00:00"/>
        <d v="2020-01-23T00:00:00"/>
        <d v="2020-01-22T00:00:00"/>
        <d v="2020-01-21T00:00:00"/>
        <d v="2020-01-20T00:00:00"/>
        <d v="2020-01-19T00:00:00"/>
        <d v="2020-01-18T00:00:00"/>
        <d v="2020-01-17T00:00:00"/>
        <d v="2020-01-16T00:00:00"/>
        <d v="2020-01-15T00:00:00"/>
        <d v="2020-01-14T00:00:00"/>
        <d v="2020-01-13T00:00:00"/>
        <d v="2020-01-12T00:00:00"/>
        <d v="2020-01-11T00:00:00"/>
        <d v="2020-01-10T00:00:00"/>
        <d v="2020-01-09T00:00:00"/>
        <d v="2020-01-08T00:00:00"/>
        <d v="2020-01-07T00:00:00"/>
        <d v="2020-01-06T00:00:00"/>
        <d v="2020-01-05T00:00:00"/>
        <d v="2020-01-04T00:00:00"/>
        <d v="2020-01-03T00:00:00"/>
        <d v="2020-01-02T00:00:00"/>
        <d v="2020-01-01T00:00:00"/>
        <d v="2020-02-29T00:00:00"/>
        <d v="2020-02-28T00:00:00"/>
        <d v="2020-02-27T00:00:00"/>
        <d v="2020-02-26T00:00:00"/>
        <d v="2020-02-25T00:00:00"/>
        <d v="2020-02-24T00:00:00"/>
        <d v="2020-02-23T00:00:00"/>
        <d v="2020-02-22T00:00:00"/>
        <d v="2020-02-21T00:00:00"/>
        <d v="2020-02-20T00:00:00"/>
        <d v="2020-02-19T00:00:00"/>
        <d v="2020-02-18T00:00:00"/>
        <d v="2020-02-17T00:00:00"/>
        <d v="2020-02-16T00:00:00"/>
        <d v="2020-02-15T00:00:00"/>
        <d v="2020-02-14T00:00:00"/>
        <d v="2020-02-13T00:00:00"/>
        <d v="2020-02-12T00:00:00"/>
        <d v="2020-02-11T00:00:00"/>
        <d v="2020-02-10T00:00:00"/>
        <d v="2020-02-09T00:00:00"/>
        <d v="2020-02-08T00:00:00"/>
        <d v="2020-02-07T00:00:00"/>
        <d v="2020-02-06T00:00:00"/>
        <d v="2020-02-05T00:00:00"/>
        <d v="2020-02-04T00:00:00"/>
        <d v="2020-02-03T00:00:00"/>
        <d v="2020-02-02T00:00:00"/>
        <d v="2020-02-01T00:00:00"/>
        <d v="2020-03-31T00:00:00"/>
        <d v="2020-03-30T00:00:00"/>
        <d v="2020-03-29T00:00:00"/>
        <d v="2020-03-28T00:00:00"/>
        <d v="2020-03-27T00:00:00"/>
        <d v="2020-03-26T00:00:00"/>
        <d v="2020-03-25T00:00:00"/>
        <d v="2020-03-24T00:00:00"/>
        <d v="2020-03-23T00:00:00"/>
        <d v="2020-03-22T00:00:00"/>
        <d v="2020-03-21T00:00:00"/>
        <d v="2020-03-20T00:00:00"/>
        <d v="2020-03-19T00:00:00"/>
        <d v="2020-03-18T00:00:00"/>
        <d v="2020-03-17T00:00:00"/>
        <d v="2020-03-16T00:00:00"/>
        <d v="2020-03-15T00:00:00"/>
        <d v="2020-03-14T00:00:00"/>
        <d v="2020-03-13T00:00:00"/>
        <d v="2020-03-12T00:00:00"/>
        <d v="2020-03-11T00:00:00"/>
        <d v="2020-03-10T00:00:00"/>
        <d v="2020-03-09T00:00:00"/>
        <d v="2020-03-08T00:00:00"/>
        <d v="2020-03-07T00:00:00"/>
        <d v="2020-03-06T00:00:00"/>
        <d v="2020-03-05T00:00:00"/>
        <d v="2020-03-04T00:00:00"/>
        <d v="2020-03-03T00:00:00"/>
        <d v="2020-03-02T00:00:00"/>
        <d v="2020-03-01T00:00:00"/>
        <d v="2020-04-30T00:00:00"/>
        <d v="2020-04-29T00:00:00"/>
        <d v="2020-04-28T00:00:00"/>
        <d v="2020-04-27T00:00:00"/>
        <d v="2020-04-26T00:00:00"/>
        <d v="2020-04-25T00:00:00"/>
        <d v="2020-04-24T00:00:00"/>
        <d v="2020-04-23T00:00:00"/>
        <d v="2020-04-22T00:00:00"/>
        <d v="2020-04-21T00:00:00"/>
        <d v="2020-04-20T00:00:00"/>
        <d v="2020-04-19T00:00:00"/>
        <d v="2020-04-18T00:00:00"/>
        <d v="2020-04-17T00:00:00"/>
        <d v="2020-04-16T00:00:00"/>
        <d v="2020-04-15T00:00:00"/>
        <d v="2020-04-14T00:00:00"/>
        <d v="2020-04-13T00:00:00"/>
        <d v="2020-04-12T00:00:00"/>
        <d v="2020-04-11T00:00:00"/>
        <d v="2020-04-10T00:00:00"/>
        <d v="2020-04-09T00:00:00"/>
        <d v="2020-04-08T00:00:00"/>
        <d v="2020-04-07T00:00:00"/>
        <d v="2020-04-06T00:00:00"/>
        <d v="2020-04-05T00:00:00"/>
        <d v="2020-04-04T00:00:00"/>
        <d v="2020-04-03T00:00:00"/>
        <d v="2020-04-02T00:00:00"/>
        <d v="2020-04-01T00:00:00"/>
        <d v="2020-05-31T00:00:00"/>
        <d v="2020-05-30T00:00:00"/>
        <d v="2020-05-29T00:00:00"/>
        <d v="2020-05-28T00:00:00"/>
        <d v="2020-05-27T00:00:00"/>
        <d v="2020-05-26T00:00:00"/>
        <d v="2020-05-25T00:00:00"/>
        <d v="2020-05-24T00:00:00"/>
        <d v="2020-05-23T00:00:00"/>
        <d v="2020-05-22T00:00:00"/>
        <d v="2020-05-21T00:00:00"/>
        <d v="2020-05-20T00:00:00"/>
        <d v="2020-05-19T00:00:00"/>
        <d v="2020-05-18T00:00:00"/>
        <d v="2020-05-17T00:00:00"/>
        <d v="2020-05-16T00:00:00"/>
        <d v="2020-05-15T00:00:00"/>
        <d v="2020-05-14T00:00:00"/>
        <d v="2020-05-13T00:00:00"/>
        <d v="2020-05-12T00:00:00"/>
        <d v="2020-05-11T00:00:00"/>
        <d v="2020-05-10T00:00:00"/>
        <d v="2020-05-09T00:00:00"/>
        <d v="2020-05-08T00:00:00"/>
        <d v="2020-05-07T00:00:00"/>
        <d v="2020-05-06T00:00:00"/>
        <d v="2020-05-05T00:00:00"/>
        <d v="2020-05-04T00:00:00"/>
        <d v="2020-05-03T00:00:00"/>
        <d v="2020-05-02T00:00:00"/>
        <d v="2020-05-01T00:00:00"/>
        <d v="2020-06-30T00:00:00"/>
        <d v="2020-06-29T00:00:00"/>
        <d v="2020-06-28T00:00:00"/>
        <d v="2020-06-27T00:00:00"/>
        <d v="2020-06-26T00:00:00"/>
        <d v="2020-06-25T00:00:00"/>
        <d v="2020-06-24T00:00:00"/>
        <d v="2020-06-23T00:00:00"/>
        <d v="2020-06-22T00:00:00"/>
        <d v="2020-06-21T00:00:00"/>
        <d v="2020-06-20T00:00:00"/>
        <d v="2020-06-19T00:00:00"/>
        <d v="2020-06-18T00:00:00"/>
        <d v="2020-06-17T00:00:00"/>
        <d v="2020-06-16T00:00:00"/>
        <d v="2020-06-15T00:00:00"/>
        <d v="2020-06-14T00:00:00"/>
        <d v="2020-06-13T00:00:00"/>
        <d v="2020-06-12T00:00:00"/>
        <d v="2020-06-11T00:00:00"/>
        <d v="2020-06-10T00:00:00"/>
        <d v="2020-06-09T00:00:00"/>
        <d v="2020-06-08T00:00:00"/>
        <d v="2020-06-07T00:00:00"/>
        <d v="2020-06-06T00:00:00"/>
        <d v="2020-06-05T00:00:00"/>
        <d v="2020-06-04T00:00:00"/>
        <d v="2020-06-03T00:00:00"/>
        <d v="2020-06-02T00:00:00"/>
        <d v="2020-06-01T00:00:00"/>
        <d v="2020-07-31T00:00:00"/>
        <d v="2020-07-30T00:00:00"/>
        <d v="2020-07-29T00:00:00"/>
        <d v="2020-07-28T00:00:00"/>
        <d v="2020-07-27T00:00:00"/>
        <d v="2020-07-26T00:00:00"/>
        <d v="2020-07-25T00:00:00"/>
        <d v="2020-07-24T00:00:00"/>
        <d v="2020-07-23T00:00:00"/>
        <d v="2020-07-22T00:00:00"/>
        <d v="2020-07-21T00:00:00"/>
        <d v="2020-07-20T00:00:00"/>
        <d v="2020-07-19T00:00:00"/>
        <d v="2020-07-18T00:00:00"/>
        <d v="2020-07-17T00:00:00"/>
        <d v="2020-07-16T00:00:00"/>
        <d v="2020-07-15T00:00:00"/>
        <d v="2020-07-14T00:00:00"/>
        <d v="2020-07-13T00:00:00"/>
        <d v="2020-07-12T00:00:00"/>
        <d v="2020-07-11T00:00:00"/>
        <d v="2020-07-10T00:00:00"/>
        <d v="2020-07-09T00:00:00"/>
        <d v="2020-07-08T00:00:00"/>
        <d v="2020-07-07T00:00:00"/>
        <d v="2020-07-06T00:00:00"/>
        <d v="2020-07-05T00:00:00"/>
        <d v="2020-07-04T00:00:00"/>
        <d v="2020-07-03T00:00:00"/>
        <d v="2020-07-02T00:00:00"/>
        <d v="2020-07-01T00:00:00"/>
        <d v="2020-08-31T00:00:00"/>
        <d v="2020-08-30T00:00:00"/>
        <d v="2020-08-29T00:00:00"/>
        <d v="2020-08-28T00:00:00"/>
        <d v="2020-08-27T00:00:00"/>
        <d v="2020-08-26T00:00:00"/>
        <d v="2020-08-25T00:00:00"/>
        <d v="2020-08-24T00:00:00"/>
        <d v="2020-08-23T00:00:00"/>
        <d v="2020-08-22T00:00:00"/>
        <d v="2020-08-21T00:00:00"/>
        <d v="2020-08-20T00:00:00"/>
        <d v="2020-08-19T00:00:00"/>
        <d v="2020-08-18T00:00:00"/>
        <d v="2020-08-17T00:00:00"/>
        <d v="2020-08-16T00:00:00"/>
        <d v="2020-08-15T00:00:00"/>
        <d v="2020-08-14T00:00:00"/>
        <d v="2020-08-13T00:00:00"/>
        <d v="2020-08-12T00:00:00"/>
        <d v="2020-08-11T00:00:00"/>
        <d v="2020-08-10T00:00:00"/>
        <d v="2020-08-09T00:00:00"/>
        <d v="2020-08-08T00:00:00"/>
        <d v="2020-08-07T00:00:00"/>
        <d v="2020-08-06T00:00:00"/>
        <d v="2020-08-05T00:00:00"/>
        <d v="2020-08-04T00:00:00"/>
        <d v="2020-08-03T00:00:00"/>
        <d v="2020-08-02T00:00:00"/>
        <d v="2020-08-01T00:00:00"/>
        <d v="2020-09-30T00:00:00"/>
        <d v="2020-09-29T00:00:00"/>
        <d v="2020-09-28T00:00:00"/>
        <d v="2020-09-27T00:00:00"/>
        <d v="2020-09-26T00:00:00"/>
        <d v="2020-09-25T00:00:00"/>
        <d v="2020-09-24T00:00:00"/>
        <d v="2020-09-23T00:00:00"/>
        <d v="2020-09-22T00:00:00"/>
        <d v="2020-09-21T00:00:00"/>
        <d v="2020-09-20T00:00:00"/>
        <d v="2020-09-19T00:00:00"/>
        <d v="2020-09-18T00:00:00"/>
        <d v="2020-09-17T00:00:00"/>
        <d v="2020-09-16T00:00:00"/>
        <d v="2020-09-15T00:00:00"/>
        <d v="2020-09-14T00:00:00"/>
        <d v="2020-09-13T00:00:00"/>
        <d v="2020-09-12T00:00:00"/>
        <d v="2020-09-11T00:00:00"/>
        <d v="2020-09-10T00:00:00"/>
        <d v="2020-09-09T00:00:00"/>
        <d v="2020-09-08T00:00:00"/>
        <d v="2020-09-07T00:00:00"/>
        <d v="2020-09-06T00:00:00"/>
        <d v="2020-09-05T00:00:00"/>
        <d v="2020-09-04T00:00:00"/>
        <d v="2020-09-03T00:00:00"/>
        <d v="2020-09-02T00:00:00"/>
        <d v="2020-09-01T00:00:00"/>
        <d v="2020-10-31T00:00:00"/>
        <d v="2020-10-30T00:00:00"/>
        <d v="2020-10-29T00:00:00"/>
        <d v="2020-10-28T00:00:00"/>
        <d v="2020-10-27T00:00:00"/>
        <d v="2020-10-26T00:00:00"/>
        <d v="2020-10-25T00:00:00"/>
        <d v="2020-10-24T00:00:00"/>
        <d v="2020-10-23T00:00:00"/>
        <d v="2020-10-22T00:00:00"/>
        <d v="2020-10-21T00:00:00"/>
        <d v="2020-10-20T00:00:00"/>
        <d v="2020-10-19T00:00:00"/>
        <d v="2020-10-18T00:00:00"/>
        <d v="2020-10-17T00:00:00"/>
        <d v="2020-10-16T00:00:00"/>
        <d v="2020-10-15T00:00:00"/>
        <d v="2020-10-14T00:00:00"/>
        <d v="2020-10-13T00:00:00"/>
        <d v="2020-10-12T00:00:00"/>
        <d v="2020-10-11T00:00:00"/>
        <d v="2020-10-10T00:00:00"/>
        <d v="2020-10-09T00:00:00"/>
        <d v="2020-10-08T00:00:00"/>
        <d v="2020-10-07T00:00:00"/>
        <d v="2020-10-06T00:00:00"/>
        <d v="2020-10-05T00:00:00"/>
        <d v="2020-10-04T00:00:00"/>
        <d v="2020-10-03T00:00:00"/>
        <d v="2020-10-02T00:00:00"/>
        <d v="2020-10-01T00:00:00"/>
        <d v="2020-11-30T00:00:00"/>
        <d v="2020-11-29T00:00:00"/>
        <d v="2020-11-28T00:00:00"/>
        <d v="2020-11-27T00:00:00"/>
        <d v="2020-11-26T00:00:00"/>
        <d v="2020-11-25T00:00:00"/>
        <d v="2020-11-24T00:00:00"/>
        <d v="2020-11-23T00:00:00"/>
        <d v="2020-11-22T00:00:00"/>
        <d v="2020-11-21T00:00:00"/>
        <d v="2020-11-20T00:00:00"/>
        <d v="2020-11-19T00:00:00"/>
        <d v="2020-11-18T00:00:00"/>
        <d v="2020-11-17T00:00:00"/>
        <d v="2020-11-16T00:00:00"/>
        <d v="2020-11-15T00:00:00"/>
        <d v="2020-11-14T00:00:00"/>
        <d v="2020-11-13T00:00:00"/>
        <d v="2020-11-12T00:00:00"/>
        <d v="2020-11-11T00:00:00"/>
        <d v="2020-11-10T00:00:00"/>
        <d v="2020-11-09T00:00:00"/>
        <d v="2020-11-08T00:00:00"/>
        <d v="2020-11-07T00:00:00"/>
        <d v="2020-11-06T00:00:00"/>
        <d v="2020-11-05T00:00:00"/>
        <d v="2020-11-04T00:00:00"/>
        <d v="2020-11-03T00:00:00"/>
        <d v="2020-11-02T00:00:00"/>
        <d v="2020-11-01T00:00:00"/>
        <d v="2020-12-31T00:00:00"/>
        <d v="2020-12-30T00:00:00"/>
        <d v="2020-12-29T00:00:00"/>
        <d v="2020-12-28T00:00:00"/>
        <d v="2020-12-27T00:00:00"/>
        <d v="2020-12-26T00:00:00"/>
        <d v="2020-12-25T00:00:00"/>
        <d v="2020-12-24T00:00:00"/>
        <d v="2020-12-23T00:00:00"/>
        <d v="2020-12-22T00:00:00"/>
        <d v="2020-12-21T00:00:00"/>
        <d v="2020-12-20T00:00:00"/>
        <d v="2020-12-19T00:00:00"/>
        <d v="2020-12-18T00:00:00"/>
        <d v="2020-12-17T00:00:00"/>
        <d v="2020-12-16T00:00:00"/>
        <d v="2020-12-15T00:00:00"/>
        <d v="2020-12-14T00:00:00"/>
        <d v="2020-12-13T00:00:00"/>
        <d v="2020-12-12T00:00:00"/>
        <d v="2020-12-11T00:00:00"/>
        <d v="2020-12-10T00:00:00"/>
        <d v="2020-12-09T00:00:00"/>
        <d v="2020-12-08T00:00:00"/>
        <d v="2020-12-07T00:00:00"/>
        <d v="2020-12-06T00:00:00"/>
        <d v="2020-12-05T00:00:00"/>
        <d v="2020-12-04T00:00:00"/>
        <d v="2020-12-03T00:00:00"/>
        <d v="2020-12-02T00:00:00"/>
        <d v="2020-12-01T00:00:00"/>
      </sharedItems>
      <fieldGroup par="2" base="0">
        <rangePr groupBy="days" startDate="2020-01-01T00:00:00" endDate="2021-01-01T00:00:00"/>
        <groupItems count="368">
          <s v="&lt;1-1-2020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rt"/>
          <s v="2-mrt"/>
          <s v="3-mrt"/>
          <s v="4-mrt"/>
          <s v="5-mrt"/>
          <s v="6-mrt"/>
          <s v="7-mrt"/>
          <s v="8-mrt"/>
          <s v="9-mrt"/>
          <s v="10-mrt"/>
          <s v="11-mrt"/>
          <s v="12-mrt"/>
          <s v="13-mrt"/>
          <s v="14-mrt"/>
          <s v="15-mrt"/>
          <s v="16-mrt"/>
          <s v="17-mrt"/>
          <s v="18-mrt"/>
          <s v="19-mrt"/>
          <s v="20-mrt"/>
          <s v="21-mrt"/>
          <s v="22-mrt"/>
          <s v="23-mrt"/>
          <s v="24-mrt"/>
          <s v="25-mrt"/>
          <s v="26-mrt"/>
          <s v="27-mrt"/>
          <s v="28-mrt"/>
          <s v="29-mrt"/>
          <s v="30-mrt"/>
          <s v="31-mrt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ei"/>
          <s v="2-mei"/>
          <s v="3-mei"/>
          <s v="4-mei"/>
          <s v="5-mei"/>
          <s v="6-mei"/>
          <s v="7-mei"/>
          <s v="8-mei"/>
          <s v="9-mei"/>
          <s v="10-mei"/>
          <s v="11-mei"/>
          <s v="12-mei"/>
          <s v="13-mei"/>
          <s v="14-mei"/>
          <s v="15-mei"/>
          <s v="16-mei"/>
          <s v="17-mei"/>
          <s v="18-mei"/>
          <s v="19-mei"/>
          <s v="20-mei"/>
          <s v="21-mei"/>
          <s v="22-mei"/>
          <s v="23-mei"/>
          <s v="24-mei"/>
          <s v="25-mei"/>
          <s v="26-mei"/>
          <s v="27-mei"/>
          <s v="28-mei"/>
          <s v="29-mei"/>
          <s v="30-mei"/>
          <s v="31-mei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kt"/>
          <s v="2-okt"/>
          <s v="3-okt"/>
          <s v="4-okt"/>
          <s v="5-okt"/>
          <s v="6-okt"/>
          <s v="7-okt"/>
          <s v="8-okt"/>
          <s v="9-okt"/>
          <s v="10-okt"/>
          <s v="11-okt"/>
          <s v="12-okt"/>
          <s v="13-okt"/>
          <s v="14-okt"/>
          <s v="15-okt"/>
          <s v="16-okt"/>
          <s v="17-okt"/>
          <s v="18-okt"/>
          <s v="19-okt"/>
          <s v="20-okt"/>
          <s v="21-okt"/>
          <s v="22-okt"/>
          <s v="23-okt"/>
          <s v="24-okt"/>
          <s v="25-okt"/>
          <s v="26-okt"/>
          <s v="27-okt"/>
          <s v="28-okt"/>
          <s v="29-okt"/>
          <s v="30-okt"/>
          <s v="31-ok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-1-2021"/>
        </groupItems>
      </fieldGroup>
    </cacheField>
    <cacheField name="kWh" numFmtId="0">
      <sharedItems containsSemiMixedTypes="0" containsString="0" containsNumber="1" minValue="0.33" maxValue="27.459" count="363">
        <n v="3.9180000000000001"/>
        <n v="4.28"/>
        <n v="3.165"/>
        <n v="3.9849999999999999"/>
        <n v="1.1439999999999999"/>
        <n v="7.6360000000000001"/>
        <n v="1.151"/>
        <n v="1.671"/>
        <n v="0.94299999999999995"/>
        <n v="2.5070000000000001"/>
        <n v="9.7349999999999994"/>
        <n v="5.2629999999999999"/>
        <n v="2.8149999999999999"/>
        <n v="3.62"/>
        <n v="0.85399999999999998"/>
        <n v="8.5850000000000009"/>
        <n v="4.7110000000000003"/>
        <n v="1.353"/>
        <n v="3.827"/>
        <n v="1.2589999999999999"/>
        <n v="3.7589999999999999"/>
        <n v="0.86599999999999999"/>
        <n v="0.96299999999999997"/>
        <n v="3.379"/>
        <n v="7.0789999999999997"/>
        <n v="0.85"/>
        <n v="2.1920000000000002"/>
        <n v="0.68"/>
        <n v="2.0390000000000001"/>
        <n v="6.2"/>
        <n v="6.1120000000000001"/>
        <n v="5.2480000000000002"/>
        <n v="1.2270000000000001"/>
        <n v="2.7639999999999998"/>
        <n v="8.5960000000000001"/>
        <n v="2.3149999999999999"/>
        <n v="0.61799999999999999"/>
        <n v="2.4950000000000001"/>
        <n v="7.0949999999999998"/>
        <n v="3.9980000000000002"/>
        <n v="5.4610000000000003"/>
        <n v="3.9"/>
        <n v="7.891"/>
        <n v="5.67"/>
        <n v="9.7140000000000004"/>
        <n v="3.613"/>
        <n v="4.9610000000000003"/>
        <n v="7.758"/>
        <n v="4.9390000000000001"/>
        <n v="3.77"/>
        <n v="4.0439999999999996"/>
        <n v="3.903"/>
        <n v="12.709"/>
        <n v="4.3090000000000002"/>
        <n v="7.1310000000000002"/>
        <n v="3.1920000000000002"/>
        <n v="2.988"/>
        <n v="1.1080000000000001"/>
        <n v="0.98199999999999998"/>
        <n v="21.812000000000001"/>
        <n v="15.196"/>
        <n v="6.423"/>
        <n v="19.884"/>
        <n v="19.518000000000001"/>
        <n v="21.541"/>
        <n v="21.056999999999999"/>
        <n v="22.207999999999998"/>
        <n v="22.14"/>
        <n v="22.556000000000001"/>
        <n v="14.340999999999999"/>
        <n v="2.472"/>
        <n v="9.2070000000000007"/>
        <n v="18.818999999999999"/>
        <n v="20.28"/>
        <n v="13.471"/>
        <n v="11.282"/>
        <n v="11.927"/>
        <n v="6.66"/>
        <n v="18.206"/>
        <n v="4.5549999999999997"/>
        <n v="2.4140000000000001"/>
        <n v="9.3320000000000007"/>
        <n v="6.024"/>
        <n v="13.148"/>
        <n v="1.7410000000000001"/>
        <n v="2.2709999999999999"/>
        <n v="9.8650000000000002"/>
        <n v="10.095000000000001"/>
        <n v="3.89"/>
        <n v="6.2270000000000003"/>
        <n v="15.324999999999999"/>
        <n v="11.834"/>
        <n v="8.0579999999999998"/>
        <n v="22.431000000000001"/>
        <n v="24.439"/>
        <n v="23.754999999999999"/>
        <n v="22.359000000000002"/>
        <n v="23.381"/>
        <n v="24.902999999999999"/>
        <n v="25.007999999999999"/>
        <n v="25.071999999999999"/>
        <n v="6.01"/>
        <n v="11.584"/>
        <n v="21.678999999999998"/>
        <n v="21.931000000000001"/>
        <n v="23.206"/>
        <n v="15.846"/>
        <n v="18.725000000000001"/>
        <n v="19.529"/>
        <n v="21.32"/>
        <n v="22.302"/>
        <n v="21.170999999999999"/>
        <n v="17.497"/>
        <n v="20.943999999999999"/>
        <n v="21.83"/>
        <n v="22.751000000000001"/>
        <n v="22.724"/>
        <n v="10.162000000000001"/>
        <n v="16.481999999999999"/>
        <n v="22.311"/>
        <n v="26.213999999999999"/>
        <n v="24.962"/>
        <n v="26.478999999999999"/>
        <n v="27.02"/>
        <n v="21.422000000000001"/>
        <n v="26.831"/>
        <n v="19.981999999999999"/>
        <n v="12.63"/>
        <n v="17.626000000000001"/>
        <n v="10.558999999999999"/>
        <n v="24.597999999999999"/>
        <n v="20.141999999999999"/>
        <n v="22.687000000000001"/>
        <n v="25.620999999999999"/>
        <n v="24.536000000000001"/>
        <n v="22.231999999999999"/>
        <n v="26.707999999999998"/>
        <n v="24.942"/>
        <n v="13.084"/>
        <n v="20.213000000000001"/>
        <n v="19.228000000000002"/>
        <n v="8.2880000000000003"/>
        <n v="21.896999999999998"/>
        <n v="19.079000000000001"/>
        <n v="22.433"/>
        <n v="26.178999999999998"/>
        <n v="27.459"/>
        <n v="15.654"/>
        <n v="16.170000000000002"/>
        <n v="14.978999999999999"/>
        <n v="17.684000000000001"/>
        <n v="12.853"/>
        <n v="22.721"/>
        <n v="16.745999999999999"/>
        <n v="19.126000000000001"/>
        <n v="18.452999999999999"/>
        <n v="25.574000000000002"/>
        <n v="25.87"/>
        <n v="25.777000000000001"/>
        <n v="22.826000000000001"/>
        <n v="18.667000000000002"/>
        <n v="26.149000000000001"/>
        <n v="24.693000000000001"/>
        <n v="21.271999999999998"/>
        <n v="15.186999999999999"/>
        <n v="12.212999999999999"/>
        <n v="17.195"/>
        <n v="7.8689999999999998"/>
        <n v="20.123000000000001"/>
        <n v="16.995999999999999"/>
        <n v="13.676"/>
        <n v="10.436999999999999"/>
        <n v="7.476"/>
        <n v="16.361999999999998"/>
        <n v="14.432"/>
        <n v="20.873999999999999"/>
        <n v="8.8109999999999999"/>
        <n v="3.351"/>
        <n v="20.288"/>
        <n v="24.082000000000001"/>
        <n v="25.052"/>
        <n v="23.420999999999999"/>
        <n v="24.024999999999999"/>
        <n v="20.635000000000002"/>
        <n v="19.533000000000001"/>
        <n v="15.926"/>
        <n v="18.542000000000002"/>
        <n v="10.026999999999999"/>
        <n v="16.545999999999999"/>
        <n v="23.21"/>
        <n v="23.872"/>
        <n v="25.78"/>
        <n v="15.833"/>
        <n v="23.579000000000001"/>
        <n v="23.922000000000001"/>
        <n v="11.8"/>
        <n v="6.0880000000000001"/>
        <n v="18.655999999999999"/>
        <n v="12.249000000000001"/>
        <n v="25.41"/>
        <n v="22.707000000000001"/>
        <n v="17.010000000000002"/>
        <n v="13.51"/>
        <n v="14.691000000000001"/>
        <n v="6.0970000000000004"/>
        <n v="15.023999999999999"/>
        <n v="16.602"/>
        <n v="11.521000000000001"/>
        <n v="13.760999999999999"/>
        <n v="17.18"/>
        <n v="15.738"/>
        <n v="10.959"/>
        <n v="8.6460000000000008"/>
        <n v="13.257"/>
        <n v="14.414"/>
        <n v="14.317"/>
        <n v="18.472999999999999"/>
        <n v="5.1070000000000002"/>
        <n v="8.3290000000000006"/>
        <n v="13.433999999999999"/>
        <n v="11.853999999999999"/>
        <n v="13.34"/>
        <n v="13.002000000000001"/>
        <n v="14.180999999999999"/>
        <n v="16.744"/>
        <n v="15.101000000000001"/>
        <n v="14.71"/>
        <n v="12.375"/>
        <n v="9.391"/>
        <n v="18.722999999999999"/>
        <n v="19.081"/>
        <n v="14.683"/>
        <n v="12.904999999999999"/>
        <n v="18.009"/>
        <n v="9.5719999999999992"/>
        <n v="21.5"/>
        <n v="22.44"/>
        <n v="22.463000000000001"/>
        <n v="23.948"/>
        <n v="21.343"/>
        <n v="13.574999999999999"/>
        <n v="19.658000000000001"/>
        <n v="5.4630000000000001"/>
        <n v="12.848000000000001"/>
        <n v="2.133"/>
        <n v="5.484"/>
        <n v="3.6720000000000002"/>
        <n v="7.9660000000000002"/>
        <n v="13.124000000000001"/>
        <n v="10.516"/>
        <n v="16.920999999999999"/>
        <n v="17.667999999999999"/>
        <n v="16.187999999999999"/>
        <n v="17.254000000000001"/>
        <n v="18.568999999999999"/>
        <n v="19.036999999999999"/>
        <n v="15.823"/>
        <n v="17.212"/>
        <n v="17.588000000000001"/>
        <n v="18.859000000000002"/>
        <n v="18.846"/>
        <n v="16.806999999999999"/>
        <n v="20.831"/>
        <n v="13.717000000000001"/>
        <n v="14.279"/>
        <n v="20.446000000000002"/>
        <n v="17.367000000000001"/>
        <n v="13.957000000000001"/>
        <n v="3.3010000000000002"/>
        <n v="5.2089999999999996"/>
        <n v="18.195"/>
        <n v="9.6129999999999995"/>
        <n v="10.972"/>
        <n v="2.972"/>
        <n v="2.63"/>
        <n v="7.0010000000000003"/>
        <n v="5.3289999999999997"/>
        <n v="4.9249999999999998"/>
        <n v="1.4019999999999999"/>
        <n v="3.6989999999999998"/>
        <n v="3.7759999999999998"/>
        <n v="6.52"/>
        <n v="7.98"/>
        <n v="1.927"/>
        <n v="11.233000000000001"/>
        <n v="4.5609999999999999"/>
        <n v="4.6740000000000004"/>
        <n v="2.173"/>
        <n v="2.1389999999999998"/>
        <n v="4.62"/>
        <n v="7.17"/>
        <n v="8.048"/>
        <n v="8.7739999999999991"/>
        <n v="9.1460000000000008"/>
        <n v="6.3140000000000001"/>
        <n v="4.1470000000000002"/>
        <n v="5.9329999999999998"/>
        <n v="6.4029999999999996"/>
        <n v="5.2439999999999998"/>
        <n v="8.2840000000000007"/>
        <n v="2.5019999999999998"/>
        <n v="3.7389999999999999"/>
        <n v="3.7370000000000001"/>
        <n v="3.423"/>
        <n v="7.234"/>
        <n v="5.4619999999999997"/>
        <n v="6.1310000000000002"/>
        <n v="3.069"/>
        <n v="4.7220000000000004"/>
        <n v="7.4939999999999998"/>
        <n v="6.3869999999999996"/>
        <n v="0.78700000000000003"/>
        <n v="5.3819999999999997"/>
        <n v="6.6909999999999998"/>
        <n v="1.22"/>
        <n v="9.8170000000000002"/>
        <n v="2.0680000000000001"/>
        <n v="1.921"/>
        <n v="3.085"/>
        <n v="7.5309999999999997"/>
        <n v="3.4140000000000001"/>
        <n v="4.976"/>
        <n v="6.2750000000000004"/>
        <n v="8.9659999999999993"/>
        <n v="3.7480000000000002"/>
        <n v="2.0649999999999999"/>
        <n v="9.85"/>
        <n v="11.994"/>
        <n v="11.606"/>
        <n v="10.097"/>
        <n v="7.96"/>
        <n v="3.5110000000000001"/>
        <n v="2.7930000000000001"/>
        <n v="0.81699999999999995"/>
        <n v="2.2170000000000001"/>
        <n v="2.1549999999999998"/>
        <n v="0.38500000000000001"/>
        <n v="2.9870000000000001"/>
        <n v="2.8450000000000002"/>
        <n v="0.34899999999999998"/>
        <n v="0.33"/>
        <n v="0.71599999999999997"/>
        <n v="0.64100000000000001"/>
        <n v="2.2749999999999999"/>
        <n v="2.726"/>
        <n v="5.6680000000000001"/>
        <n v="4.22"/>
        <n v="3.4849999999999999"/>
        <n v="0.56499999999999995"/>
        <n v="1.8220000000000001"/>
        <n v="4.0720000000000001"/>
        <n v="0.95199999999999996"/>
        <n v="1.099"/>
        <n v="1.19"/>
        <n v="6.2110000000000003"/>
        <n v="2.3410000000000002"/>
        <n v="1.3919999999999999"/>
        <n v="1.3280000000000001"/>
        <n v="4.8949999999999996"/>
        <n v="3.4860000000000002"/>
        <n v="1.3169999999999999"/>
        <n v="0.76300000000000001"/>
        <n v="0.57599999999999996"/>
      </sharedItems>
      <fieldGroup base="1">
        <rangePr startNum="0.33" endNum="27.459" groupInterval="3"/>
        <groupItems count="12">
          <s v="&lt;0,33"/>
          <s v="0,33-3,33"/>
          <s v="3,33-6,33"/>
          <s v="6,33-9,33"/>
          <s v="9,33-12,33"/>
          <s v="12,33-15,33"/>
          <s v="15,33-18,33"/>
          <s v="18,33-21,33"/>
          <s v="21,33-24,33"/>
          <s v="24,33-27,33"/>
          <s v="27,33-30,33"/>
          <s v="&gt;30,33"/>
        </groupItems>
      </fieldGroup>
    </cacheField>
    <cacheField name="Maanden" numFmtId="0" databaseField="0">
      <fieldGroup base="0">
        <rangePr groupBy="months" startDate="2020-01-01T00:00:00" endDate="2021-01-01T00:00:00"/>
        <groupItems count="14">
          <s v="&lt;1-1-2020"/>
          <s v="jan"/>
          <s v="feb"/>
          <s v="mrt"/>
          <s v="apr"/>
          <s v="mei"/>
          <s v="jun"/>
          <s v="jul"/>
          <s v="aug"/>
          <s v="sep"/>
          <s v="okt"/>
          <s v="nov"/>
          <s v="dec"/>
          <s v="&gt;1-1-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 Verbruggen" refreshedDate="44209.907828356481" createdVersion="6" refreshedVersion="6" minRefreshableVersion="3" recordCount="365" xr:uid="{A44E049B-B4D3-438C-974B-E3083F8E7E30}">
  <cacheSource type="worksheet">
    <worksheetSource name="Tabel1Kopie"/>
  </cacheSource>
  <cacheFields count="3">
    <cacheField name="Datum" numFmtId="14">
      <sharedItems containsSemiMixedTypes="0" containsNonDate="0" containsDate="1" containsString="0" minDate="2020-01-01T00:00:00" maxDate="2021-01-01T00:00:00" count="365">
        <d v="2020-01-31T00:00:00"/>
        <d v="2020-01-30T00:00:00"/>
        <d v="2020-01-29T00:00:00"/>
        <d v="2020-01-28T00:00:00"/>
        <d v="2020-01-27T00:00:00"/>
        <d v="2020-01-26T00:00:00"/>
        <d v="2020-01-25T00:00:00"/>
        <d v="2020-01-24T00:00:00"/>
        <d v="2020-01-23T00:00:00"/>
        <d v="2020-01-22T00:00:00"/>
        <d v="2020-01-21T00:00:00"/>
        <d v="2020-01-20T00:00:00"/>
        <d v="2020-01-19T00:00:00"/>
        <d v="2020-01-18T00:00:00"/>
        <d v="2020-01-17T00:00:00"/>
        <d v="2020-01-16T00:00:00"/>
        <d v="2020-01-15T00:00:00"/>
        <d v="2020-01-14T00:00:00"/>
        <d v="2020-01-13T00:00:00"/>
        <d v="2020-01-12T00:00:00"/>
        <d v="2020-01-11T00:00:00"/>
        <d v="2020-01-10T00:00:00"/>
        <d v="2020-01-09T00:00:00"/>
        <d v="2020-01-08T00:00:00"/>
        <d v="2020-01-07T00:00:00"/>
        <d v="2020-01-06T00:00:00"/>
        <d v="2020-01-05T00:00:00"/>
        <d v="2020-01-04T00:00:00"/>
        <d v="2020-01-03T00:00:00"/>
        <d v="2020-01-02T00:00:00"/>
        <d v="2020-01-01T00:00:00"/>
        <d v="2020-02-29T00:00:00"/>
        <d v="2020-02-28T00:00:00"/>
        <d v="2020-02-27T00:00:00"/>
        <d v="2020-02-26T00:00:00"/>
        <d v="2020-02-25T00:00:00"/>
        <d v="2020-02-24T00:00:00"/>
        <d v="2020-02-23T00:00:00"/>
        <d v="2020-02-22T00:00:00"/>
        <d v="2020-02-21T00:00:00"/>
        <d v="2020-02-20T00:00:00"/>
        <d v="2020-02-19T00:00:00"/>
        <d v="2020-02-18T00:00:00"/>
        <d v="2020-02-17T00:00:00"/>
        <d v="2020-02-16T00:00:00"/>
        <d v="2020-02-15T00:00:00"/>
        <d v="2020-02-14T00:00:00"/>
        <d v="2020-02-13T00:00:00"/>
        <d v="2020-02-12T00:00:00"/>
        <d v="2020-02-11T00:00:00"/>
        <d v="2020-02-10T00:00:00"/>
        <d v="2020-02-09T00:00:00"/>
        <d v="2020-02-08T00:00:00"/>
        <d v="2020-02-07T00:00:00"/>
        <d v="2020-02-06T00:00:00"/>
        <d v="2020-02-05T00:00:00"/>
        <d v="2020-02-04T00:00:00"/>
        <d v="2020-02-03T00:00:00"/>
        <d v="2020-02-02T00:00:00"/>
        <d v="2020-02-01T00:00:00"/>
        <d v="2020-03-31T00:00:00"/>
        <d v="2020-03-30T00:00:00"/>
        <d v="2020-03-29T00:00:00"/>
        <d v="2020-03-28T00:00:00"/>
        <d v="2020-03-27T00:00:00"/>
        <d v="2020-03-26T00:00:00"/>
        <d v="2020-03-25T00:00:00"/>
        <d v="2020-03-24T00:00:00"/>
        <d v="2020-03-23T00:00:00"/>
        <d v="2020-03-22T00:00:00"/>
        <d v="2020-03-21T00:00:00"/>
        <d v="2020-03-20T00:00:00"/>
        <d v="2020-03-19T00:00:00"/>
        <d v="2020-03-18T00:00:00"/>
        <d v="2020-03-17T00:00:00"/>
        <d v="2020-03-16T00:00:00"/>
        <d v="2020-03-15T00:00:00"/>
        <d v="2020-03-14T00:00:00"/>
        <d v="2020-03-13T00:00:00"/>
        <d v="2020-03-12T00:00:00"/>
        <d v="2020-03-11T00:00:00"/>
        <d v="2020-03-10T00:00:00"/>
        <d v="2020-03-09T00:00:00"/>
        <d v="2020-03-08T00:00:00"/>
        <d v="2020-03-07T00:00:00"/>
        <d v="2020-03-06T00:00:00"/>
        <d v="2020-03-05T00:00:00"/>
        <d v="2020-03-04T00:00:00"/>
        <d v="2020-03-03T00:00:00"/>
        <d v="2020-03-02T00:00:00"/>
        <d v="2020-03-01T00:00:00"/>
        <d v="2020-04-30T00:00:00"/>
        <d v="2020-04-29T00:00:00"/>
        <d v="2020-04-28T00:00:00"/>
        <d v="2020-04-27T00:00:00"/>
        <d v="2020-04-26T00:00:00"/>
        <d v="2020-04-25T00:00:00"/>
        <d v="2020-04-24T00:00:00"/>
        <d v="2020-04-23T00:00:00"/>
        <d v="2020-04-22T00:00:00"/>
        <d v="2020-04-21T00:00:00"/>
        <d v="2020-04-20T00:00:00"/>
        <d v="2020-04-19T00:00:00"/>
        <d v="2020-04-18T00:00:00"/>
        <d v="2020-04-17T00:00:00"/>
        <d v="2020-04-16T00:00:00"/>
        <d v="2020-04-15T00:00:00"/>
        <d v="2020-04-14T00:00:00"/>
        <d v="2020-04-13T00:00:00"/>
        <d v="2020-04-12T00:00:00"/>
        <d v="2020-04-11T00:00:00"/>
        <d v="2020-04-10T00:00:00"/>
        <d v="2020-04-09T00:00:00"/>
        <d v="2020-04-08T00:00:00"/>
        <d v="2020-04-07T00:00:00"/>
        <d v="2020-04-06T00:00:00"/>
        <d v="2020-04-05T00:00:00"/>
        <d v="2020-04-04T00:00:00"/>
        <d v="2020-04-03T00:00:00"/>
        <d v="2020-04-02T00:00:00"/>
        <d v="2020-04-01T00:00:00"/>
        <d v="2020-05-31T00:00:00"/>
        <d v="2020-05-30T00:00:00"/>
        <d v="2020-05-29T00:00:00"/>
        <d v="2020-05-28T00:00:00"/>
        <d v="2020-05-27T00:00:00"/>
        <d v="2020-05-26T00:00:00"/>
        <d v="2020-05-25T00:00:00"/>
        <d v="2020-05-24T00:00:00"/>
        <d v="2020-05-23T00:00:00"/>
        <d v="2020-05-22T00:00:00"/>
        <d v="2020-05-21T00:00:00"/>
        <d v="2020-05-20T00:00:00"/>
        <d v="2020-05-19T00:00:00"/>
        <d v="2020-05-18T00:00:00"/>
        <d v="2020-05-17T00:00:00"/>
        <d v="2020-05-16T00:00:00"/>
        <d v="2020-05-15T00:00:00"/>
        <d v="2020-05-14T00:00:00"/>
        <d v="2020-05-13T00:00:00"/>
        <d v="2020-05-12T00:00:00"/>
        <d v="2020-05-11T00:00:00"/>
        <d v="2020-05-10T00:00:00"/>
        <d v="2020-05-09T00:00:00"/>
        <d v="2020-05-08T00:00:00"/>
        <d v="2020-05-07T00:00:00"/>
        <d v="2020-05-06T00:00:00"/>
        <d v="2020-05-05T00:00:00"/>
        <d v="2020-05-04T00:00:00"/>
        <d v="2020-05-03T00:00:00"/>
        <d v="2020-05-02T00:00:00"/>
        <d v="2020-05-01T00:00:00"/>
        <d v="2020-06-30T00:00:00"/>
        <d v="2020-06-29T00:00:00"/>
        <d v="2020-06-28T00:00:00"/>
        <d v="2020-06-27T00:00:00"/>
        <d v="2020-06-26T00:00:00"/>
        <d v="2020-06-25T00:00:00"/>
        <d v="2020-06-24T00:00:00"/>
        <d v="2020-06-23T00:00:00"/>
        <d v="2020-06-22T00:00:00"/>
        <d v="2020-06-21T00:00:00"/>
        <d v="2020-06-20T00:00:00"/>
        <d v="2020-06-19T00:00:00"/>
        <d v="2020-06-18T00:00:00"/>
        <d v="2020-06-17T00:00:00"/>
        <d v="2020-06-16T00:00:00"/>
        <d v="2020-06-15T00:00:00"/>
        <d v="2020-06-14T00:00:00"/>
        <d v="2020-06-13T00:00:00"/>
        <d v="2020-06-12T00:00:00"/>
        <d v="2020-06-11T00:00:00"/>
        <d v="2020-06-10T00:00:00"/>
        <d v="2020-06-09T00:00:00"/>
        <d v="2020-06-08T00:00:00"/>
        <d v="2020-06-07T00:00:00"/>
        <d v="2020-06-06T00:00:00"/>
        <d v="2020-06-05T00:00:00"/>
        <d v="2020-06-04T00:00:00"/>
        <d v="2020-06-03T00:00:00"/>
        <d v="2020-06-02T00:00:00"/>
        <d v="2020-06-01T00:00:00"/>
        <d v="2020-07-31T00:00:00"/>
        <d v="2020-07-30T00:00:00"/>
        <d v="2020-07-29T00:00:00"/>
        <d v="2020-07-28T00:00:00"/>
        <d v="2020-07-27T00:00:00"/>
        <d v="2020-07-26T00:00:00"/>
        <d v="2020-07-25T00:00:00"/>
        <d v="2020-07-24T00:00:00"/>
        <d v="2020-07-23T00:00:00"/>
        <d v="2020-07-22T00:00:00"/>
        <d v="2020-07-21T00:00:00"/>
        <d v="2020-07-20T00:00:00"/>
        <d v="2020-07-19T00:00:00"/>
        <d v="2020-07-18T00:00:00"/>
        <d v="2020-07-17T00:00:00"/>
        <d v="2020-07-16T00:00:00"/>
        <d v="2020-07-15T00:00:00"/>
        <d v="2020-07-14T00:00:00"/>
        <d v="2020-07-13T00:00:00"/>
        <d v="2020-07-12T00:00:00"/>
        <d v="2020-07-11T00:00:00"/>
        <d v="2020-07-10T00:00:00"/>
        <d v="2020-07-09T00:00:00"/>
        <d v="2020-07-08T00:00:00"/>
        <d v="2020-07-07T00:00:00"/>
        <d v="2020-07-06T00:00:00"/>
        <d v="2020-07-05T00:00:00"/>
        <d v="2020-07-04T00:00:00"/>
        <d v="2020-07-03T00:00:00"/>
        <d v="2020-07-02T00:00:00"/>
        <d v="2020-07-01T00:00:00"/>
        <d v="2020-08-31T00:00:00"/>
        <d v="2020-08-30T00:00:00"/>
        <d v="2020-08-29T00:00:00"/>
        <d v="2020-08-28T00:00:00"/>
        <d v="2020-08-27T00:00:00"/>
        <d v="2020-08-26T00:00:00"/>
        <d v="2020-08-25T00:00:00"/>
        <d v="2020-08-24T00:00:00"/>
        <d v="2020-08-23T00:00:00"/>
        <d v="2020-08-22T00:00:00"/>
        <d v="2020-08-21T00:00:00"/>
        <d v="2020-08-20T00:00:00"/>
        <d v="2020-08-19T00:00:00"/>
        <d v="2020-08-18T00:00:00"/>
        <d v="2020-08-17T00:00:00"/>
        <d v="2020-08-16T00:00:00"/>
        <d v="2020-08-15T00:00:00"/>
        <d v="2020-08-14T00:00:00"/>
        <d v="2020-08-13T00:00:00"/>
        <d v="2020-08-12T00:00:00"/>
        <d v="2020-08-11T00:00:00"/>
        <d v="2020-08-10T00:00:00"/>
        <d v="2020-08-09T00:00:00"/>
        <d v="2020-08-08T00:00:00"/>
        <d v="2020-08-07T00:00:00"/>
        <d v="2020-08-06T00:00:00"/>
        <d v="2020-08-05T00:00:00"/>
        <d v="2020-08-04T00:00:00"/>
        <d v="2020-08-03T00:00:00"/>
        <d v="2020-08-02T00:00:00"/>
        <d v="2020-08-01T00:00:00"/>
        <d v="2020-09-30T00:00:00"/>
        <d v="2020-09-29T00:00:00"/>
        <d v="2020-09-28T00:00:00"/>
        <d v="2020-09-27T00:00:00"/>
        <d v="2020-09-26T00:00:00"/>
        <d v="2020-09-25T00:00:00"/>
        <d v="2020-09-24T00:00:00"/>
        <d v="2020-09-23T00:00:00"/>
        <d v="2020-09-22T00:00:00"/>
        <d v="2020-09-21T00:00:00"/>
        <d v="2020-09-20T00:00:00"/>
        <d v="2020-09-19T00:00:00"/>
        <d v="2020-09-18T00:00:00"/>
        <d v="2020-09-17T00:00:00"/>
        <d v="2020-09-16T00:00:00"/>
        <d v="2020-09-15T00:00:00"/>
        <d v="2020-09-14T00:00:00"/>
        <d v="2020-09-13T00:00:00"/>
        <d v="2020-09-12T00:00:00"/>
        <d v="2020-09-11T00:00:00"/>
        <d v="2020-09-10T00:00:00"/>
        <d v="2020-09-09T00:00:00"/>
        <d v="2020-09-08T00:00:00"/>
        <d v="2020-09-07T00:00:00"/>
        <d v="2020-09-06T00:00:00"/>
        <d v="2020-09-05T00:00:00"/>
        <d v="2020-09-04T00:00:00"/>
        <d v="2020-09-03T00:00:00"/>
        <d v="2020-09-02T00:00:00"/>
        <d v="2020-09-01T00:00:00"/>
        <d v="2020-10-31T00:00:00"/>
        <d v="2020-10-30T00:00:00"/>
        <d v="2020-10-29T00:00:00"/>
        <d v="2020-10-28T00:00:00"/>
        <d v="2020-10-27T00:00:00"/>
        <d v="2020-10-26T00:00:00"/>
        <d v="2020-10-25T00:00:00"/>
        <d v="2020-10-24T00:00:00"/>
        <d v="2020-10-23T00:00:00"/>
        <d v="2020-10-22T00:00:00"/>
        <d v="2020-10-21T00:00:00"/>
        <d v="2020-10-20T00:00:00"/>
        <d v="2020-10-19T00:00:00"/>
        <d v="2020-10-18T00:00:00"/>
        <d v="2020-10-17T00:00:00"/>
        <d v="2020-10-16T00:00:00"/>
        <d v="2020-10-15T00:00:00"/>
        <d v="2020-10-14T00:00:00"/>
        <d v="2020-10-13T00:00:00"/>
        <d v="2020-10-12T00:00:00"/>
        <d v="2020-10-11T00:00:00"/>
        <d v="2020-10-10T00:00:00"/>
        <d v="2020-10-09T00:00:00"/>
        <d v="2020-10-08T00:00:00"/>
        <d v="2020-10-07T00:00:00"/>
        <d v="2020-10-06T00:00:00"/>
        <d v="2020-10-05T00:00:00"/>
        <d v="2020-10-04T00:00:00"/>
        <d v="2020-10-03T00:00:00"/>
        <d v="2020-10-02T00:00:00"/>
        <d v="2020-10-01T00:00:00"/>
        <d v="2020-11-30T00:00:00"/>
        <d v="2020-11-29T00:00:00"/>
        <d v="2020-11-28T00:00:00"/>
        <d v="2020-11-27T00:00:00"/>
        <d v="2020-11-26T00:00:00"/>
        <d v="2020-11-25T00:00:00"/>
        <d v="2020-11-24T00:00:00"/>
        <d v="2020-11-23T00:00:00"/>
        <d v="2020-11-22T00:00:00"/>
        <d v="2020-11-21T00:00:00"/>
        <d v="2020-11-20T00:00:00"/>
        <d v="2020-11-19T00:00:00"/>
        <d v="2020-11-18T00:00:00"/>
        <d v="2020-11-17T00:00:00"/>
        <d v="2020-11-16T00:00:00"/>
        <d v="2020-11-15T00:00:00"/>
        <d v="2020-11-14T00:00:00"/>
        <d v="2020-11-13T00:00:00"/>
        <d v="2020-11-12T00:00:00"/>
        <d v="2020-11-11T00:00:00"/>
        <d v="2020-11-10T00:00:00"/>
        <d v="2020-11-09T00:00:00"/>
        <d v="2020-11-08T00:00:00"/>
        <d v="2020-11-07T00:00:00"/>
        <d v="2020-11-06T00:00:00"/>
        <d v="2020-11-05T00:00:00"/>
        <d v="2020-11-04T00:00:00"/>
        <d v="2020-11-03T00:00:00"/>
        <d v="2020-11-02T00:00:00"/>
        <d v="2020-11-01T00:00:00"/>
        <d v="2020-12-31T00:00:00"/>
        <d v="2020-12-30T00:00:00"/>
        <d v="2020-12-29T00:00:00"/>
        <d v="2020-12-28T00:00:00"/>
        <d v="2020-12-27T00:00:00"/>
        <d v="2020-12-26T00:00:00"/>
        <d v="2020-12-25T00:00:00"/>
        <d v="2020-12-24T00:00:00"/>
        <d v="2020-12-23T00:00:00"/>
        <d v="2020-12-22T00:00:00"/>
        <d v="2020-12-21T00:00:00"/>
        <d v="2020-12-20T00:00:00"/>
        <d v="2020-12-19T00:00:00"/>
        <d v="2020-12-18T00:00:00"/>
        <d v="2020-12-17T00:00:00"/>
        <d v="2020-12-16T00:00:00"/>
        <d v="2020-12-15T00:00:00"/>
        <d v="2020-12-14T00:00:00"/>
        <d v="2020-12-13T00:00:00"/>
        <d v="2020-12-12T00:00:00"/>
        <d v="2020-12-11T00:00:00"/>
        <d v="2020-12-10T00:00:00"/>
        <d v="2020-12-09T00:00:00"/>
        <d v="2020-12-08T00:00:00"/>
        <d v="2020-12-07T00:00:00"/>
        <d v="2020-12-06T00:00:00"/>
        <d v="2020-12-05T00:00:00"/>
        <d v="2020-12-04T00:00:00"/>
        <d v="2020-12-03T00:00:00"/>
        <d v="2020-12-02T00:00:00"/>
      </sharedItems>
      <fieldGroup par="2" base="0">
        <rangePr groupBy="days" startDate="2020-01-01T00:00:00" endDate="2021-01-01T00:00:00"/>
        <groupItems count="368">
          <s v="&lt;1-1-2020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rt"/>
          <s v="2-mrt"/>
          <s v="3-mrt"/>
          <s v="4-mrt"/>
          <s v="5-mrt"/>
          <s v="6-mrt"/>
          <s v="7-mrt"/>
          <s v="8-mrt"/>
          <s v="9-mrt"/>
          <s v="10-mrt"/>
          <s v="11-mrt"/>
          <s v="12-mrt"/>
          <s v="13-mrt"/>
          <s v="14-mrt"/>
          <s v="15-mrt"/>
          <s v="16-mrt"/>
          <s v="17-mrt"/>
          <s v="18-mrt"/>
          <s v="19-mrt"/>
          <s v="20-mrt"/>
          <s v="21-mrt"/>
          <s v="22-mrt"/>
          <s v="23-mrt"/>
          <s v="24-mrt"/>
          <s v="25-mrt"/>
          <s v="26-mrt"/>
          <s v="27-mrt"/>
          <s v="28-mrt"/>
          <s v="29-mrt"/>
          <s v="30-mrt"/>
          <s v="31-mrt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ei"/>
          <s v="2-mei"/>
          <s v="3-mei"/>
          <s v="4-mei"/>
          <s v="5-mei"/>
          <s v="6-mei"/>
          <s v="7-mei"/>
          <s v="8-mei"/>
          <s v="9-mei"/>
          <s v="10-mei"/>
          <s v="11-mei"/>
          <s v="12-mei"/>
          <s v="13-mei"/>
          <s v="14-mei"/>
          <s v="15-mei"/>
          <s v="16-mei"/>
          <s v="17-mei"/>
          <s v="18-mei"/>
          <s v="19-mei"/>
          <s v="20-mei"/>
          <s v="21-mei"/>
          <s v="22-mei"/>
          <s v="23-mei"/>
          <s v="24-mei"/>
          <s v="25-mei"/>
          <s v="26-mei"/>
          <s v="27-mei"/>
          <s v="28-mei"/>
          <s v="29-mei"/>
          <s v="30-mei"/>
          <s v="31-mei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kt"/>
          <s v="2-okt"/>
          <s v="3-okt"/>
          <s v="4-okt"/>
          <s v="5-okt"/>
          <s v="6-okt"/>
          <s v="7-okt"/>
          <s v="8-okt"/>
          <s v="9-okt"/>
          <s v="10-okt"/>
          <s v="11-okt"/>
          <s v="12-okt"/>
          <s v="13-okt"/>
          <s v="14-okt"/>
          <s v="15-okt"/>
          <s v="16-okt"/>
          <s v="17-okt"/>
          <s v="18-okt"/>
          <s v="19-okt"/>
          <s v="20-okt"/>
          <s v="21-okt"/>
          <s v="22-okt"/>
          <s v="23-okt"/>
          <s v="24-okt"/>
          <s v="25-okt"/>
          <s v="26-okt"/>
          <s v="27-okt"/>
          <s v="28-okt"/>
          <s v="29-okt"/>
          <s v="30-okt"/>
          <s v="31-ok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-1-2021"/>
        </groupItems>
      </fieldGroup>
    </cacheField>
    <cacheField name="kWh" numFmtId="0">
      <sharedItems containsSemiMixedTypes="0" containsString="0" containsNumber="1" minValue="0.33" maxValue="27.459" count="362">
        <n v="3.9180000000000001"/>
        <n v="4.28"/>
        <n v="3.165"/>
        <n v="3.9849999999999999"/>
        <n v="1.1439999999999999"/>
        <n v="7.6360000000000001"/>
        <n v="1.151"/>
        <n v="1.671"/>
        <n v="0.94299999999999995"/>
        <n v="2.5070000000000001"/>
        <n v="9.7349999999999994"/>
        <n v="5.2629999999999999"/>
        <n v="2.8149999999999999"/>
        <n v="3.62"/>
        <n v="0.85399999999999998"/>
        <n v="8.5850000000000009"/>
        <n v="4.7110000000000003"/>
        <n v="1.353"/>
        <n v="3.827"/>
        <n v="1.2589999999999999"/>
        <n v="3.7589999999999999"/>
        <n v="0.86599999999999999"/>
        <n v="0.96299999999999997"/>
        <n v="3.379"/>
        <n v="7.0789999999999997"/>
        <n v="0.85"/>
        <n v="2.1920000000000002"/>
        <n v="0.68"/>
        <n v="2.0390000000000001"/>
        <n v="6.2"/>
        <n v="6.1120000000000001"/>
        <n v="5.2480000000000002"/>
        <n v="1.2270000000000001"/>
        <n v="2.7639999999999998"/>
        <n v="8.5960000000000001"/>
        <n v="2.3149999999999999"/>
        <n v="0.61799999999999999"/>
        <n v="2.4950000000000001"/>
        <n v="7.0949999999999998"/>
        <n v="3.9980000000000002"/>
        <n v="5.4610000000000003"/>
        <n v="3.9"/>
        <n v="7.891"/>
        <n v="5.67"/>
        <n v="9.7140000000000004"/>
        <n v="3.613"/>
        <n v="4.9610000000000003"/>
        <n v="7.758"/>
        <n v="4.9390000000000001"/>
        <n v="3.77"/>
        <n v="4.0439999999999996"/>
        <n v="3.903"/>
        <n v="12.709"/>
        <n v="4.3090000000000002"/>
        <n v="7.1310000000000002"/>
        <n v="3.1920000000000002"/>
        <n v="2.988"/>
        <n v="1.1080000000000001"/>
        <n v="0.98199999999999998"/>
        <n v="21.812000000000001"/>
        <n v="15.196"/>
        <n v="6.423"/>
        <n v="19.884"/>
        <n v="19.518000000000001"/>
        <n v="21.541"/>
        <n v="21.056999999999999"/>
        <n v="22.207999999999998"/>
        <n v="22.14"/>
        <n v="22.556000000000001"/>
        <n v="14.340999999999999"/>
        <n v="2.472"/>
        <n v="9.2070000000000007"/>
        <n v="18.818999999999999"/>
        <n v="20.28"/>
        <n v="13.471"/>
        <n v="11.282"/>
        <n v="11.927"/>
        <n v="6.66"/>
        <n v="18.206"/>
        <n v="4.5549999999999997"/>
        <n v="2.4140000000000001"/>
        <n v="9.3320000000000007"/>
        <n v="6.024"/>
        <n v="13.148"/>
        <n v="1.7410000000000001"/>
        <n v="2.2709999999999999"/>
        <n v="9.8650000000000002"/>
        <n v="10.095000000000001"/>
        <n v="3.89"/>
        <n v="6.2270000000000003"/>
        <n v="15.324999999999999"/>
        <n v="11.834"/>
        <n v="8.0579999999999998"/>
        <n v="22.431000000000001"/>
        <n v="24.439"/>
        <n v="23.754999999999999"/>
        <n v="22.359000000000002"/>
        <n v="23.381"/>
        <n v="24.902999999999999"/>
        <n v="25.007999999999999"/>
        <n v="25.071999999999999"/>
        <n v="6.01"/>
        <n v="11.584"/>
        <n v="21.678999999999998"/>
        <n v="21.931000000000001"/>
        <n v="23.206"/>
        <n v="15.846"/>
        <n v="18.725000000000001"/>
        <n v="19.529"/>
        <n v="21.32"/>
        <n v="22.302"/>
        <n v="21.170999999999999"/>
        <n v="17.497"/>
        <n v="20.943999999999999"/>
        <n v="21.83"/>
        <n v="22.751000000000001"/>
        <n v="22.724"/>
        <n v="10.162000000000001"/>
        <n v="16.481999999999999"/>
        <n v="22.311"/>
        <n v="26.213999999999999"/>
        <n v="24.962"/>
        <n v="26.478999999999999"/>
        <n v="27.02"/>
        <n v="21.422000000000001"/>
        <n v="26.831"/>
        <n v="19.981999999999999"/>
        <n v="12.63"/>
        <n v="17.626000000000001"/>
        <n v="10.558999999999999"/>
        <n v="24.597999999999999"/>
        <n v="20.141999999999999"/>
        <n v="22.687000000000001"/>
        <n v="25.620999999999999"/>
        <n v="24.536000000000001"/>
        <n v="22.231999999999999"/>
        <n v="26.707999999999998"/>
        <n v="24.942"/>
        <n v="13.084"/>
        <n v="20.213000000000001"/>
        <n v="19.228000000000002"/>
        <n v="8.2880000000000003"/>
        <n v="21.896999999999998"/>
        <n v="19.079000000000001"/>
        <n v="22.433"/>
        <n v="26.178999999999998"/>
        <n v="27.459"/>
        <n v="15.654"/>
        <n v="16.170000000000002"/>
        <n v="14.978999999999999"/>
        <n v="17.684000000000001"/>
        <n v="12.853"/>
        <n v="22.721"/>
        <n v="16.745999999999999"/>
        <n v="19.126000000000001"/>
        <n v="18.452999999999999"/>
        <n v="25.574000000000002"/>
        <n v="25.87"/>
        <n v="25.777000000000001"/>
        <n v="22.826000000000001"/>
        <n v="18.667000000000002"/>
        <n v="26.149000000000001"/>
        <n v="24.693000000000001"/>
        <n v="21.271999999999998"/>
        <n v="15.186999999999999"/>
        <n v="12.212999999999999"/>
        <n v="17.195"/>
        <n v="7.8689999999999998"/>
        <n v="20.123000000000001"/>
        <n v="16.995999999999999"/>
        <n v="13.676"/>
        <n v="10.436999999999999"/>
        <n v="7.476"/>
        <n v="16.361999999999998"/>
        <n v="14.432"/>
        <n v="20.873999999999999"/>
        <n v="8.8109999999999999"/>
        <n v="3.351"/>
        <n v="20.288"/>
        <n v="24.082000000000001"/>
        <n v="25.052"/>
        <n v="23.420999999999999"/>
        <n v="24.024999999999999"/>
        <n v="20.635000000000002"/>
        <n v="19.533000000000001"/>
        <n v="15.926"/>
        <n v="18.542000000000002"/>
        <n v="10.026999999999999"/>
        <n v="16.545999999999999"/>
        <n v="23.21"/>
        <n v="23.872"/>
        <n v="25.78"/>
        <n v="15.833"/>
        <n v="23.579000000000001"/>
        <n v="23.922000000000001"/>
        <n v="11.8"/>
        <n v="6.0880000000000001"/>
        <n v="18.655999999999999"/>
        <n v="12.249000000000001"/>
        <n v="25.41"/>
        <n v="22.707000000000001"/>
        <n v="17.010000000000002"/>
        <n v="13.51"/>
        <n v="14.691000000000001"/>
        <n v="6.0970000000000004"/>
        <n v="15.023999999999999"/>
        <n v="16.602"/>
        <n v="11.521000000000001"/>
        <n v="13.760999999999999"/>
        <n v="17.18"/>
        <n v="15.738"/>
        <n v="10.959"/>
        <n v="8.6460000000000008"/>
        <n v="13.257"/>
        <n v="14.414"/>
        <n v="14.317"/>
        <n v="18.472999999999999"/>
        <n v="5.1070000000000002"/>
        <n v="8.3290000000000006"/>
        <n v="13.433999999999999"/>
        <n v="11.853999999999999"/>
        <n v="13.34"/>
        <n v="13.002000000000001"/>
        <n v="14.180999999999999"/>
        <n v="16.744"/>
        <n v="15.101000000000001"/>
        <n v="14.71"/>
        <n v="12.375"/>
        <n v="9.391"/>
        <n v="18.722999999999999"/>
        <n v="19.081"/>
        <n v="14.683"/>
        <n v="12.904999999999999"/>
        <n v="18.009"/>
        <n v="9.5719999999999992"/>
        <n v="21.5"/>
        <n v="22.44"/>
        <n v="22.463000000000001"/>
        <n v="23.948"/>
        <n v="21.343"/>
        <n v="13.574999999999999"/>
        <n v="19.658000000000001"/>
        <n v="5.4630000000000001"/>
        <n v="12.848000000000001"/>
        <n v="2.133"/>
        <n v="5.484"/>
        <n v="3.6720000000000002"/>
        <n v="7.9660000000000002"/>
        <n v="13.124000000000001"/>
        <n v="10.516"/>
        <n v="16.920999999999999"/>
        <n v="17.667999999999999"/>
        <n v="16.187999999999999"/>
        <n v="17.254000000000001"/>
        <n v="18.568999999999999"/>
        <n v="19.036999999999999"/>
        <n v="15.823"/>
        <n v="17.212"/>
        <n v="17.588000000000001"/>
        <n v="18.859000000000002"/>
        <n v="18.846"/>
        <n v="16.806999999999999"/>
        <n v="20.831"/>
        <n v="13.717000000000001"/>
        <n v="14.279"/>
        <n v="20.446000000000002"/>
        <n v="17.367000000000001"/>
        <n v="13.957000000000001"/>
        <n v="3.3010000000000002"/>
        <n v="5.2089999999999996"/>
        <n v="18.195"/>
        <n v="9.6129999999999995"/>
        <n v="10.972"/>
        <n v="2.972"/>
        <n v="2.63"/>
        <n v="7.0010000000000003"/>
        <n v="5.3289999999999997"/>
        <n v="4.9249999999999998"/>
        <n v="1.4019999999999999"/>
        <n v="3.6989999999999998"/>
        <n v="3.7759999999999998"/>
        <n v="6.52"/>
        <n v="7.98"/>
        <n v="1.927"/>
        <n v="11.233000000000001"/>
        <n v="4.5609999999999999"/>
        <n v="4.6740000000000004"/>
        <n v="2.173"/>
        <n v="2.1389999999999998"/>
        <n v="4.62"/>
        <n v="7.17"/>
        <n v="8.048"/>
        <n v="8.7739999999999991"/>
        <n v="9.1460000000000008"/>
        <n v="6.3140000000000001"/>
        <n v="4.1470000000000002"/>
        <n v="5.9329999999999998"/>
        <n v="6.4029999999999996"/>
        <n v="5.2439999999999998"/>
        <n v="8.2840000000000007"/>
        <n v="2.5019999999999998"/>
        <n v="3.7389999999999999"/>
        <n v="3.7370000000000001"/>
        <n v="3.423"/>
        <n v="7.234"/>
        <n v="5.4619999999999997"/>
        <n v="6.1310000000000002"/>
        <n v="3.069"/>
        <n v="4.7220000000000004"/>
        <n v="7.4939999999999998"/>
        <n v="6.3869999999999996"/>
        <n v="0.78700000000000003"/>
        <n v="5.3819999999999997"/>
        <n v="6.6909999999999998"/>
        <n v="1.22"/>
        <n v="9.8170000000000002"/>
        <n v="2.0680000000000001"/>
        <n v="1.921"/>
        <n v="3.085"/>
        <n v="7.5309999999999997"/>
        <n v="3.4140000000000001"/>
        <n v="4.976"/>
        <n v="6.2750000000000004"/>
        <n v="8.9659999999999993"/>
        <n v="3.7480000000000002"/>
        <n v="2.0649999999999999"/>
        <n v="9.85"/>
        <n v="11.994"/>
        <n v="11.606"/>
        <n v="10.097"/>
        <n v="7.96"/>
        <n v="3.5110000000000001"/>
        <n v="2.7930000000000001"/>
        <n v="0.81699999999999995"/>
        <n v="2.2170000000000001"/>
        <n v="2.1549999999999998"/>
        <n v="0.38500000000000001"/>
        <n v="2.9870000000000001"/>
        <n v="2.8450000000000002"/>
        <n v="0.34899999999999998"/>
        <n v="0.33"/>
        <n v="0.71599999999999997"/>
        <n v="0.64100000000000001"/>
        <n v="2.2749999999999999"/>
        <n v="2.726"/>
        <n v="5.6680000000000001"/>
        <n v="4.22"/>
        <n v="3.4849999999999999"/>
        <n v="0.56499999999999995"/>
        <n v="1.8220000000000001"/>
        <n v="4.0720000000000001"/>
        <n v="0.95199999999999996"/>
        <n v="1.099"/>
        <n v="1.19"/>
        <n v="6.2110000000000003"/>
        <n v="2.3410000000000002"/>
        <n v="1.3919999999999999"/>
        <n v="1.3280000000000001"/>
        <n v="4.8949999999999996"/>
        <n v="3.4860000000000002"/>
        <n v="1.3169999999999999"/>
        <n v="0.76300000000000001"/>
      </sharedItems>
      <fieldGroup base="1">
        <rangePr autoStart="0" autoEnd="0" startNum="0" endNum="30" groupInterval="3"/>
        <groupItems count="12">
          <s v="&lt;0"/>
          <s v="0-3"/>
          <s v="3-6"/>
          <s v="6-9"/>
          <s v="9-12"/>
          <s v="12-15"/>
          <s v="15-18"/>
          <s v="18-21"/>
          <s v="21-24"/>
          <s v="24-27"/>
          <s v="27-30"/>
          <s v="&gt;30"/>
        </groupItems>
      </fieldGroup>
    </cacheField>
    <cacheField name="Maanden" numFmtId="0" databaseField="0">
      <fieldGroup base="0">
        <rangePr groupBy="months" startDate="2020-01-01T00:00:00" endDate="2021-01-01T00:00:00"/>
        <groupItems count="14">
          <s v="&lt;1-1-2020"/>
          <s v="jan"/>
          <s v="feb"/>
          <s v="mrt"/>
          <s v="apr"/>
          <s v="mei"/>
          <s v="jun"/>
          <s v="jul"/>
          <s v="aug"/>
          <s v="sep"/>
          <s v="okt"/>
          <s v="nov"/>
          <s v="dec"/>
          <s v="&gt;1-1-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 Verbruggen" refreshedDate="44210.566449305552" createdVersion="6" refreshedVersion="6" minRefreshableVersion="3" recordCount="50" xr:uid="{5C8DC16B-47C8-46FA-AB05-8EAFC458064C}">
  <cacheSource type="worksheet">
    <worksheetSource ref="B2:D52" sheet="Data"/>
  </cacheSource>
  <cacheFields count="3">
    <cacheField name="Leerling" numFmtId="0">
      <sharedItems/>
    </cacheField>
    <cacheField name="Proefwerk" numFmtId="0">
      <sharedItems count="5">
        <s v="PW1"/>
        <s v="PW2"/>
        <s v="PW3"/>
        <s v="PW4"/>
        <s v="PW5"/>
      </sharedItems>
    </cacheField>
    <cacheField name="Score" numFmtId="0">
      <sharedItems containsSemiMixedTypes="0" containsString="0" containsNumber="1" containsInteger="1" minValue="2" maxValue="10" count="9">
        <n v="2"/>
        <n v="3"/>
        <n v="4"/>
        <n v="9"/>
        <n v="7"/>
        <n v="6"/>
        <n v="10"/>
        <n v="8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80">
  <r>
    <n v="1"/>
    <d v="1899-12-30T00:00:01"/>
    <n v="8"/>
    <n v="2"/>
    <n v="2"/>
    <n v="7"/>
    <x v="0"/>
  </r>
  <r>
    <n v="2"/>
    <d v="1899-12-30T00:00:01"/>
    <n v="8"/>
    <n v="2"/>
    <n v="4"/>
    <n v="6"/>
    <x v="1"/>
  </r>
  <r>
    <n v="3"/>
    <d v="1899-12-30T00:00:01"/>
    <n v="7"/>
    <n v="4"/>
    <n v="8"/>
    <n v="15"/>
    <x v="2"/>
  </r>
  <r>
    <n v="4"/>
    <d v="1899-12-30T00:00:01"/>
    <n v="7"/>
    <n v="3"/>
    <n v="11"/>
    <n v="9"/>
    <x v="3"/>
  </r>
  <r>
    <n v="5"/>
    <d v="1899-12-30T00:00:01"/>
    <n v="7"/>
    <n v="4"/>
    <n v="15"/>
    <n v="16"/>
    <x v="3"/>
  </r>
  <r>
    <n v="6"/>
    <d v="1899-12-30T00:00:01"/>
    <n v="7"/>
    <n v="5"/>
    <n v="20"/>
    <n v="17"/>
    <x v="3"/>
  </r>
  <r>
    <n v="7"/>
    <d v="1899-12-30T00:00:01"/>
    <n v="7"/>
    <n v="5"/>
    <n v="25"/>
    <n v="17"/>
    <x v="3"/>
  </r>
  <r>
    <n v="8"/>
    <d v="1899-12-30T00:00:01"/>
    <n v="7"/>
    <n v="5"/>
    <n v="30"/>
    <n v="18"/>
    <x v="4"/>
  </r>
  <r>
    <n v="9"/>
    <d v="1899-12-30T00:00:01"/>
    <n v="7"/>
    <n v="5"/>
    <n v="35"/>
    <n v="17"/>
    <x v="5"/>
  </r>
  <r>
    <n v="10"/>
    <d v="1899-12-30T00:00:01"/>
    <n v="6"/>
    <n v="6"/>
    <n v="41"/>
    <n v="21"/>
    <x v="5"/>
  </r>
  <r>
    <n v="11"/>
    <d v="1899-12-30T00:00:01"/>
    <n v="6"/>
    <n v="6"/>
    <n v="47"/>
    <n v="22"/>
    <x v="6"/>
  </r>
  <r>
    <n v="12"/>
    <d v="1899-12-30T00:00:01"/>
    <n v="6"/>
    <n v="7"/>
    <n v="54"/>
    <n v="24"/>
    <x v="7"/>
  </r>
  <r>
    <n v="13"/>
    <d v="1899-12-30T00:00:01"/>
    <n v="6"/>
    <n v="7"/>
    <n v="61"/>
    <n v="27"/>
    <x v="8"/>
  </r>
  <r>
    <n v="14"/>
    <d v="1899-12-30T00:00:01"/>
    <n v="6"/>
    <n v="7"/>
    <n v="68"/>
    <n v="26"/>
    <x v="9"/>
  </r>
  <r>
    <n v="15"/>
    <d v="1899-12-30T00:00:01"/>
    <n v="5"/>
    <n v="7"/>
    <n v="75"/>
    <n v="26"/>
    <x v="10"/>
  </r>
  <r>
    <n v="16"/>
    <d v="1899-12-30T00:00:01"/>
    <n v="5"/>
    <n v="8"/>
    <n v="83"/>
    <n v="27"/>
    <x v="11"/>
  </r>
  <r>
    <n v="17"/>
    <d v="1899-12-30T00:00:01"/>
    <n v="5"/>
    <n v="8"/>
    <n v="91"/>
    <n v="29"/>
    <x v="11"/>
  </r>
  <r>
    <n v="18"/>
    <d v="1899-12-30T00:00:01"/>
    <n v="5"/>
    <n v="9"/>
    <n v="100"/>
    <n v="32"/>
    <x v="11"/>
  </r>
  <r>
    <n v="19"/>
    <d v="1899-12-30T00:00:01"/>
    <n v="5"/>
    <n v="9"/>
    <n v="109"/>
    <n v="32"/>
    <x v="11"/>
  </r>
  <r>
    <n v="20"/>
    <d v="1899-12-30T00:00:01"/>
    <n v="5"/>
    <n v="9"/>
    <n v="118"/>
    <n v="31"/>
    <x v="12"/>
  </r>
  <r>
    <n v="21"/>
    <d v="1899-12-30T00:00:01"/>
    <n v="4"/>
    <n v="9"/>
    <n v="127"/>
    <n v="32"/>
    <x v="12"/>
  </r>
  <r>
    <n v="22"/>
    <d v="1899-12-30T00:00:01"/>
    <n v="4"/>
    <n v="9"/>
    <n v="136"/>
    <n v="34"/>
    <x v="12"/>
  </r>
  <r>
    <n v="23"/>
    <d v="1899-12-30T00:00:01"/>
    <n v="4"/>
    <n v="9"/>
    <n v="145"/>
    <n v="33"/>
    <x v="12"/>
  </r>
  <r>
    <n v="24"/>
    <d v="1899-12-30T00:00:01"/>
    <n v="4"/>
    <n v="10"/>
    <n v="155"/>
    <n v="35"/>
    <x v="12"/>
  </r>
  <r>
    <n v="25"/>
    <d v="1899-12-30T00:00:01"/>
    <n v="4"/>
    <n v="9"/>
    <n v="164"/>
    <n v="33"/>
    <x v="12"/>
  </r>
  <r>
    <n v="26"/>
    <d v="1899-12-30T00:00:01"/>
    <n v="3"/>
    <n v="9"/>
    <n v="173"/>
    <n v="34"/>
    <x v="12"/>
  </r>
  <r>
    <n v="27"/>
    <d v="1899-12-30T00:00:01"/>
    <n v="3"/>
    <n v="10"/>
    <n v="183"/>
    <n v="36"/>
    <x v="13"/>
  </r>
  <r>
    <n v="28"/>
    <d v="1899-12-30T00:00:01"/>
    <n v="3"/>
    <n v="10"/>
    <n v="193"/>
    <n v="35"/>
    <x v="12"/>
  </r>
  <r>
    <n v="29"/>
    <d v="1899-12-30T00:00:01"/>
    <n v="3"/>
    <n v="11"/>
    <n v="204"/>
    <n v="39"/>
    <x v="12"/>
  </r>
  <r>
    <n v="30"/>
    <d v="1899-12-30T00:00:01"/>
    <n v="3"/>
    <n v="10"/>
    <n v="214"/>
    <n v="36"/>
    <x v="12"/>
  </r>
  <r>
    <n v="31"/>
    <d v="1899-12-30T00:00:01"/>
    <n v="2"/>
    <n v="9"/>
    <n v="223"/>
    <n v="34"/>
    <x v="13"/>
  </r>
  <r>
    <n v="32"/>
    <d v="1899-12-30T00:00:01"/>
    <n v="2"/>
    <n v="10"/>
    <n v="233"/>
    <n v="36"/>
    <x v="13"/>
  </r>
  <r>
    <n v="33"/>
    <d v="1899-12-30T00:00:01"/>
    <n v="2"/>
    <n v="11"/>
    <n v="244"/>
    <n v="40"/>
    <x v="14"/>
  </r>
  <r>
    <n v="34"/>
    <d v="1899-12-30T00:00:01"/>
    <n v="2"/>
    <n v="9"/>
    <n v="253"/>
    <n v="33"/>
    <x v="15"/>
  </r>
  <r>
    <n v="35"/>
    <d v="1899-12-30T00:00:01"/>
    <n v="2"/>
    <n v="11"/>
    <n v="264"/>
    <n v="39"/>
    <x v="14"/>
  </r>
  <r>
    <n v="36"/>
    <d v="1899-12-30T00:00:01"/>
    <n v="2"/>
    <n v="10"/>
    <n v="274"/>
    <n v="36"/>
    <x v="15"/>
  </r>
  <r>
    <n v="37"/>
    <d v="1899-12-30T00:00:01"/>
    <n v="2"/>
    <n v="10"/>
    <n v="284"/>
    <n v="35"/>
    <x v="16"/>
  </r>
  <r>
    <n v="38"/>
    <d v="1899-12-30T00:00:01"/>
    <n v="2"/>
    <n v="11"/>
    <n v="295"/>
    <n v="40"/>
    <x v="16"/>
  </r>
  <r>
    <n v="39"/>
    <d v="1899-12-30T00:00:01"/>
    <n v="1"/>
    <n v="10"/>
    <n v="305"/>
    <n v="35"/>
    <x v="17"/>
  </r>
  <r>
    <n v="40"/>
    <d v="1899-12-30T00:00:01"/>
    <n v="1"/>
    <n v="10"/>
    <n v="315"/>
    <n v="35"/>
    <x v="18"/>
  </r>
  <r>
    <n v="41"/>
    <d v="1899-12-30T00:00:01"/>
    <n v="1"/>
    <n v="10"/>
    <n v="325"/>
    <n v="36"/>
    <x v="17"/>
  </r>
  <r>
    <n v="42"/>
    <d v="1899-12-30T00:00:01"/>
    <n v="1"/>
    <n v="10"/>
    <n v="335"/>
    <n v="37"/>
    <x v="18"/>
  </r>
  <r>
    <n v="43"/>
    <d v="1899-12-30T00:00:01"/>
    <n v="1"/>
    <n v="10"/>
    <n v="345"/>
    <n v="36"/>
    <x v="17"/>
  </r>
  <r>
    <n v="44"/>
    <d v="1899-12-30T00:00:01"/>
    <n v="1"/>
    <n v="9"/>
    <n v="354"/>
    <n v="33"/>
    <x v="16"/>
  </r>
  <r>
    <n v="45"/>
    <d v="1899-12-30T00:00:01"/>
    <n v="1"/>
    <n v="11"/>
    <n v="365"/>
    <n v="39"/>
    <x v="16"/>
  </r>
  <r>
    <n v="46"/>
    <d v="1899-12-30T00:00:01"/>
    <n v="1"/>
    <n v="10"/>
    <n v="375"/>
    <n v="35"/>
    <x v="16"/>
  </r>
  <r>
    <n v="47"/>
    <d v="1899-12-30T00:00:01"/>
    <n v="1"/>
    <n v="10"/>
    <n v="385"/>
    <n v="35"/>
    <x v="16"/>
  </r>
  <r>
    <n v="48"/>
    <d v="1899-12-30T00:00:01"/>
    <n v="1"/>
    <n v="9"/>
    <n v="394"/>
    <n v="34"/>
    <x v="16"/>
  </r>
  <r>
    <n v="49"/>
    <d v="1899-12-30T00:00:01"/>
    <n v="1"/>
    <n v="9"/>
    <n v="403"/>
    <n v="34"/>
    <x v="16"/>
  </r>
  <r>
    <n v="50"/>
    <d v="1899-12-30T00:00:01"/>
    <n v="1"/>
    <n v="9"/>
    <n v="412"/>
    <n v="32"/>
    <x v="16"/>
  </r>
  <r>
    <n v="51"/>
    <d v="1899-12-30T00:00:01"/>
    <n v="1"/>
    <n v="9"/>
    <n v="421"/>
    <n v="34"/>
    <x v="16"/>
  </r>
  <r>
    <n v="52"/>
    <d v="1899-12-30T00:00:01"/>
    <n v="1"/>
    <n v="9"/>
    <n v="430"/>
    <n v="34"/>
    <x v="16"/>
  </r>
  <r>
    <n v="53"/>
    <d v="1899-12-30T00:00:01"/>
    <n v="1"/>
    <n v="8"/>
    <n v="438"/>
    <n v="30"/>
    <x v="16"/>
  </r>
  <r>
    <n v="54"/>
    <d v="1899-12-30T00:00:01"/>
    <n v="1"/>
    <n v="9"/>
    <n v="447"/>
    <n v="33"/>
    <x v="16"/>
  </r>
  <r>
    <n v="55"/>
    <d v="1899-12-30T00:00:01"/>
    <n v="2"/>
    <n v="9"/>
    <n v="456"/>
    <n v="32"/>
    <x v="15"/>
  </r>
  <r>
    <n v="56"/>
    <d v="1899-12-30T00:00:01"/>
    <n v="2"/>
    <n v="10"/>
    <n v="466"/>
    <n v="35"/>
    <x v="15"/>
  </r>
  <r>
    <n v="57"/>
    <d v="1899-12-30T00:00:01"/>
    <n v="2"/>
    <n v="7"/>
    <n v="473"/>
    <n v="27"/>
    <x v="14"/>
  </r>
  <r>
    <n v="58"/>
    <d v="1899-12-30T00:00:01"/>
    <n v="2"/>
    <n v="10"/>
    <n v="483"/>
    <n v="37"/>
    <x v="15"/>
  </r>
  <r>
    <n v="59"/>
    <d v="1899-12-30T00:00:01"/>
    <n v="2"/>
    <n v="7"/>
    <n v="490"/>
    <n v="25"/>
    <x v="16"/>
  </r>
  <r>
    <n v="60"/>
    <d v="1899-12-30T00:00:01"/>
    <n v="2"/>
    <n v="9"/>
    <n v="499"/>
    <n v="32"/>
    <x v="16"/>
  </r>
  <r>
    <n v="61"/>
    <d v="1899-12-30T00:00:01"/>
    <n v="2"/>
    <n v="8"/>
    <n v="507"/>
    <n v="29"/>
    <x v="17"/>
  </r>
  <r>
    <n v="62"/>
    <d v="1899-12-30T00:00:01"/>
    <n v="2"/>
    <n v="9"/>
    <n v="516"/>
    <n v="32"/>
    <x v="16"/>
  </r>
  <r>
    <n v="63"/>
    <d v="1899-12-30T00:00:01"/>
    <n v="2"/>
    <n v="8"/>
    <n v="524"/>
    <n v="29"/>
    <x v="16"/>
  </r>
  <r>
    <n v="64"/>
    <d v="1899-12-30T00:00:01"/>
    <n v="2"/>
    <n v="9"/>
    <n v="533"/>
    <n v="32"/>
    <x v="16"/>
  </r>
  <r>
    <n v="65"/>
    <d v="1899-12-30T00:00:01"/>
    <n v="2"/>
    <n v="8"/>
    <n v="541"/>
    <n v="28"/>
    <x v="16"/>
  </r>
  <r>
    <n v="66"/>
    <d v="1899-12-30T00:00:01"/>
    <n v="2"/>
    <n v="9"/>
    <n v="550"/>
    <n v="32"/>
    <x v="16"/>
  </r>
  <r>
    <n v="67"/>
    <d v="1899-12-30T00:00:01"/>
    <n v="2"/>
    <n v="7"/>
    <n v="557"/>
    <n v="24"/>
    <x v="15"/>
  </r>
  <r>
    <n v="68"/>
    <d v="1899-12-30T00:00:01"/>
    <n v="2"/>
    <n v="10"/>
    <n v="567"/>
    <n v="35"/>
    <x v="15"/>
  </r>
  <r>
    <n v="69"/>
    <d v="1899-12-30T00:00:01"/>
    <n v="2"/>
    <n v="9"/>
    <n v="576"/>
    <n v="31"/>
    <x v="14"/>
  </r>
  <r>
    <n v="70"/>
    <d v="1899-12-30T00:00:01"/>
    <n v="2"/>
    <n v="9"/>
    <n v="585"/>
    <n v="31"/>
    <x v="14"/>
  </r>
  <r>
    <n v="71"/>
    <d v="1899-12-30T00:00:01"/>
    <n v="2"/>
    <n v="6"/>
    <n v="591"/>
    <n v="22"/>
    <x v="13"/>
  </r>
  <r>
    <n v="72"/>
    <d v="1899-12-30T00:00:01"/>
    <n v="2"/>
    <n v="10"/>
    <n v="601"/>
    <n v="34"/>
    <x v="14"/>
  </r>
  <r>
    <n v="73"/>
    <d v="1899-12-30T00:00:01"/>
    <n v="2"/>
    <n v="8"/>
    <n v="609"/>
    <n v="30"/>
    <x v="15"/>
  </r>
  <r>
    <n v="74"/>
    <d v="1899-12-30T00:00:01"/>
    <n v="2"/>
    <n v="8"/>
    <n v="617"/>
    <n v="30"/>
    <x v="14"/>
  </r>
  <r>
    <n v="75"/>
    <d v="1899-12-30T00:00:01"/>
    <n v="2"/>
    <n v="6"/>
    <n v="623"/>
    <n v="21"/>
    <x v="15"/>
  </r>
  <r>
    <n v="76"/>
    <d v="1899-12-30T00:00:01"/>
    <n v="2"/>
    <n v="9"/>
    <n v="632"/>
    <n v="34"/>
    <x v="16"/>
  </r>
  <r>
    <n v="77"/>
    <d v="1899-12-30T00:00:01"/>
    <n v="2"/>
    <n v="8"/>
    <n v="640"/>
    <n v="30"/>
    <x v="16"/>
  </r>
  <r>
    <n v="78"/>
    <d v="1899-12-30T00:00:01"/>
    <n v="2"/>
    <n v="8"/>
    <n v="648"/>
    <n v="29"/>
    <x v="16"/>
  </r>
  <r>
    <n v="79"/>
    <d v="1899-12-30T00:00:01"/>
    <n v="2"/>
    <n v="8"/>
    <n v="656"/>
    <n v="29"/>
    <x v="17"/>
  </r>
  <r>
    <n v="80"/>
    <d v="1899-12-30T00:00:01"/>
    <n v="2"/>
    <n v="8"/>
    <n v="664"/>
    <n v="30"/>
    <x v="16"/>
  </r>
  <r>
    <n v="81"/>
    <d v="1899-12-30T00:00:01"/>
    <n v="2"/>
    <n v="8"/>
    <n v="672"/>
    <n v="30"/>
    <x v="17"/>
  </r>
  <r>
    <n v="82"/>
    <d v="1899-12-30T00:00:01"/>
    <n v="2"/>
    <n v="7"/>
    <n v="679"/>
    <n v="26"/>
    <x v="16"/>
  </r>
  <r>
    <n v="83"/>
    <d v="1899-12-30T00:00:01"/>
    <n v="2"/>
    <n v="7"/>
    <n v="686"/>
    <n v="26"/>
    <x v="16"/>
  </r>
  <r>
    <n v="84"/>
    <d v="1899-12-30T00:00:01"/>
    <n v="2"/>
    <n v="9"/>
    <n v="695"/>
    <n v="31"/>
    <x v="15"/>
  </r>
  <r>
    <n v="85"/>
    <d v="1899-12-30T00:00:01"/>
    <n v="2"/>
    <n v="7"/>
    <n v="702"/>
    <n v="24"/>
    <x v="15"/>
  </r>
  <r>
    <n v="86"/>
    <d v="1899-12-30T00:00:01"/>
    <n v="2"/>
    <n v="8"/>
    <n v="710"/>
    <n v="29"/>
    <x v="14"/>
  </r>
  <r>
    <n v="87"/>
    <d v="1899-12-30T00:00:01"/>
    <n v="2"/>
    <n v="7"/>
    <n v="717"/>
    <n v="24"/>
    <x v="15"/>
  </r>
  <r>
    <n v="88"/>
    <d v="1899-12-30T00:00:01"/>
    <n v="2"/>
    <n v="9"/>
    <n v="726"/>
    <n v="31"/>
    <x v="16"/>
  </r>
  <r>
    <n v="89"/>
    <d v="1899-12-30T00:00:01"/>
    <n v="2"/>
    <n v="7"/>
    <n v="733"/>
    <n v="25"/>
    <x v="16"/>
  </r>
  <r>
    <n v="90"/>
    <d v="1899-12-30T00:00:01"/>
    <n v="2"/>
    <n v="9"/>
    <n v="742"/>
    <n v="32"/>
    <x v="16"/>
  </r>
  <r>
    <n v="91"/>
    <d v="1899-12-30T00:00:01"/>
    <n v="2"/>
    <n v="7"/>
    <n v="749"/>
    <n v="26"/>
    <x v="16"/>
  </r>
  <r>
    <n v="92"/>
    <d v="1899-12-30T00:00:01"/>
    <n v="2"/>
    <n v="7"/>
    <n v="756"/>
    <n v="25"/>
    <x v="15"/>
  </r>
  <r>
    <n v="93"/>
    <d v="1899-12-30T00:00:01"/>
    <n v="2"/>
    <n v="9"/>
    <n v="765"/>
    <n v="31"/>
    <x v="14"/>
  </r>
  <r>
    <n v="94"/>
    <d v="1899-12-30T00:00:01"/>
    <n v="2"/>
    <n v="8"/>
    <n v="773"/>
    <n v="28"/>
    <x v="15"/>
  </r>
  <r>
    <n v="95"/>
    <d v="1899-12-30T00:00:01"/>
    <n v="2"/>
    <n v="8"/>
    <n v="781"/>
    <n v="28"/>
    <x v="14"/>
  </r>
  <r>
    <n v="96"/>
    <d v="1899-12-30T00:00:01"/>
    <n v="2"/>
    <n v="7"/>
    <n v="788"/>
    <n v="25"/>
    <x v="14"/>
  </r>
  <r>
    <n v="97"/>
    <d v="1899-12-30T00:00:01"/>
    <n v="2"/>
    <n v="8"/>
    <n v="796"/>
    <n v="28"/>
    <x v="15"/>
  </r>
  <r>
    <n v="98"/>
    <d v="1899-12-30T00:00:01"/>
    <n v="2"/>
    <n v="8"/>
    <n v="804"/>
    <n v="30"/>
    <x v="16"/>
  </r>
  <r>
    <n v="99"/>
    <d v="1899-12-30T00:00:01"/>
    <n v="2"/>
    <n v="8"/>
    <n v="812"/>
    <n v="28"/>
    <x v="15"/>
  </r>
  <r>
    <n v="100"/>
    <d v="1899-12-30T00:00:01"/>
    <n v="2"/>
    <n v="8"/>
    <n v="820"/>
    <n v="29"/>
    <x v="15"/>
  </r>
  <r>
    <n v="101"/>
    <d v="1899-12-30T00:00:01"/>
    <n v="2"/>
    <n v="7"/>
    <n v="827"/>
    <n v="26"/>
    <x v="14"/>
  </r>
  <r>
    <n v="102"/>
    <d v="1899-12-30T00:00:01"/>
    <n v="2"/>
    <n v="8"/>
    <n v="835"/>
    <n v="28"/>
    <x v="15"/>
  </r>
  <r>
    <n v="103"/>
    <d v="1899-12-30T00:00:01"/>
    <n v="2"/>
    <n v="7"/>
    <n v="842"/>
    <n v="26"/>
    <x v="14"/>
  </r>
  <r>
    <n v="104"/>
    <d v="1899-12-30T00:00:01"/>
    <n v="2"/>
    <n v="8"/>
    <n v="850"/>
    <n v="29"/>
    <x v="15"/>
  </r>
  <r>
    <n v="105"/>
    <d v="1899-12-30T00:00:01"/>
    <n v="2"/>
    <n v="9"/>
    <n v="859"/>
    <n v="31"/>
    <x v="16"/>
  </r>
  <r>
    <n v="106"/>
    <d v="1899-12-30T00:00:01"/>
    <n v="2"/>
    <n v="7"/>
    <n v="866"/>
    <n v="26"/>
    <x v="16"/>
  </r>
  <r>
    <n v="107"/>
    <d v="1899-12-30T00:00:01"/>
    <n v="2"/>
    <n v="8"/>
    <n v="874"/>
    <n v="28"/>
    <x v="16"/>
  </r>
  <r>
    <n v="108"/>
    <d v="1899-12-30T00:00:01"/>
    <n v="2"/>
    <n v="8"/>
    <n v="882"/>
    <n v="29"/>
    <x v="16"/>
  </r>
  <r>
    <n v="109"/>
    <d v="1899-12-30T00:00:01"/>
    <n v="2"/>
    <n v="7"/>
    <n v="889"/>
    <n v="26"/>
    <x v="16"/>
  </r>
  <r>
    <n v="110"/>
    <d v="1899-12-30T00:00:01"/>
    <n v="2"/>
    <n v="8"/>
    <n v="897"/>
    <n v="28"/>
    <x v="16"/>
  </r>
  <r>
    <n v="111"/>
    <d v="1899-12-30T00:00:01"/>
    <n v="2"/>
    <n v="8"/>
    <n v="905"/>
    <n v="28"/>
    <x v="16"/>
  </r>
  <r>
    <n v="112"/>
    <d v="1899-12-30T00:00:01"/>
    <n v="2"/>
    <n v="8"/>
    <n v="913"/>
    <n v="30"/>
    <x v="17"/>
  </r>
  <r>
    <n v="113"/>
    <d v="1899-12-30T00:00:01"/>
    <n v="2"/>
    <n v="8"/>
    <n v="921"/>
    <n v="28"/>
    <x v="17"/>
  </r>
  <r>
    <n v="114"/>
    <d v="1899-12-30T00:00:01"/>
    <n v="2"/>
    <n v="7"/>
    <n v="928"/>
    <n v="27"/>
    <x v="16"/>
  </r>
  <r>
    <n v="115"/>
    <d v="1899-12-30T00:00:01"/>
    <n v="2"/>
    <n v="8"/>
    <n v="936"/>
    <n v="27"/>
    <x v="17"/>
  </r>
  <r>
    <n v="116"/>
    <d v="1899-12-30T00:00:01"/>
    <n v="2"/>
    <n v="8"/>
    <n v="944"/>
    <n v="30"/>
    <x v="17"/>
  </r>
  <r>
    <n v="117"/>
    <d v="1899-12-30T00:00:01"/>
    <n v="2"/>
    <n v="7"/>
    <n v="951"/>
    <n v="26"/>
    <x v="17"/>
  </r>
  <r>
    <n v="118"/>
    <d v="1899-12-30T00:00:01"/>
    <n v="2"/>
    <n v="8"/>
    <n v="959"/>
    <n v="31"/>
    <x v="18"/>
  </r>
  <r>
    <n v="119"/>
    <d v="1899-12-30T00:00:01"/>
    <n v="2"/>
    <n v="7"/>
    <n v="966"/>
    <n v="26"/>
    <x v="17"/>
  </r>
  <r>
    <n v="120"/>
    <d v="1899-12-30T00:00:01"/>
    <n v="2"/>
    <n v="8"/>
    <n v="974"/>
    <n v="28"/>
    <x v="18"/>
  </r>
  <r>
    <n v="121"/>
    <d v="1899-12-30T00:00:01"/>
    <n v="2"/>
    <n v="8"/>
    <n v="982"/>
    <n v="30"/>
    <x v="18"/>
  </r>
  <r>
    <n v="122"/>
    <d v="1899-12-30T00:00:01"/>
    <n v="2"/>
    <n v="7"/>
    <n v="989"/>
    <n v="25"/>
    <x v="17"/>
  </r>
  <r>
    <n v="123"/>
    <d v="1899-12-30T00:00:01"/>
    <n v="2"/>
    <n v="8"/>
    <n v="997"/>
    <n v="30"/>
    <x v="18"/>
  </r>
  <r>
    <n v="124"/>
    <d v="1899-12-30T00:00:01"/>
    <n v="2"/>
    <n v="8"/>
    <n v="1005"/>
    <n v="27"/>
    <x v="18"/>
  </r>
  <r>
    <n v="125"/>
    <d v="1899-12-30T00:00:01"/>
    <n v="2"/>
    <n v="6"/>
    <n v="1011"/>
    <n v="22"/>
    <x v="19"/>
  </r>
  <r>
    <n v="126"/>
    <d v="1899-12-30T00:00:01"/>
    <n v="2"/>
    <n v="8"/>
    <n v="1019"/>
    <n v="30"/>
    <x v="19"/>
  </r>
  <r>
    <n v="127"/>
    <d v="1899-12-30T00:00:01"/>
    <n v="2"/>
    <n v="7"/>
    <n v="1026"/>
    <n v="26"/>
    <x v="18"/>
  </r>
  <r>
    <n v="128"/>
    <d v="1899-12-30T00:00:01"/>
    <n v="2"/>
    <n v="7"/>
    <n v="1033"/>
    <n v="26"/>
    <x v="19"/>
  </r>
  <r>
    <n v="129"/>
    <d v="1899-12-30T00:00:01"/>
    <n v="2"/>
    <n v="8"/>
    <n v="1041"/>
    <n v="27"/>
    <x v="19"/>
  </r>
  <r>
    <n v="130"/>
    <d v="1899-12-30T00:00:01"/>
    <n v="2"/>
    <n v="8"/>
    <n v="1049"/>
    <n v="30"/>
    <x v="18"/>
  </r>
  <r>
    <n v="131"/>
    <d v="1899-12-30T00:00:01"/>
    <n v="2"/>
    <n v="8"/>
    <n v="1057"/>
    <n v="27"/>
    <x v="19"/>
  </r>
  <r>
    <n v="132"/>
    <d v="1899-12-30T00:00:01"/>
    <n v="2"/>
    <n v="7"/>
    <n v="1064"/>
    <n v="26"/>
    <x v="18"/>
  </r>
  <r>
    <n v="133"/>
    <d v="1899-12-30T00:00:01"/>
    <n v="3"/>
    <n v="8"/>
    <n v="1072"/>
    <n v="29"/>
    <x v="17"/>
  </r>
  <r>
    <n v="134"/>
    <d v="1899-12-30T00:00:01"/>
    <n v="3"/>
    <n v="7"/>
    <n v="1079"/>
    <n v="26"/>
    <x v="18"/>
  </r>
  <r>
    <n v="135"/>
    <d v="1899-12-30T00:00:01"/>
    <n v="3"/>
    <n v="8"/>
    <n v="1087"/>
    <n v="28"/>
    <x v="18"/>
  </r>
  <r>
    <n v="136"/>
    <d v="1899-12-30T00:00:01"/>
    <n v="3"/>
    <n v="7"/>
    <n v="1094"/>
    <n v="26"/>
    <x v="17"/>
  </r>
  <r>
    <n v="137"/>
    <d v="1899-12-30T00:00:01"/>
    <n v="3"/>
    <n v="7"/>
    <n v="1101"/>
    <n v="27"/>
    <x v="18"/>
  </r>
  <r>
    <n v="138"/>
    <d v="1899-12-30T00:00:01"/>
    <n v="3"/>
    <n v="8"/>
    <n v="1109"/>
    <n v="30"/>
    <x v="18"/>
  </r>
  <r>
    <n v="139"/>
    <d v="1899-12-30T00:00:01"/>
    <n v="3"/>
    <n v="7"/>
    <n v="1116"/>
    <n v="25"/>
    <x v="18"/>
  </r>
  <r>
    <n v="140"/>
    <d v="1899-12-30T00:00:01"/>
    <n v="3"/>
    <n v="8"/>
    <n v="1124"/>
    <n v="28"/>
    <x v="19"/>
  </r>
  <r>
    <n v="141"/>
    <d v="1899-12-30T00:00:01"/>
    <n v="3"/>
    <n v="6"/>
    <n v="1130"/>
    <n v="23"/>
    <x v="18"/>
  </r>
  <r>
    <n v="142"/>
    <d v="1899-12-30T00:00:01"/>
    <n v="3"/>
    <n v="7"/>
    <n v="1137"/>
    <n v="26"/>
    <x v="19"/>
  </r>
  <r>
    <n v="143"/>
    <d v="1899-12-30T00:00:01"/>
    <n v="4"/>
    <n v="7"/>
    <n v="1144"/>
    <n v="25"/>
    <x v="19"/>
  </r>
  <r>
    <n v="144"/>
    <d v="1899-12-30T00:00:01"/>
    <n v="4"/>
    <n v="6"/>
    <n v="1150"/>
    <n v="21"/>
    <x v="18"/>
  </r>
  <r>
    <n v="145"/>
    <d v="1899-12-30T00:00:01"/>
    <n v="4"/>
    <n v="6"/>
    <n v="1156"/>
    <n v="22"/>
    <x v="19"/>
  </r>
  <r>
    <n v="146"/>
    <d v="1899-12-30T00:00:01"/>
    <n v="4"/>
    <n v="7"/>
    <n v="1163"/>
    <n v="24"/>
    <x v="19"/>
  </r>
  <r>
    <n v="147"/>
    <d v="1899-12-30T00:00:01"/>
    <n v="4"/>
    <n v="6"/>
    <n v="1169"/>
    <n v="20"/>
    <x v="18"/>
  </r>
  <r>
    <n v="148"/>
    <d v="1899-12-30T00:00:01"/>
    <n v="4"/>
    <n v="6"/>
    <n v="1175"/>
    <n v="21"/>
    <x v="18"/>
  </r>
  <r>
    <n v="149"/>
    <d v="1899-12-30T00:00:01"/>
    <n v="4"/>
    <n v="7"/>
    <n v="1182"/>
    <n v="24"/>
    <x v="17"/>
  </r>
  <r>
    <n v="150"/>
    <d v="1899-12-30T00:00:01"/>
    <n v="5"/>
    <n v="6"/>
    <n v="1188"/>
    <n v="22"/>
    <x v="18"/>
  </r>
  <r>
    <n v="151"/>
    <d v="1899-12-30T00:00:01"/>
    <n v="5"/>
    <n v="6"/>
    <n v="1194"/>
    <n v="21"/>
    <x v="19"/>
  </r>
  <r>
    <n v="152"/>
    <d v="1899-12-30T00:00:01"/>
    <n v="5"/>
    <n v="7"/>
    <n v="1201"/>
    <n v="24"/>
    <x v="19"/>
  </r>
  <r>
    <n v="153"/>
    <d v="1899-12-30T00:00:01"/>
    <n v="5"/>
    <n v="6"/>
    <n v="1207"/>
    <n v="22"/>
    <x v="20"/>
  </r>
  <r>
    <n v="154"/>
    <d v="1899-12-30T00:00:01"/>
    <n v="5"/>
    <n v="6"/>
    <n v="1213"/>
    <n v="23"/>
    <x v="20"/>
  </r>
  <r>
    <n v="155"/>
    <d v="1899-12-30T00:00:01"/>
    <n v="5"/>
    <n v="7"/>
    <n v="1220"/>
    <n v="24"/>
    <x v="19"/>
  </r>
  <r>
    <n v="156"/>
    <d v="1899-12-30T00:00:01"/>
    <n v="5"/>
    <n v="6"/>
    <n v="1226"/>
    <n v="22"/>
    <x v="19"/>
  </r>
  <r>
    <n v="157"/>
    <d v="1899-12-30T00:00:01"/>
    <n v="5"/>
    <n v="7"/>
    <n v="1233"/>
    <n v="26"/>
    <x v="18"/>
  </r>
  <r>
    <n v="158"/>
    <d v="1899-12-30T00:00:01"/>
    <n v="5"/>
    <n v="7"/>
    <n v="1240"/>
    <n v="25"/>
    <x v="19"/>
  </r>
  <r>
    <n v="159"/>
    <d v="1899-12-30T00:00:01"/>
    <n v="5"/>
    <n v="6"/>
    <n v="1246"/>
    <n v="21"/>
    <x v="19"/>
  </r>
  <r>
    <n v="160"/>
    <d v="1899-12-30T00:00:01"/>
    <n v="5"/>
    <n v="7"/>
    <n v="1253"/>
    <n v="25"/>
    <x v="18"/>
  </r>
  <r>
    <n v="161"/>
    <d v="1899-12-30T00:00:01"/>
    <n v="5"/>
    <n v="7"/>
    <n v="1260"/>
    <n v="26"/>
    <x v="19"/>
  </r>
  <r>
    <n v="162"/>
    <d v="1899-12-30T00:00:01"/>
    <n v="5"/>
    <n v="6"/>
    <n v="1266"/>
    <n v="22"/>
    <x v="19"/>
  </r>
  <r>
    <n v="163"/>
    <d v="1899-12-30T00:00:01"/>
    <n v="5"/>
    <n v="7"/>
    <n v="1273"/>
    <n v="26"/>
    <x v="19"/>
  </r>
  <r>
    <n v="164"/>
    <d v="1899-12-30T00:00:01"/>
    <n v="5"/>
    <n v="7"/>
    <n v="1280"/>
    <n v="26"/>
    <x v="19"/>
  </r>
  <r>
    <n v="165"/>
    <d v="1899-12-30T00:00:01"/>
    <n v="5"/>
    <n v="6"/>
    <n v="1286"/>
    <n v="21"/>
    <x v="20"/>
  </r>
  <r>
    <n v="166"/>
    <d v="1899-12-30T00:00:01"/>
    <n v="5"/>
    <n v="7"/>
    <n v="1293"/>
    <n v="26"/>
    <x v="20"/>
  </r>
  <r>
    <n v="167"/>
    <d v="1899-12-30T00:00:01"/>
    <n v="5"/>
    <n v="7"/>
    <n v="1300"/>
    <n v="26"/>
    <x v="21"/>
  </r>
  <r>
    <n v="168"/>
    <d v="1899-12-30T00:00:01"/>
    <n v="5"/>
    <n v="8"/>
    <n v="1308"/>
    <n v="30"/>
    <x v="20"/>
  </r>
  <r>
    <n v="169"/>
    <d v="1899-12-30T00:00:01"/>
    <n v="4"/>
    <n v="7"/>
    <n v="1315"/>
    <n v="26"/>
    <x v="20"/>
  </r>
  <r>
    <n v="170"/>
    <d v="1899-12-30T00:00:01"/>
    <n v="4"/>
    <n v="8"/>
    <n v="1323"/>
    <n v="30"/>
    <x v="20"/>
  </r>
  <r>
    <n v="171"/>
    <d v="1899-12-30T00:00:01"/>
    <n v="4"/>
    <n v="6"/>
    <n v="1329"/>
    <n v="22"/>
    <x v="20"/>
  </r>
  <r>
    <n v="172"/>
    <d v="1899-12-30T00:00:01"/>
    <n v="4"/>
    <n v="8"/>
    <n v="1337"/>
    <n v="30"/>
    <x v="19"/>
  </r>
  <r>
    <n v="173"/>
    <d v="1899-12-30T00:00:01"/>
    <n v="4"/>
    <n v="7"/>
    <n v="1344"/>
    <n v="26"/>
    <x v="19"/>
  </r>
  <r>
    <n v="174"/>
    <d v="1899-12-30T00:00:01"/>
    <n v="4"/>
    <n v="8"/>
    <n v="1352"/>
    <n v="30"/>
    <x v="18"/>
  </r>
  <r>
    <n v="175"/>
    <d v="1899-12-30T00:00:01"/>
    <n v="4"/>
    <n v="7"/>
    <n v="1359"/>
    <n v="26"/>
    <x v="19"/>
  </r>
  <r>
    <n v="176"/>
    <d v="1899-12-30T00:00:01"/>
    <n v="4"/>
    <n v="8"/>
    <n v="1367"/>
    <n v="30"/>
    <x v="19"/>
  </r>
  <r>
    <n v="177"/>
    <d v="1899-12-30T00:00:01"/>
    <n v="4"/>
    <n v="8"/>
    <n v="1375"/>
    <n v="30"/>
    <x v="18"/>
  </r>
  <r>
    <n v="178"/>
    <d v="1899-12-30T00:00:01"/>
    <n v="4"/>
    <n v="8"/>
    <n v="1383"/>
    <n v="30"/>
    <x v="19"/>
  </r>
  <r>
    <n v="179"/>
    <d v="1899-12-30T00:00:01"/>
    <n v="4"/>
    <n v="9"/>
    <n v="1392"/>
    <n v="31"/>
    <x v="19"/>
  </r>
  <r>
    <n v="180"/>
    <d v="1899-12-30T00:00:01"/>
    <n v="3"/>
    <n v="10"/>
    <n v="1402"/>
    <n v="35"/>
    <x v="18"/>
  </r>
  <r>
    <n v="181"/>
    <d v="1899-12-30T00:00:01"/>
    <n v="3"/>
    <n v="10"/>
    <n v="1412"/>
    <n v="35"/>
    <x v="19"/>
  </r>
  <r>
    <n v="182"/>
    <d v="1899-12-30T00:00:01"/>
    <n v="3"/>
    <n v="11"/>
    <n v="1423"/>
    <n v="39"/>
    <x v="20"/>
  </r>
  <r>
    <n v="183"/>
    <d v="1899-12-30T00:00:01"/>
    <n v="2"/>
    <n v="10"/>
    <n v="1433"/>
    <n v="35"/>
    <x v="19"/>
  </r>
  <r>
    <n v="184"/>
    <d v="1899-12-30T00:00:01"/>
    <n v="2"/>
    <n v="8"/>
    <n v="1441"/>
    <n v="30"/>
    <x v="19"/>
  </r>
  <r>
    <n v="185"/>
    <d v="1899-12-30T00:00:01"/>
    <n v="2"/>
    <n v="11"/>
    <n v="1452"/>
    <n v="38"/>
    <x v="20"/>
  </r>
  <r>
    <n v="186"/>
    <d v="1899-12-30T00:00:01"/>
    <n v="2"/>
    <n v="9"/>
    <n v="1461"/>
    <n v="34"/>
    <x v="19"/>
  </r>
  <r>
    <n v="187"/>
    <d v="1899-12-30T00:00:01"/>
    <n v="2"/>
    <n v="11"/>
    <n v="1472"/>
    <n v="38"/>
    <x v="20"/>
  </r>
  <r>
    <n v="188"/>
    <d v="1899-12-30T00:00:01"/>
    <n v="1"/>
    <n v="9"/>
    <n v="1481"/>
    <n v="34"/>
    <x v="20"/>
  </r>
  <r>
    <n v="189"/>
    <d v="1899-12-30T00:00:01"/>
    <n v="1"/>
    <n v="11"/>
    <n v="1492"/>
    <n v="38"/>
    <x v="20"/>
  </r>
  <r>
    <n v="190"/>
    <d v="1899-12-30T00:00:01"/>
    <n v="1"/>
    <n v="9"/>
    <n v="1501"/>
    <n v="34"/>
    <x v="21"/>
  </r>
  <r>
    <n v="191"/>
    <d v="1899-12-30T00:00:01"/>
    <n v="1"/>
    <n v="11"/>
    <n v="1512"/>
    <n v="38"/>
    <x v="20"/>
  </r>
  <r>
    <n v="192"/>
    <d v="1899-12-30T00:00:01"/>
    <n v="1"/>
    <n v="12"/>
    <n v="1524"/>
    <n v="42"/>
    <x v="21"/>
  </r>
  <r>
    <n v="193"/>
    <d v="1899-12-30T00:00:01"/>
    <n v="1"/>
    <n v="9"/>
    <n v="1533"/>
    <n v="34"/>
    <x v="20"/>
  </r>
  <r>
    <n v="194"/>
    <d v="1899-12-30T00:00:01"/>
    <n v="0"/>
    <n v="11"/>
    <n v="1544"/>
    <n v="39"/>
    <x v="19"/>
  </r>
  <r>
    <n v="195"/>
    <d v="1899-12-30T00:00:01"/>
    <n v="0"/>
    <n v="11"/>
    <n v="1555"/>
    <n v="39"/>
    <x v="20"/>
  </r>
  <r>
    <n v="196"/>
    <d v="1899-12-30T00:00:01"/>
    <n v="0"/>
    <n v="10"/>
    <n v="1565"/>
    <n v="35"/>
    <x v="20"/>
  </r>
  <r>
    <n v="197"/>
    <d v="1899-12-30T00:00:01"/>
    <n v="0"/>
    <n v="11"/>
    <n v="1576"/>
    <n v="39"/>
    <x v="21"/>
  </r>
  <r>
    <n v="198"/>
    <d v="1899-12-30T00:00:01"/>
    <n v="0"/>
    <n v="10"/>
    <n v="1586"/>
    <n v="36"/>
    <x v="20"/>
  </r>
  <r>
    <n v="199"/>
    <d v="1899-12-30T00:00:01"/>
    <n v="0"/>
    <n v="11"/>
    <n v="1597"/>
    <n v="40"/>
    <x v="20"/>
  </r>
  <r>
    <n v="200"/>
    <d v="1899-12-30T00:00:01"/>
    <n v="0"/>
    <n v="9"/>
    <n v="1606"/>
    <n v="33"/>
    <x v="21"/>
  </r>
  <r>
    <n v="201"/>
    <d v="1899-12-30T00:00:01"/>
    <n v="0"/>
    <n v="10"/>
    <n v="1616"/>
    <n v="37"/>
    <x v="20"/>
  </r>
  <r>
    <n v="202"/>
    <d v="1899-12-30T00:00:01"/>
    <n v="1"/>
    <n v="10"/>
    <n v="1626"/>
    <n v="35"/>
    <x v="20"/>
  </r>
  <r>
    <n v="203"/>
    <d v="1899-12-30T00:00:01"/>
    <n v="1"/>
    <n v="11"/>
    <n v="1637"/>
    <n v="38"/>
    <x v="20"/>
  </r>
  <r>
    <n v="204"/>
    <d v="1899-12-30T00:00:01"/>
    <n v="1"/>
    <n v="11"/>
    <n v="1648"/>
    <n v="39"/>
    <x v="21"/>
  </r>
  <r>
    <n v="205"/>
    <d v="1899-12-30T00:00:01"/>
    <n v="1"/>
    <n v="9"/>
    <n v="1657"/>
    <n v="34"/>
    <x v="20"/>
  </r>
  <r>
    <n v="206"/>
    <d v="1899-12-30T00:00:01"/>
    <n v="1"/>
    <n v="10"/>
    <n v="1667"/>
    <n v="37"/>
    <x v="20"/>
  </r>
  <r>
    <n v="207"/>
    <d v="1899-12-30T00:00:01"/>
    <n v="1"/>
    <n v="10"/>
    <n v="1677"/>
    <n v="37"/>
    <x v="20"/>
  </r>
  <r>
    <n v="208"/>
    <d v="1899-12-30T00:00:01"/>
    <n v="1"/>
    <n v="10"/>
    <n v="1687"/>
    <n v="34"/>
    <x v="20"/>
  </r>
  <r>
    <n v="209"/>
    <d v="1899-12-30T00:00:01"/>
    <n v="1"/>
    <n v="9"/>
    <n v="1696"/>
    <n v="32"/>
    <x v="20"/>
  </r>
  <r>
    <n v="210"/>
    <d v="1899-12-30T00:00:01"/>
    <n v="1"/>
    <n v="11"/>
    <n v="1707"/>
    <n v="39"/>
    <x v="19"/>
  </r>
  <r>
    <n v="211"/>
    <d v="1899-12-30T00:00:01"/>
    <n v="1"/>
    <n v="9"/>
    <n v="1716"/>
    <n v="34"/>
    <x v="20"/>
  </r>
  <r>
    <n v="212"/>
    <d v="1899-12-30T00:00:01"/>
    <n v="1"/>
    <n v="9"/>
    <n v="1725"/>
    <n v="34"/>
    <x v="19"/>
  </r>
  <r>
    <n v="213"/>
    <d v="1899-12-30T00:00:01"/>
    <n v="1"/>
    <n v="10"/>
    <n v="1735"/>
    <n v="35"/>
    <x v="20"/>
  </r>
  <r>
    <n v="214"/>
    <d v="1899-12-30T00:00:01"/>
    <n v="1"/>
    <n v="9"/>
    <n v="1744"/>
    <n v="34"/>
    <x v="20"/>
  </r>
  <r>
    <n v="215"/>
    <d v="1899-12-30T00:00:01"/>
    <n v="1"/>
    <n v="9"/>
    <n v="1753"/>
    <n v="34"/>
    <x v="20"/>
  </r>
  <r>
    <n v="216"/>
    <d v="1899-12-30T00:00:01"/>
    <n v="1"/>
    <n v="9"/>
    <n v="1762"/>
    <n v="34"/>
    <x v="20"/>
  </r>
  <r>
    <n v="217"/>
    <d v="1899-12-30T00:00:01"/>
    <n v="1"/>
    <n v="10"/>
    <n v="1772"/>
    <n v="36"/>
    <x v="21"/>
  </r>
  <r>
    <n v="218"/>
    <d v="1899-12-30T00:00:01"/>
    <n v="1"/>
    <n v="9"/>
    <n v="1781"/>
    <n v="33"/>
    <x v="20"/>
  </r>
  <r>
    <n v="219"/>
    <d v="1899-12-30T00:00:01"/>
    <n v="1"/>
    <n v="9"/>
    <n v="1790"/>
    <n v="34"/>
    <x v="20"/>
  </r>
  <r>
    <n v="220"/>
    <d v="1899-12-30T00:00:01"/>
    <n v="1"/>
    <n v="9"/>
    <n v="1799"/>
    <n v="32"/>
    <x v="19"/>
  </r>
  <r>
    <n v="221"/>
    <d v="1899-12-30T00:00:01"/>
    <n v="1"/>
    <n v="10"/>
    <n v="1809"/>
    <n v="34"/>
    <x v="20"/>
  </r>
  <r>
    <n v="222"/>
    <d v="1899-12-30T00:00:01"/>
    <n v="1"/>
    <n v="9"/>
    <n v="1818"/>
    <n v="33"/>
    <x v="19"/>
  </r>
  <r>
    <n v="223"/>
    <d v="1899-12-30T00:00:01"/>
    <n v="1"/>
    <n v="9"/>
    <n v="1827"/>
    <n v="32"/>
    <x v="19"/>
  </r>
  <r>
    <n v="224"/>
    <d v="1899-12-30T00:00:01"/>
    <n v="1"/>
    <n v="9"/>
    <n v="1836"/>
    <n v="33"/>
    <x v="20"/>
  </r>
  <r>
    <n v="225"/>
    <d v="1899-12-30T00:00:01"/>
    <n v="1"/>
    <n v="8"/>
    <n v="1844"/>
    <n v="30"/>
    <x v="20"/>
  </r>
  <r>
    <n v="226"/>
    <d v="1899-12-30T00:00:01"/>
    <n v="1"/>
    <n v="9"/>
    <n v="1853"/>
    <n v="33"/>
    <x v="21"/>
  </r>
  <r>
    <n v="227"/>
    <d v="1899-12-30T00:00:01"/>
    <n v="1"/>
    <n v="9"/>
    <n v="1862"/>
    <n v="34"/>
    <x v="21"/>
  </r>
  <r>
    <n v="228"/>
    <d v="1899-12-30T00:00:01"/>
    <n v="1"/>
    <n v="9"/>
    <n v="1871"/>
    <n v="31"/>
    <x v="22"/>
  </r>
  <r>
    <n v="229"/>
    <d v="1899-12-30T00:00:01"/>
    <n v="1"/>
    <n v="9"/>
    <n v="1880"/>
    <n v="31"/>
    <x v="21"/>
  </r>
  <r>
    <n v="230"/>
    <d v="1899-12-30T00:00:01"/>
    <n v="1"/>
    <n v="9"/>
    <n v="1889"/>
    <n v="32"/>
    <x v="21"/>
  </r>
  <r>
    <n v="231"/>
    <d v="1899-12-30T00:00:01"/>
    <n v="1"/>
    <n v="8"/>
    <n v="1897"/>
    <n v="29"/>
    <x v="20"/>
  </r>
  <r>
    <n v="232"/>
    <d v="1899-12-30T00:00:01"/>
    <n v="1"/>
    <n v="9"/>
    <n v="1906"/>
    <n v="32"/>
    <x v="20"/>
  </r>
  <r>
    <n v="233"/>
    <d v="1899-12-30T00:00:01"/>
    <n v="1"/>
    <n v="8"/>
    <n v="1914"/>
    <n v="29"/>
    <x v="20"/>
  </r>
  <r>
    <n v="234"/>
    <d v="1899-12-30T00:00:01"/>
    <n v="1"/>
    <n v="8"/>
    <n v="1922"/>
    <n v="30"/>
    <x v="21"/>
  </r>
  <r>
    <n v="235"/>
    <d v="1899-12-30T00:00:01"/>
    <n v="1"/>
    <n v="8"/>
    <n v="1930"/>
    <n v="30"/>
    <x v="20"/>
  </r>
  <r>
    <n v="236"/>
    <d v="1899-12-30T00:00:01"/>
    <n v="1"/>
    <n v="9"/>
    <n v="1939"/>
    <n v="33"/>
    <x v="20"/>
  </r>
  <r>
    <n v="237"/>
    <d v="1899-12-30T00:00:01"/>
    <n v="1"/>
    <n v="9"/>
    <n v="1948"/>
    <n v="32"/>
    <x v="20"/>
  </r>
  <r>
    <n v="238"/>
    <d v="1899-12-30T00:00:01"/>
    <n v="1"/>
    <n v="9"/>
    <n v="1957"/>
    <n v="31"/>
    <x v="21"/>
  </r>
  <r>
    <n v="239"/>
    <d v="1899-12-30T00:00:01"/>
    <n v="1"/>
    <n v="9"/>
    <n v="1966"/>
    <n v="33"/>
    <x v="21"/>
  </r>
  <r>
    <n v="240"/>
    <d v="1899-12-30T00:00:01"/>
    <n v="0"/>
    <n v="10"/>
    <n v="1976"/>
    <n v="35"/>
    <x v="21"/>
  </r>
  <r>
    <n v="241"/>
    <d v="1899-12-30T00:00:01"/>
    <n v="0"/>
    <n v="10"/>
    <n v="1986"/>
    <n v="35"/>
    <x v="21"/>
  </r>
  <r>
    <n v="242"/>
    <d v="1899-12-30T00:00:01"/>
    <n v="0"/>
    <n v="10"/>
    <n v="1996"/>
    <n v="37"/>
    <x v="22"/>
  </r>
  <r>
    <n v="243"/>
    <d v="1899-12-30T00:00:01"/>
    <n v="-1"/>
    <n v="10"/>
    <n v="2006"/>
    <n v="37"/>
    <x v="21"/>
  </r>
  <r>
    <n v="244"/>
    <d v="1899-12-30T00:00:01"/>
    <n v="-1"/>
    <n v="10"/>
    <n v="2016"/>
    <n v="37"/>
    <x v="22"/>
  </r>
  <r>
    <n v="245"/>
    <d v="1899-12-30T00:00:01"/>
    <n v="-1"/>
    <n v="11"/>
    <n v="2027"/>
    <n v="40"/>
    <x v="22"/>
  </r>
  <r>
    <n v="246"/>
    <d v="1899-12-30T00:00:01"/>
    <n v="-2"/>
    <n v="11"/>
    <n v="2038"/>
    <n v="41"/>
    <x v="23"/>
  </r>
  <r>
    <n v="247"/>
    <d v="1899-12-30T00:00:01"/>
    <n v="-2"/>
    <n v="11"/>
    <n v="2049"/>
    <n v="39"/>
    <x v="22"/>
  </r>
  <r>
    <n v="248"/>
    <d v="1899-12-30T00:00:01"/>
    <n v="-3"/>
    <n v="12"/>
    <n v="2061"/>
    <n v="42"/>
    <x v="23"/>
  </r>
  <r>
    <n v="249"/>
    <d v="1899-12-30T00:00:01"/>
    <n v="-3"/>
    <n v="11"/>
    <n v="2072"/>
    <n v="41"/>
    <x v="23"/>
  </r>
  <r>
    <n v="250"/>
    <d v="1899-12-30T00:00:01"/>
    <n v="-3"/>
    <n v="12"/>
    <n v="2084"/>
    <n v="42"/>
    <x v="22"/>
  </r>
  <r>
    <n v="251"/>
    <d v="1899-12-30T00:00:01"/>
    <n v="-4"/>
    <n v="11"/>
    <n v="2095"/>
    <n v="41"/>
    <x v="23"/>
  </r>
  <r>
    <n v="252"/>
    <d v="1899-12-30T00:00:01"/>
    <n v="-4"/>
    <n v="12"/>
    <n v="2107"/>
    <n v="43"/>
    <x v="22"/>
  </r>
  <r>
    <n v="253"/>
    <d v="1899-12-30T00:00:01"/>
    <n v="-4"/>
    <n v="12"/>
    <n v="2119"/>
    <n v="43"/>
    <x v="22"/>
  </r>
  <r>
    <n v="254"/>
    <d v="1899-12-30T00:00:01"/>
    <n v="-5"/>
    <n v="12"/>
    <n v="2131"/>
    <n v="43"/>
    <x v="22"/>
  </r>
  <r>
    <n v="255"/>
    <d v="1899-12-30T00:00:01"/>
    <n v="-5"/>
    <n v="12"/>
    <n v="2143"/>
    <n v="42"/>
    <x v="21"/>
  </r>
  <r>
    <n v="256"/>
    <d v="1899-12-30T00:00:01"/>
    <n v="-6"/>
    <n v="12"/>
    <n v="2155"/>
    <n v="45"/>
    <x v="22"/>
  </r>
  <r>
    <n v="257"/>
    <d v="1899-12-30T00:00:01"/>
    <n v="-6"/>
    <n v="12"/>
    <n v="2167"/>
    <n v="43"/>
    <x v="21"/>
  </r>
  <r>
    <n v="258"/>
    <d v="1899-12-30T00:00:01"/>
    <n v="-6"/>
    <n v="12"/>
    <n v="2179"/>
    <n v="44"/>
    <x v="22"/>
  </r>
  <r>
    <n v="259"/>
    <d v="1899-12-30T00:00:01"/>
    <n v="-6"/>
    <n v="11"/>
    <n v="2190"/>
    <n v="41"/>
    <x v="21"/>
  </r>
  <r>
    <n v="260"/>
    <d v="1899-12-30T00:00:01"/>
    <n v="-6"/>
    <n v="11"/>
    <n v="2201"/>
    <n v="41"/>
    <x v="21"/>
  </r>
  <r>
    <n v="261"/>
    <d v="1899-12-30T00:00:01"/>
    <n v="-6"/>
    <n v="12"/>
    <n v="2213"/>
    <n v="43"/>
    <x v="22"/>
  </r>
  <r>
    <n v="262"/>
    <d v="1899-12-30T00:00:01"/>
    <n v="-6"/>
    <n v="11"/>
    <n v="2224"/>
    <n v="39"/>
    <x v="23"/>
  </r>
  <r>
    <n v="263"/>
    <d v="1899-12-30T00:00:01"/>
    <n v="-6"/>
    <n v="11"/>
    <n v="2235"/>
    <n v="40"/>
    <x v="23"/>
  </r>
  <r>
    <n v="264"/>
    <d v="1899-12-30T00:00:01"/>
    <n v="-6"/>
    <n v="11"/>
    <n v="2246"/>
    <n v="38"/>
    <x v="22"/>
  </r>
  <r>
    <n v="265"/>
    <d v="1899-12-30T00:00:01"/>
    <n v="-6"/>
    <n v="11"/>
    <n v="2257"/>
    <n v="39"/>
    <x v="23"/>
  </r>
  <r>
    <n v="266"/>
    <d v="1899-12-30T00:00:01"/>
    <n v="-6"/>
    <n v="10"/>
    <n v="2267"/>
    <n v="36"/>
    <x v="22"/>
  </r>
  <r>
    <n v="267"/>
    <d v="1899-12-30T00:00:01"/>
    <n v="-6"/>
    <n v="11"/>
    <n v="2278"/>
    <n v="41"/>
    <x v="22"/>
  </r>
  <r>
    <n v="268"/>
    <d v="1899-12-30T00:00:01"/>
    <n v="-6"/>
    <n v="9"/>
    <n v="2287"/>
    <n v="34"/>
    <x v="21"/>
  </r>
  <r>
    <n v="269"/>
    <d v="1899-12-30T00:00:01"/>
    <n v="-6"/>
    <n v="11"/>
    <n v="2298"/>
    <n v="38"/>
    <x v="22"/>
  </r>
  <r>
    <n v="270"/>
    <d v="1899-12-30T00:00:01"/>
    <n v="-5"/>
    <n v="10"/>
    <n v="2308"/>
    <n v="36"/>
    <x v="22"/>
  </r>
  <r>
    <n v="271"/>
    <d v="1899-12-30T00:00:01"/>
    <n v="-5"/>
    <n v="10"/>
    <n v="2318"/>
    <n v="38"/>
    <x v="23"/>
  </r>
  <r>
    <n v="272"/>
    <d v="1899-12-30T00:00:01"/>
    <n v="-5"/>
    <n v="8"/>
    <n v="2326"/>
    <n v="30"/>
    <x v="23"/>
  </r>
  <r>
    <n v="273"/>
    <d v="1899-12-30T00:00:01"/>
    <n v="-5"/>
    <n v="11"/>
    <n v="2337"/>
    <n v="38"/>
    <x v="23"/>
  </r>
  <r>
    <n v="274"/>
    <d v="1899-12-30T00:00:01"/>
    <n v="-5"/>
    <n v="9"/>
    <n v="2346"/>
    <n v="34"/>
    <x v="23"/>
  </r>
  <r>
    <n v="275"/>
    <d v="1899-12-30T00:00:01"/>
    <n v="-5"/>
    <n v="7"/>
    <n v="2353"/>
    <n v="26"/>
    <x v="24"/>
  </r>
  <r>
    <n v="276"/>
    <d v="1899-12-30T00:00:01"/>
    <n v="-5"/>
    <n v="9"/>
    <n v="2362"/>
    <n v="33"/>
    <x v="24"/>
  </r>
  <r>
    <n v="277"/>
    <d v="1899-12-30T00:00:01"/>
    <n v="-5"/>
    <n v="10"/>
    <n v="2372"/>
    <n v="36"/>
    <x v="23"/>
  </r>
  <r>
    <n v="278"/>
    <d v="1899-12-30T00:00:01"/>
    <n v="-5"/>
    <n v="9"/>
    <n v="2381"/>
    <n v="32"/>
    <x v="24"/>
  </r>
  <r>
    <n v="279"/>
    <d v="1899-12-30T00:00:01"/>
    <n v="-5"/>
    <n v="9"/>
    <n v="2390"/>
    <n v="32"/>
    <x v="24"/>
  </r>
  <r>
    <n v="280"/>
    <d v="1899-12-30T00:00:01"/>
    <n v="-5"/>
    <n v="7"/>
    <n v="2397"/>
    <n v="25"/>
    <x v="24"/>
  </r>
  <r>
    <n v="281"/>
    <d v="1899-12-30T00:00:01"/>
    <n v="-5"/>
    <n v="10"/>
    <n v="2407"/>
    <n v="36"/>
    <x v="23"/>
  </r>
  <r>
    <n v="282"/>
    <d v="1899-12-30T00:00:01"/>
    <n v="-5"/>
    <n v="9"/>
    <n v="2416"/>
    <n v="32"/>
    <x v="22"/>
  </r>
  <r>
    <n v="283"/>
    <d v="1899-12-30T00:00:01"/>
    <n v="-5"/>
    <n v="9"/>
    <n v="2425"/>
    <n v="32"/>
    <x v="23"/>
  </r>
  <r>
    <n v="284"/>
    <d v="1899-12-30T00:00:01"/>
    <n v="-5"/>
    <n v="7"/>
    <n v="2432"/>
    <n v="25"/>
    <x v="23"/>
  </r>
  <r>
    <n v="285"/>
    <d v="1899-12-30T00:00:01"/>
    <n v="-5"/>
    <n v="10"/>
    <n v="2442"/>
    <n v="36"/>
    <x v="22"/>
  </r>
  <r>
    <n v="286"/>
    <d v="1899-12-30T00:00:01"/>
    <n v="-5"/>
    <n v="7"/>
    <n v="2449"/>
    <n v="26"/>
    <x v="23"/>
  </r>
  <r>
    <n v="287"/>
    <d v="1899-12-30T00:00:01"/>
    <n v="-5"/>
    <n v="9"/>
    <n v="2458"/>
    <n v="34"/>
    <x v="23"/>
  </r>
  <r>
    <n v="288"/>
    <d v="1899-12-30T00:00:01"/>
    <n v="-5"/>
    <n v="8"/>
    <n v="2466"/>
    <n v="30"/>
    <x v="23"/>
  </r>
  <r>
    <n v="289"/>
    <d v="1899-12-30T00:00:01"/>
    <n v="-5"/>
    <n v="8"/>
    <n v="2474"/>
    <n v="31"/>
    <x v="24"/>
  </r>
  <r>
    <n v="290"/>
    <d v="1899-12-30T00:00:01"/>
    <n v="-5"/>
    <n v="8"/>
    <n v="2482"/>
    <n v="28"/>
    <x v="24"/>
  </r>
  <r>
    <n v="291"/>
    <d v="1899-12-30T00:00:01"/>
    <n v="-5"/>
    <n v="9"/>
    <n v="2491"/>
    <n v="33"/>
    <x v="23"/>
  </r>
  <r>
    <n v="292"/>
    <d v="1899-12-30T00:00:01"/>
    <n v="-5"/>
    <n v="8"/>
    <n v="2499"/>
    <n v="27"/>
    <x v="24"/>
  </r>
  <r>
    <n v="293"/>
    <d v="1899-12-30T00:00:01"/>
    <n v="-5"/>
    <n v="9"/>
    <n v="2508"/>
    <n v="34"/>
    <x v="24"/>
  </r>
  <r>
    <n v="294"/>
    <d v="1899-12-30T00:00:01"/>
    <n v="-5"/>
    <n v="8"/>
    <n v="2516"/>
    <n v="29"/>
    <x v="23"/>
  </r>
  <r>
    <n v="295"/>
    <d v="1899-12-30T00:00:01"/>
    <n v="-5"/>
    <n v="9"/>
    <n v="2525"/>
    <n v="31"/>
    <x v="24"/>
  </r>
  <r>
    <n v="296"/>
    <d v="1899-12-30T00:00:01"/>
    <n v="-5"/>
    <n v="8"/>
    <n v="2533"/>
    <n v="30"/>
    <x v="24"/>
  </r>
  <r>
    <n v="297"/>
    <d v="1899-12-30T00:00:01"/>
    <n v="-5"/>
    <n v="8"/>
    <n v="2541"/>
    <n v="30"/>
    <x v="24"/>
  </r>
  <r>
    <n v="298"/>
    <d v="1899-12-30T00:00:01"/>
    <n v="-5"/>
    <n v="8"/>
    <n v="2549"/>
    <n v="30"/>
    <x v="23"/>
  </r>
  <r>
    <n v="299"/>
    <d v="1899-12-30T00:00:01"/>
    <n v="-5"/>
    <n v="8"/>
    <n v="2557"/>
    <n v="29"/>
    <x v="24"/>
  </r>
  <r>
    <n v="300"/>
    <d v="1899-12-30T00:00:01"/>
    <n v="-5"/>
    <n v="9"/>
    <n v="2566"/>
    <n v="34"/>
    <x v="24"/>
  </r>
  <r>
    <n v="301"/>
    <d v="1899-12-30T00:00:01"/>
    <n v="-5"/>
    <n v="8"/>
    <n v="2574"/>
    <n v="27"/>
    <x v="24"/>
  </r>
  <r>
    <n v="302"/>
    <d v="1899-12-30T00:00:01"/>
    <n v="-5"/>
    <n v="8"/>
    <n v="2582"/>
    <n v="30"/>
    <x v="23"/>
  </r>
  <r>
    <n v="303"/>
    <d v="1899-12-30T00:00:01"/>
    <n v="-5"/>
    <n v="9"/>
    <n v="2591"/>
    <n v="31"/>
    <x v="24"/>
  </r>
  <r>
    <n v="304"/>
    <d v="1899-12-30T00:00:01"/>
    <n v="-5"/>
    <n v="8"/>
    <n v="2599"/>
    <n v="29"/>
    <x v="24"/>
  </r>
  <r>
    <n v="305"/>
    <d v="1899-12-30T00:00:01"/>
    <n v="-5"/>
    <n v="9"/>
    <n v="2608"/>
    <n v="31"/>
    <x v="25"/>
  </r>
  <r>
    <n v="306"/>
    <d v="1899-12-30T00:00:01"/>
    <n v="-5"/>
    <n v="8"/>
    <n v="2616"/>
    <n v="30"/>
    <x v="23"/>
  </r>
  <r>
    <n v="307"/>
    <d v="1899-12-30T00:00:01"/>
    <n v="-5"/>
    <n v="8"/>
    <n v="2624"/>
    <n v="30"/>
    <x v="23"/>
  </r>
  <r>
    <n v="308"/>
    <d v="1899-12-30T00:00:01"/>
    <n v="-5"/>
    <n v="9"/>
    <n v="2633"/>
    <n v="31"/>
    <x v="23"/>
  </r>
  <r>
    <n v="309"/>
    <d v="1899-12-30T00:00:01"/>
    <n v="-5"/>
    <n v="8"/>
    <n v="2641"/>
    <n v="30"/>
    <x v="24"/>
  </r>
  <r>
    <n v="310"/>
    <d v="1899-12-30T00:00:01"/>
    <n v="-5"/>
    <n v="8"/>
    <n v="2649"/>
    <n v="30"/>
    <x v="24"/>
  </r>
  <r>
    <n v="311"/>
    <d v="1899-12-30T00:00:01"/>
    <n v="-5"/>
    <n v="9"/>
    <n v="2658"/>
    <n v="31"/>
    <x v="24"/>
  </r>
  <r>
    <n v="312"/>
    <d v="1899-12-30T00:00:01"/>
    <n v="-5"/>
    <n v="8"/>
    <n v="2666"/>
    <n v="29"/>
    <x v="24"/>
  </r>
  <r>
    <n v="313"/>
    <d v="1899-12-30T00:00:01"/>
    <n v="-5"/>
    <n v="9"/>
    <n v="2675"/>
    <n v="31"/>
    <x v="25"/>
  </r>
  <r>
    <n v="314"/>
    <d v="1899-12-30T00:00:01"/>
    <n v="-5"/>
    <n v="9"/>
    <n v="2684"/>
    <n v="32"/>
    <x v="24"/>
  </r>
  <r>
    <n v="315"/>
    <d v="1899-12-30T00:00:01"/>
    <n v="-5"/>
    <n v="9"/>
    <n v="2693"/>
    <n v="32"/>
    <x v="24"/>
  </r>
  <r>
    <n v="316"/>
    <d v="1899-12-30T00:00:01"/>
    <n v="-5"/>
    <n v="9"/>
    <n v="2702"/>
    <n v="31"/>
    <x v="24"/>
  </r>
  <r>
    <n v="317"/>
    <d v="1899-12-30T00:00:01"/>
    <n v="-5"/>
    <n v="9"/>
    <n v="2711"/>
    <n v="33"/>
    <x v="23"/>
  </r>
  <r>
    <n v="318"/>
    <d v="1899-12-30T00:00:01"/>
    <n v="-5"/>
    <n v="8"/>
    <n v="2719"/>
    <n v="30"/>
    <x v="24"/>
  </r>
  <r>
    <n v="319"/>
    <d v="1899-12-30T00:00:01"/>
    <n v="-5"/>
    <n v="9"/>
    <n v="2728"/>
    <n v="32"/>
    <x v="24"/>
  </r>
  <r>
    <n v="320"/>
    <d v="1899-12-30T00:00:01"/>
    <n v="-5"/>
    <n v="9"/>
    <n v="2737"/>
    <n v="31"/>
    <x v="25"/>
  </r>
  <r>
    <n v="321"/>
    <d v="1899-12-30T00:00:01"/>
    <n v="-5"/>
    <n v="9"/>
    <n v="2746"/>
    <n v="33"/>
    <x v="25"/>
  </r>
  <r>
    <n v="322"/>
    <d v="1899-12-30T00:00:01"/>
    <n v="-5"/>
    <n v="10"/>
    <n v="2756"/>
    <n v="35"/>
    <x v="26"/>
  </r>
  <r>
    <n v="323"/>
    <d v="1899-12-30T00:00:01"/>
    <n v="-5"/>
    <n v="9"/>
    <n v="2765"/>
    <n v="32"/>
    <x v="25"/>
  </r>
  <r>
    <n v="324"/>
    <d v="1899-12-30T00:00:01"/>
    <n v="-5"/>
    <n v="9"/>
    <n v="2774"/>
    <n v="31"/>
    <x v="25"/>
  </r>
  <r>
    <n v="325"/>
    <d v="1899-12-30T00:00:01"/>
    <n v="-5"/>
    <n v="8"/>
    <n v="2782"/>
    <n v="30"/>
    <x v="24"/>
  </r>
  <r>
    <n v="326"/>
    <d v="1899-12-30T00:00:01"/>
    <n v="-5"/>
    <n v="10"/>
    <n v="2792"/>
    <n v="35"/>
    <x v="24"/>
  </r>
  <r>
    <n v="327"/>
    <d v="1899-12-30T00:00:01"/>
    <n v="-5"/>
    <n v="9"/>
    <n v="2801"/>
    <n v="34"/>
    <x v="24"/>
  </r>
  <r>
    <n v="328"/>
    <d v="1899-12-30T00:00:01"/>
    <n v="-5"/>
    <n v="8"/>
    <n v="2809"/>
    <n v="30"/>
    <x v="23"/>
  </r>
  <r>
    <n v="329"/>
    <d v="1899-12-30T00:00:01"/>
    <n v="-5"/>
    <n v="9"/>
    <n v="2818"/>
    <n v="33"/>
    <x v="24"/>
  </r>
  <r>
    <n v="330"/>
    <d v="1899-12-30T00:00:01"/>
    <n v="-5"/>
    <n v="9"/>
    <n v="2827"/>
    <n v="32"/>
    <x v="24"/>
  </r>
  <r>
    <n v="331"/>
    <d v="1899-12-30T00:00:01"/>
    <n v="-5"/>
    <n v="9"/>
    <n v="2836"/>
    <n v="32"/>
    <x v="25"/>
  </r>
  <r>
    <n v="332"/>
    <d v="1899-12-30T00:00:01"/>
    <n v="-5"/>
    <n v="8"/>
    <n v="2844"/>
    <n v="29"/>
    <x v="24"/>
  </r>
  <r>
    <n v="333"/>
    <d v="1899-12-30T00:00:01"/>
    <n v="-5"/>
    <n v="9"/>
    <n v="2853"/>
    <n v="32"/>
    <x v="23"/>
  </r>
  <r>
    <n v="334"/>
    <d v="1899-12-30T00:00:01"/>
    <n v="-5"/>
    <n v="9"/>
    <n v="2862"/>
    <n v="31"/>
    <x v="24"/>
  </r>
  <r>
    <n v="335"/>
    <d v="1899-12-30T00:00:01"/>
    <n v="-5"/>
    <n v="10"/>
    <n v="2872"/>
    <n v="35"/>
    <x v="25"/>
  </r>
  <r>
    <n v="336"/>
    <d v="1899-12-30T00:00:01"/>
    <n v="-5"/>
    <n v="8"/>
    <n v="2880"/>
    <n v="29"/>
    <x v="25"/>
  </r>
  <r>
    <n v="337"/>
    <d v="1899-12-30T00:00:01"/>
    <n v="-5"/>
    <n v="10"/>
    <n v="2890"/>
    <n v="35"/>
    <x v="25"/>
  </r>
  <r>
    <n v="338"/>
    <d v="1899-12-30T00:00:01"/>
    <n v="-5"/>
    <n v="9"/>
    <n v="2899"/>
    <n v="32"/>
    <x v="25"/>
  </r>
  <r>
    <n v="339"/>
    <d v="1899-12-30T00:00:01"/>
    <n v="-5"/>
    <n v="9"/>
    <n v="2908"/>
    <n v="32"/>
    <x v="25"/>
  </r>
  <r>
    <n v="340"/>
    <d v="1899-12-30T00:00:01"/>
    <n v="-5"/>
    <n v="9"/>
    <n v="2917"/>
    <n v="32"/>
    <x v="24"/>
  </r>
  <r>
    <n v="341"/>
    <d v="1899-12-30T00:00:01"/>
    <n v="-5"/>
    <n v="8"/>
    <n v="2925"/>
    <n v="28"/>
    <x v="25"/>
  </r>
  <r>
    <n v="342"/>
    <d v="1899-12-30T00:00:01"/>
    <n v="-5"/>
    <n v="9"/>
    <n v="2934"/>
    <n v="32"/>
    <x v="24"/>
  </r>
  <r>
    <n v="343"/>
    <d v="1899-12-30T00:00:01"/>
    <n v="-5"/>
    <n v="10"/>
    <n v="2944"/>
    <n v="36"/>
    <x v="25"/>
  </r>
  <r>
    <n v="344"/>
    <d v="1899-12-30T00:00:01"/>
    <n v="-5"/>
    <n v="8"/>
    <n v="2952"/>
    <n v="27"/>
    <x v="24"/>
  </r>
  <r>
    <n v="345"/>
    <d v="1899-12-30T00:00:01"/>
    <n v="-5"/>
    <n v="9"/>
    <n v="2961"/>
    <n v="34"/>
    <x v="25"/>
  </r>
  <r>
    <n v="346"/>
    <d v="1899-12-30T00:00:01"/>
    <n v="-5"/>
    <n v="9"/>
    <n v="2970"/>
    <n v="34"/>
    <x v="24"/>
  </r>
  <r>
    <n v="347"/>
    <d v="1899-12-30T00:00:01"/>
    <n v="-5"/>
    <n v="9"/>
    <n v="2979"/>
    <n v="31"/>
    <x v="25"/>
  </r>
  <r>
    <n v="348"/>
    <d v="1899-12-30T00:00:01"/>
    <n v="-5"/>
    <n v="9"/>
    <n v="2988"/>
    <n v="32"/>
    <x v="25"/>
  </r>
  <r>
    <n v="349"/>
    <d v="1899-12-30T00:00:01"/>
    <n v="-5"/>
    <n v="8"/>
    <n v="2996"/>
    <n v="30"/>
    <x v="26"/>
  </r>
  <r>
    <n v="350"/>
    <d v="1899-12-30T00:00:01"/>
    <n v="-5"/>
    <n v="9"/>
    <n v="3005"/>
    <n v="32"/>
    <x v="25"/>
  </r>
  <r>
    <n v="351"/>
    <d v="1899-12-30T00:00:01"/>
    <n v="-5"/>
    <n v="9"/>
    <n v="3014"/>
    <n v="32"/>
    <x v="26"/>
  </r>
  <r>
    <n v="352"/>
    <d v="1899-12-30T00:00:01"/>
    <n v="-5"/>
    <n v="9"/>
    <n v="3023"/>
    <n v="32"/>
    <x v="25"/>
  </r>
  <r>
    <n v="353"/>
    <d v="1899-12-30T00:00:01"/>
    <n v="-5"/>
    <n v="9"/>
    <n v="3032"/>
    <n v="33"/>
    <x v="26"/>
  </r>
  <r>
    <n v="354"/>
    <d v="1899-12-30T00:00:01"/>
    <n v="-5"/>
    <n v="9"/>
    <n v="3041"/>
    <n v="32"/>
    <x v="27"/>
  </r>
  <r>
    <n v="355"/>
    <d v="1899-12-30T00:00:01"/>
    <n v="-5"/>
    <n v="9"/>
    <n v="3050"/>
    <n v="31"/>
    <x v="26"/>
  </r>
  <r>
    <n v="356"/>
    <d v="1899-12-30T00:00:01"/>
    <n v="-5"/>
    <n v="9"/>
    <n v="3059"/>
    <n v="33"/>
    <x v="25"/>
  </r>
  <r>
    <n v="357"/>
    <d v="1899-12-30T00:00:01"/>
    <n v="-5"/>
    <n v="9"/>
    <n v="3068"/>
    <n v="33"/>
    <x v="26"/>
  </r>
  <r>
    <n v="358"/>
    <d v="1899-12-30T00:00:01"/>
    <n v="-5"/>
    <n v="9"/>
    <n v="3077"/>
    <n v="32"/>
    <x v="25"/>
  </r>
  <r>
    <n v="359"/>
    <d v="1899-12-30T00:00:01"/>
    <n v="-5"/>
    <n v="9"/>
    <n v="3086"/>
    <n v="34"/>
    <x v="26"/>
  </r>
  <r>
    <n v="360"/>
    <d v="1899-12-30T00:00:01"/>
    <n v="-5"/>
    <n v="9"/>
    <n v="3095"/>
    <n v="33"/>
    <x v="25"/>
  </r>
  <r>
    <n v="361"/>
    <d v="1899-12-30T00:00:01"/>
    <n v="-5"/>
    <n v="9"/>
    <n v="3104"/>
    <n v="33"/>
    <x v="26"/>
  </r>
  <r>
    <n v="362"/>
    <d v="1899-12-30T00:00:01"/>
    <n v="-5"/>
    <n v="9"/>
    <n v="3113"/>
    <n v="33"/>
    <x v="25"/>
  </r>
  <r>
    <n v="363"/>
    <d v="1899-12-30T00:00:01"/>
    <n v="-5"/>
    <n v="9"/>
    <n v="3122"/>
    <n v="32"/>
    <x v="26"/>
  </r>
  <r>
    <n v="364"/>
    <d v="1899-12-30T00:00:01"/>
    <n v="-5"/>
    <n v="9"/>
    <n v="3131"/>
    <n v="33"/>
    <x v="26"/>
  </r>
  <r>
    <n v="365"/>
    <d v="1899-12-30T00:00:01"/>
    <n v="-5"/>
    <n v="9"/>
    <n v="3140"/>
    <n v="33"/>
    <x v="27"/>
  </r>
  <r>
    <n v="366"/>
    <d v="1899-12-30T00:00:01"/>
    <n v="-5"/>
    <n v="9"/>
    <n v="3149"/>
    <n v="33"/>
    <x v="26"/>
  </r>
  <r>
    <n v="367"/>
    <d v="1899-12-30T00:00:01"/>
    <n v="-5"/>
    <n v="9"/>
    <n v="3158"/>
    <n v="32"/>
    <x v="27"/>
  </r>
  <r>
    <n v="368"/>
    <d v="1899-12-30T00:00:01"/>
    <n v="-5"/>
    <n v="9"/>
    <n v="3167"/>
    <n v="33"/>
    <x v="26"/>
  </r>
  <r>
    <n v="369"/>
    <d v="1899-12-30T00:00:01"/>
    <n v="-5"/>
    <n v="9"/>
    <n v="3176"/>
    <n v="33"/>
    <x v="25"/>
  </r>
  <r>
    <n v="370"/>
    <d v="1899-12-30T00:00:01"/>
    <n v="-5"/>
    <n v="9"/>
    <n v="3185"/>
    <n v="33"/>
    <x v="26"/>
  </r>
  <r>
    <n v="371"/>
    <d v="1899-12-30T00:00:01"/>
    <n v="-5"/>
    <n v="9"/>
    <n v="3194"/>
    <n v="34"/>
    <x v="25"/>
  </r>
  <r>
    <n v="372"/>
    <d v="1899-12-30T00:00:01"/>
    <n v="-5"/>
    <n v="10"/>
    <n v="3204"/>
    <n v="36"/>
    <x v="26"/>
  </r>
  <r>
    <n v="373"/>
    <d v="1899-12-30T00:00:01"/>
    <n v="-5"/>
    <n v="9"/>
    <n v="3213"/>
    <n v="33"/>
    <x v="25"/>
  </r>
  <r>
    <n v="374"/>
    <d v="1899-12-30T00:00:01"/>
    <n v="-5"/>
    <n v="9"/>
    <n v="3222"/>
    <n v="33"/>
    <x v="26"/>
  </r>
  <r>
    <n v="375"/>
    <d v="1899-12-30T00:00:01"/>
    <n v="-5"/>
    <n v="9"/>
    <n v="3231"/>
    <n v="33"/>
    <x v="25"/>
  </r>
  <r>
    <n v="376"/>
    <d v="1899-12-30T00:00:01"/>
    <n v="-5"/>
    <n v="10"/>
    <n v="3241"/>
    <n v="35"/>
    <x v="24"/>
  </r>
  <r>
    <n v="377"/>
    <d v="1899-12-30T00:00:01"/>
    <n v="-5"/>
    <n v="9"/>
    <n v="3250"/>
    <n v="31"/>
    <x v="25"/>
  </r>
  <r>
    <n v="378"/>
    <d v="1899-12-30T00:00:01"/>
    <n v="-5"/>
    <n v="9"/>
    <n v="3259"/>
    <n v="33"/>
    <x v="24"/>
  </r>
  <r>
    <n v="379"/>
    <d v="1899-12-30T00:00:01"/>
    <n v="-5"/>
    <n v="10"/>
    <n v="3269"/>
    <n v="35"/>
    <x v="25"/>
  </r>
  <r>
    <n v="380"/>
    <d v="1899-12-30T00:00:01"/>
    <n v="-5"/>
    <n v="9"/>
    <n v="3278"/>
    <n v="32"/>
    <x v="25"/>
  </r>
  <r>
    <n v="381"/>
    <d v="1899-12-30T00:00:01"/>
    <n v="-5"/>
    <n v="9"/>
    <n v="3287"/>
    <n v="34"/>
    <x v="27"/>
  </r>
  <r>
    <n v="382"/>
    <d v="1899-12-30T00:00:01"/>
    <n v="-5"/>
    <n v="9"/>
    <n v="3296"/>
    <n v="31"/>
    <x v="28"/>
  </r>
  <r>
    <n v="383"/>
    <d v="1899-12-30T00:00:01"/>
    <n v="-5"/>
    <n v="9"/>
    <n v="3305"/>
    <n v="32"/>
    <x v="27"/>
  </r>
  <r>
    <n v="384"/>
    <d v="1899-12-30T00:00:01"/>
    <n v="-5"/>
    <n v="9"/>
    <n v="3314"/>
    <n v="34"/>
    <x v="27"/>
  </r>
  <r>
    <n v="385"/>
    <d v="1899-12-30T00:00:01"/>
    <n v="-5"/>
    <n v="9"/>
    <n v="3323"/>
    <n v="32"/>
    <x v="27"/>
  </r>
  <r>
    <n v="386"/>
    <d v="1899-12-30T00:00:01"/>
    <n v="-5"/>
    <n v="9"/>
    <n v="3332"/>
    <n v="32"/>
    <x v="26"/>
  </r>
  <r>
    <n v="387"/>
    <d v="1899-12-30T00:00:01"/>
    <n v="-5"/>
    <n v="9"/>
    <n v="3341"/>
    <n v="31"/>
    <x v="25"/>
  </r>
  <r>
    <n v="388"/>
    <d v="1899-12-30T00:00:01"/>
    <n v="-5"/>
    <n v="9"/>
    <n v="3350"/>
    <n v="32"/>
    <x v="26"/>
  </r>
  <r>
    <n v="389"/>
    <d v="1899-12-30T00:00:01"/>
    <n v="-5"/>
    <n v="9"/>
    <n v="3359"/>
    <n v="32"/>
    <x v="25"/>
  </r>
  <r>
    <n v="390"/>
    <d v="1899-12-30T00:00:01"/>
    <n v="-5"/>
    <n v="9"/>
    <n v="3368"/>
    <n v="32"/>
    <x v="25"/>
  </r>
  <r>
    <n v="391"/>
    <d v="1899-12-30T00:00:01"/>
    <n v="-5"/>
    <n v="9"/>
    <n v="3377"/>
    <n v="32"/>
    <x v="24"/>
  </r>
  <r>
    <n v="392"/>
    <d v="1899-12-30T00:00:01"/>
    <n v="-5"/>
    <n v="9"/>
    <n v="3386"/>
    <n v="33"/>
    <x v="25"/>
  </r>
  <r>
    <n v="393"/>
    <d v="1899-12-30T00:00:01"/>
    <n v="-5"/>
    <n v="8"/>
    <n v="3394"/>
    <n v="29"/>
    <x v="24"/>
  </r>
  <r>
    <n v="394"/>
    <d v="1899-12-30T00:00:01"/>
    <n v="-5"/>
    <n v="9"/>
    <n v="3403"/>
    <n v="33"/>
    <x v="25"/>
  </r>
  <r>
    <n v="395"/>
    <d v="1899-12-30T00:00:01"/>
    <n v="-5"/>
    <n v="9"/>
    <n v="3412"/>
    <n v="34"/>
    <x v="25"/>
  </r>
  <r>
    <n v="396"/>
    <d v="1899-12-30T00:00:01"/>
    <n v="-5"/>
    <n v="9"/>
    <n v="3421"/>
    <n v="33"/>
    <x v="26"/>
  </r>
  <r>
    <n v="397"/>
    <d v="1899-12-30T00:00:01"/>
    <n v="-5"/>
    <n v="9"/>
    <n v="3430"/>
    <n v="33"/>
    <x v="26"/>
  </r>
  <r>
    <n v="398"/>
    <d v="1899-12-30T00:00:01"/>
    <n v="-5"/>
    <n v="8"/>
    <n v="3438"/>
    <n v="30"/>
    <x v="27"/>
  </r>
  <r>
    <n v="399"/>
    <d v="1899-12-30T00:00:01"/>
    <n v="-5"/>
    <n v="9"/>
    <n v="3447"/>
    <n v="33"/>
    <x v="27"/>
  </r>
  <r>
    <n v="400"/>
    <d v="1899-12-30T00:00:01"/>
    <n v="-5"/>
    <n v="9"/>
    <n v="3456"/>
    <n v="33"/>
    <x v="27"/>
  </r>
  <r>
    <n v="401"/>
    <d v="1899-12-30T00:00:01"/>
    <n v="-5"/>
    <n v="9"/>
    <n v="3465"/>
    <n v="33"/>
    <x v="26"/>
  </r>
  <r>
    <n v="402"/>
    <d v="1899-12-30T00:00:01"/>
    <n v="-5"/>
    <n v="9"/>
    <n v="3474"/>
    <n v="32"/>
    <x v="26"/>
  </r>
  <r>
    <n v="403"/>
    <d v="1899-12-30T00:00:01"/>
    <n v="-5"/>
    <n v="9"/>
    <n v="3483"/>
    <n v="32"/>
    <x v="25"/>
  </r>
  <r>
    <n v="404"/>
    <d v="1899-12-30T00:00:01"/>
    <n v="-5"/>
    <n v="9"/>
    <n v="3492"/>
    <n v="33"/>
    <x v="25"/>
  </r>
  <r>
    <n v="405"/>
    <d v="1899-12-30T00:00:01"/>
    <n v="-5"/>
    <n v="9"/>
    <n v="3501"/>
    <n v="33"/>
    <x v="24"/>
  </r>
  <r>
    <n v="406"/>
    <d v="1899-12-30T00:00:01"/>
    <n v="-5"/>
    <n v="9"/>
    <n v="3510"/>
    <n v="33"/>
    <x v="25"/>
  </r>
  <r>
    <n v="407"/>
    <d v="1899-12-30T00:00:01"/>
    <n v="-5"/>
    <n v="9"/>
    <n v="3519"/>
    <n v="33"/>
    <x v="24"/>
  </r>
  <r>
    <n v="408"/>
    <d v="1899-12-30T00:00:01"/>
    <n v="-5"/>
    <n v="9"/>
    <n v="3528"/>
    <n v="31"/>
    <x v="25"/>
  </r>
  <r>
    <n v="409"/>
    <d v="1899-12-30T00:00:01"/>
    <n v="-5"/>
    <n v="9"/>
    <n v="3537"/>
    <n v="33"/>
    <x v="24"/>
  </r>
  <r>
    <n v="410"/>
    <d v="1899-12-30T00:00:01"/>
    <n v="-5"/>
    <n v="9"/>
    <n v="3546"/>
    <n v="34"/>
    <x v="24"/>
  </r>
  <r>
    <n v="411"/>
    <d v="1899-12-30T00:00:01"/>
    <n v="-5"/>
    <n v="9"/>
    <n v="3555"/>
    <n v="33"/>
    <x v="25"/>
  </r>
  <r>
    <n v="412"/>
    <d v="1899-12-30T00:00:01"/>
    <n v="-5"/>
    <n v="9"/>
    <n v="3564"/>
    <n v="33"/>
    <x v="25"/>
  </r>
  <r>
    <n v="413"/>
    <d v="1899-12-30T00:00:01"/>
    <n v="-5"/>
    <n v="9"/>
    <n v="3573"/>
    <n v="32"/>
    <x v="24"/>
  </r>
  <r>
    <n v="414"/>
    <d v="1899-12-30T00:00:01"/>
    <n v="-5"/>
    <n v="9"/>
    <n v="3582"/>
    <n v="33"/>
    <x v="25"/>
  </r>
  <r>
    <n v="415"/>
    <d v="1899-12-30T00:00:01"/>
    <n v="-5"/>
    <n v="9"/>
    <n v="3591"/>
    <n v="33"/>
    <x v="24"/>
  </r>
  <r>
    <n v="416"/>
    <d v="1899-12-30T00:00:01"/>
    <n v="-5"/>
    <n v="9"/>
    <n v="3600"/>
    <n v="33"/>
    <x v="25"/>
  </r>
  <r>
    <n v="417"/>
    <d v="1899-12-30T00:00:01"/>
    <n v="-5"/>
    <n v="9"/>
    <n v="3609"/>
    <n v="31"/>
    <x v="24"/>
  </r>
  <r>
    <n v="418"/>
    <d v="1899-12-30T00:00:01"/>
    <n v="-5"/>
    <n v="9"/>
    <n v="3618"/>
    <n v="33"/>
    <x v="25"/>
  </r>
  <r>
    <n v="419"/>
    <d v="1899-12-30T00:00:01"/>
    <n v="-5"/>
    <n v="9"/>
    <n v="3627"/>
    <n v="32"/>
    <x v="24"/>
  </r>
  <r>
    <n v="420"/>
    <d v="1899-12-30T00:00:01"/>
    <n v="-5"/>
    <n v="9"/>
    <n v="3636"/>
    <n v="33"/>
    <x v="25"/>
  </r>
  <r>
    <n v="421"/>
    <d v="1899-12-30T00:00:01"/>
    <n v="-5"/>
    <n v="9"/>
    <n v="3645"/>
    <n v="33"/>
    <x v="24"/>
  </r>
  <r>
    <n v="422"/>
    <d v="1899-12-30T00:00:01"/>
    <n v="-5"/>
    <n v="9"/>
    <n v="3654"/>
    <n v="33"/>
    <x v="25"/>
  </r>
  <r>
    <n v="423"/>
    <d v="1899-12-30T00:00:01"/>
    <n v="-5"/>
    <n v="9"/>
    <n v="3663"/>
    <n v="32"/>
    <x v="26"/>
  </r>
  <r>
    <n v="424"/>
    <d v="1899-12-30T00:00:01"/>
    <n v="-5"/>
    <n v="8"/>
    <n v="3671"/>
    <n v="30"/>
    <x v="25"/>
  </r>
  <r>
    <n v="425"/>
    <d v="1899-12-30T00:00:01"/>
    <n v="-5"/>
    <n v="9"/>
    <n v="3680"/>
    <n v="32"/>
    <x v="26"/>
  </r>
  <r>
    <n v="426"/>
    <d v="1899-12-30T00:00:01"/>
    <n v="-5"/>
    <n v="8"/>
    <n v="3688"/>
    <n v="30"/>
    <x v="25"/>
  </r>
  <r>
    <n v="427"/>
    <d v="1899-12-30T00:00:01"/>
    <n v="-5"/>
    <n v="8"/>
    <n v="3696"/>
    <n v="30"/>
    <x v="25"/>
  </r>
  <r>
    <n v="428"/>
    <d v="1899-12-30T00:00:01"/>
    <n v="-5"/>
    <n v="9"/>
    <n v="3705"/>
    <n v="32"/>
    <x v="24"/>
  </r>
  <r>
    <n v="429"/>
    <d v="1899-12-30T00:00:01"/>
    <n v="-5"/>
    <n v="9"/>
    <n v="3714"/>
    <n v="32"/>
    <x v="25"/>
  </r>
  <r>
    <n v="430"/>
    <d v="1899-12-30T00:00:01"/>
    <n v="-5"/>
    <n v="9"/>
    <n v="3723"/>
    <n v="31"/>
    <x v="24"/>
  </r>
  <r>
    <n v="431"/>
    <d v="1899-12-30T00:00:01"/>
    <n v="-5"/>
    <n v="8"/>
    <n v="3731"/>
    <n v="28"/>
    <x v="25"/>
  </r>
  <r>
    <n v="432"/>
    <d v="1899-12-30T00:00:01"/>
    <n v="-5"/>
    <n v="8"/>
    <n v="3739"/>
    <n v="30"/>
    <x v="24"/>
  </r>
  <r>
    <n v="433"/>
    <d v="1899-12-30T00:00:01"/>
    <n v="-5"/>
    <n v="8"/>
    <n v="3747"/>
    <n v="30"/>
    <x v="25"/>
  </r>
  <r>
    <n v="434"/>
    <d v="1899-12-30T00:00:01"/>
    <n v="-5"/>
    <n v="9"/>
    <n v="3756"/>
    <n v="31"/>
    <x v="26"/>
  </r>
  <r>
    <n v="435"/>
    <d v="1899-12-30T00:00:01"/>
    <n v="-5"/>
    <n v="9"/>
    <n v="3765"/>
    <n v="31"/>
    <x v="25"/>
  </r>
  <r>
    <n v="436"/>
    <d v="1899-12-30T00:00:01"/>
    <n v="-5"/>
    <n v="8"/>
    <n v="3773"/>
    <n v="29"/>
    <x v="26"/>
  </r>
  <r>
    <n v="437"/>
    <d v="1899-12-30T00:00:01"/>
    <n v="-5"/>
    <n v="8"/>
    <n v="3781"/>
    <n v="30"/>
    <x v="25"/>
  </r>
  <r>
    <n v="438"/>
    <d v="1899-12-30T00:00:01"/>
    <n v="-5"/>
    <n v="9"/>
    <n v="3790"/>
    <n v="31"/>
    <x v="26"/>
  </r>
  <r>
    <n v="439"/>
    <d v="1899-12-30T00:00:01"/>
    <n v="-5"/>
    <n v="9"/>
    <n v="3799"/>
    <n v="32"/>
    <x v="25"/>
  </r>
  <r>
    <n v="440"/>
    <d v="1899-12-30T00:00:01"/>
    <n v="-5"/>
    <n v="9"/>
    <n v="3808"/>
    <n v="31"/>
    <x v="26"/>
  </r>
  <r>
    <n v="441"/>
    <d v="1899-12-30T00:00:01"/>
    <n v="-5"/>
    <n v="8"/>
    <n v="3816"/>
    <n v="30"/>
    <x v="25"/>
  </r>
  <r>
    <n v="442"/>
    <d v="1899-12-30T00:00:01"/>
    <n v="-5"/>
    <n v="9"/>
    <n v="3825"/>
    <n v="33"/>
    <x v="26"/>
  </r>
  <r>
    <n v="443"/>
    <d v="1899-12-30T00:00:01"/>
    <n v="-5"/>
    <n v="9"/>
    <n v="3834"/>
    <n v="31"/>
    <x v="25"/>
  </r>
  <r>
    <n v="444"/>
    <d v="1899-12-30T00:00:01"/>
    <n v="-6"/>
    <n v="9"/>
    <n v="3843"/>
    <n v="31"/>
    <x v="26"/>
  </r>
  <r>
    <n v="445"/>
    <d v="1899-12-30T00:00:01"/>
    <n v="-6"/>
    <n v="9"/>
    <n v="3852"/>
    <n v="33"/>
    <x v="26"/>
  </r>
  <r>
    <n v="446"/>
    <d v="1899-12-30T00:00:01"/>
    <n v="-6"/>
    <n v="9"/>
    <n v="3861"/>
    <n v="32"/>
    <x v="27"/>
  </r>
  <r>
    <n v="447"/>
    <d v="1899-12-30T00:00:01"/>
    <n v="-6"/>
    <n v="10"/>
    <n v="3871"/>
    <n v="35"/>
    <x v="27"/>
  </r>
  <r>
    <n v="448"/>
    <d v="1899-12-30T00:00:01"/>
    <n v="-6"/>
    <n v="9"/>
    <n v="3880"/>
    <n v="34"/>
    <x v="26"/>
  </r>
  <r>
    <n v="449"/>
    <d v="1899-12-30T00:00:01"/>
    <n v="-6"/>
    <n v="10"/>
    <n v="3890"/>
    <n v="35"/>
    <x v="26"/>
  </r>
  <r>
    <n v="450"/>
    <d v="1899-12-30T00:00:01"/>
    <n v="-6"/>
    <n v="8"/>
    <n v="3898"/>
    <n v="28"/>
    <x v="25"/>
  </r>
  <r>
    <n v="451"/>
    <d v="1899-12-30T00:00:01"/>
    <n v="-6"/>
    <n v="11"/>
    <n v="3909"/>
    <n v="39"/>
    <x v="26"/>
  </r>
  <r>
    <n v="452"/>
    <d v="1899-12-30T00:00:01"/>
    <n v="-6"/>
    <n v="9"/>
    <n v="3918"/>
    <n v="34"/>
    <x v="26"/>
  </r>
  <r>
    <n v="453"/>
    <d v="1899-12-30T00:00:01"/>
    <n v="-6"/>
    <n v="11"/>
    <n v="3929"/>
    <n v="38"/>
    <x v="26"/>
  </r>
  <r>
    <n v="454"/>
    <d v="1899-12-30T00:00:01"/>
    <n v="-6"/>
    <n v="8"/>
    <n v="3937"/>
    <n v="29"/>
    <x v="27"/>
  </r>
  <r>
    <n v="455"/>
    <d v="1899-12-30T00:00:01"/>
    <n v="-6"/>
    <n v="9"/>
    <n v="3946"/>
    <n v="34"/>
    <x v="27"/>
  </r>
  <r>
    <n v="456"/>
    <d v="1899-12-30T00:00:01"/>
    <n v="-6"/>
    <n v="11"/>
    <n v="3957"/>
    <n v="38"/>
    <x v="27"/>
  </r>
  <r>
    <n v="457"/>
    <d v="1899-12-30T00:00:01"/>
    <n v="-6"/>
    <n v="8"/>
    <n v="3965"/>
    <n v="29"/>
    <x v="26"/>
  </r>
  <r>
    <n v="458"/>
    <d v="1899-12-30T00:00:01"/>
    <n v="-6"/>
    <n v="11"/>
    <n v="3976"/>
    <n v="38"/>
    <x v="27"/>
  </r>
  <r>
    <n v="459"/>
    <d v="1899-12-30T00:00:01"/>
    <n v="-5"/>
    <n v="8"/>
    <n v="3984"/>
    <n v="29"/>
    <x v="27"/>
  </r>
  <r>
    <n v="460"/>
    <d v="1899-12-30T00:00:01"/>
    <n v="-5"/>
    <n v="8"/>
    <n v="3992"/>
    <n v="29"/>
    <x v="27"/>
  </r>
  <r>
    <n v="461"/>
    <d v="1899-12-30T00:00:01"/>
    <n v="-5"/>
    <n v="8"/>
    <n v="4000"/>
    <n v="29"/>
    <x v="25"/>
  </r>
  <r>
    <n v="462"/>
    <d v="1899-12-30T00:00:01"/>
    <n v="-4"/>
    <n v="8"/>
    <n v="4008"/>
    <n v="29"/>
    <x v="25"/>
  </r>
  <r>
    <n v="463"/>
    <d v="1899-12-30T00:00:01"/>
    <n v="-4"/>
    <n v="8"/>
    <n v="4016"/>
    <n v="29"/>
    <x v="23"/>
  </r>
  <r>
    <n v="464"/>
    <d v="1899-12-30T00:00:01"/>
    <n v="-4"/>
    <n v="8"/>
    <n v="4024"/>
    <n v="29"/>
    <x v="22"/>
  </r>
  <r>
    <n v="465"/>
    <d v="1899-12-30T00:00:01"/>
    <n v="-4"/>
    <n v="7"/>
    <n v="4031"/>
    <n v="25"/>
    <x v="23"/>
  </r>
  <r>
    <n v="466"/>
    <d v="1899-12-30T00:00:01"/>
    <n v="-3"/>
    <n v="8"/>
    <n v="4039"/>
    <n v="29"/>
    <x v="23"/>
  </r>
  <r>
    <n v="467"/>
    <d v="1899-12-30T00:00:01"/>
    <n v="-3"/>
    <n v="7"/>
    <n v="4046"/>
    <n v="25"/>
    <x v="22"/>
  </r>
  <r>
    <n v="468"/>
    <d v="1899-12-30T00:00:01"/>
    <n v="-3"/>
    <n v="6"/>
    <n v="4052"/>
    <n v="21"/>
    <x v="22"/>
  </r>
  <r>
    <n v="469"/>
    <d v="1899-12-30T00:00:01"/>
    <n v="-3"/>
    <n v="7"/>
    <n v="4059"/>
    <n v="25"/>
    <x v="21"/>
  </r>
  <r>
    <n v="470"/>
    <d v="1899-12-30T00:00:01"/>
    <n v="-3"/>
    <n v="7"/>
    <n v="4066"/>
    <n v="25"/>
    <x v="23"/>
  </r>
  <r>
    <n v="471"/>
    <d v="1899-12-30T00:00:01"/>
    <n v="-2"/>
    <n v="7"/>
    <n v="4073"/>
    <n v="25"/>
    <x v="23"/>
  </r>
  <r>
    <n v="472"/>
    <d v="1899-12-30T00:00:01"/>
    <n v="-2"/>
    <n v="6"/>
    <n v="4079"/>
    <n v="21"/>
    <x v="22"/>
  </r>
  <r>
    <n v="473"/>
    <d v="1899-12-30T00:00:01"/>
    <n v="-2"/>
    <n v="5"/>
    <n v="4084"/>
    <n v="17"/>
    <x v="23"/>
  </r>
  <r>
    <n v="474"/>
    <d v="1899-12-30T00:00:01"/>
    <n v="-2"/>
    <n v="7"/>
    <n v="4091"/>
    <n v="25"/>
    <x v="23"/>
  </r>
  <r>
    <n v="475"/>
    <d v="1899-12-30T00:00:01"/>
    <n v="-2"/>
    <n v="7"/>
    <n v="4098"/>
    <n v="25"/>
    <x v="22"/>
  </r>
  <r>
    <n v="476"/>
    <d v="1899-12-30T00:00:01"/>
    <n v="-1"/>
    <n v="5"/>
    <n v="4103"/>
    <n v="17"/>
    <x v="21"/>
  </r>
  <r>
    <n v="477"/>
    <d v="1899-12-30T00:00:01"/>
    <n v="-1"/>
    <n v="7"/>
    <n v="4110"/>
    <n v="25"/>
    <x v="21"/>
  </r>
  <r>
    <n v="478"/>
    <d v="1899-12-30T00:00:01"/>
    <n v="-1"/>
    <n v="5"/>
    <n v="4115"/>
    <n v="17"/>
    <x v="21"/>
  </r>
  <r>
    <n v="479"/>
    <d v="1899-12-30T00:00:01"/>
    <n v="-1"/>
    <n v="5"/>
    <n v="4120"/>
    <n v="17"/>
    <x v="23"/>
  </r>
  <r>
    <n v="480"/>
    <d v="1899-12-30T00:00:01"/>
    <n v="-1"/>
    <n v="7"/>
    <n v="4127"/>
    <n v="25"/>
    <x v="23"/>
  </r>
  <r>
    <n v="481"/>
    <d v="1899-12-30T00:00:01"/>
    <n v="0"/>
    <n v="5"/>
    <n v="4132"/>
    <n v="17"/>
    <x v="23"/>
  </r>
  <r>
    <n v="482"/>
    <d v="1899-12-30T00:00:01"/>
    <n v="0"/>
    <n v="6"/>
    <n v="4138"/>
    <n v="21"/>
    <x v="22"/>
  </r>
  <r>
    <n v="483"/>
    <d v="1899-12-30T00:00:01"/>
    <n v="0"/>
    <n v="5"/>
    <n v="4143"/>
    <n v="17"/>
    <x v="23"/>
  </r>
  <r>
    <n v="484"/>
    <d v="1899-12-30T00:00:01"/>
    <n v="0"/>
    <n v="5"/>
    <n v="4148"/>
    <n v="17"/>
    <x v="23"/>
  </r>
  <r>
    <n v="485"/>
    <d v="1899-12-30T00:00:01"/>
    <n v="0"/>
    <n v="5"/>
    <n v="4153"/>
    <n v="17"/>
    <x v="22"/>
  </r>
  <r>
    <n v="486"/>
    <d v="1899-12-30T00:00:01"/>
    <n v="0"/>
    <n v="6"/>
    <n v="4159"/>
    <n v="21"/>
    <x v="23"/>
  </r>
  <r>
    <n v="487"/>
    <d v="1899-12-30T00:00:01"/>
    <n v="1"/>
    <n v="6"/>
    <n v="4165"/>
    <n v="21"/>
    <x v="23"/>
  </r>
  <r>
    <n v="488"/>
    <d v="1899-12-30T00:00:01"/>
    <n v="1"/>
    <n v="6"/>
    <n v="4171"/>
    <n v="21"/>
    <x v="23"/>
  </r>
  <r>
    <n v="489"/>
    <d v="1899-12-30T00:00:01"/>
    <n v="1"/>
    <n v="5"/>
    <n v="4176"/>
    <n v="17"/>
    <x v="24"/>
  </r>
  <r>
    <n v="490"/>
    <d v="1899-12-30T00:00:01"/>
    <n v="1"/>
    <n v="5"/>
    <n v="4181"/>
    <n v="17"/>
    <x v="24"/>
  </r>
  <r>
    <n v="491"/>
    <d v="1899-12-30T00:00:01"/>
    <n v="1"/>
    <n v="5"/>
    <n v="4186"/>
    <n v="17"/>
    <x v="24"/>
  </r>
  <r>
    <n v="492"/>
    <d v="1899-12-30T00:00:01"/>
    <n v="1"/>
    <n v="6"/>
    <n v="4192"/>
    <n v="21"/>
    <x v="25"/>
  </r>
  <r>
    <n v="493"/>
    <d v="1899-12-30T00:00:01"/>
    <n v="1"/>
    <n v="6"/>
    <n v="4198"/>
    <n v="21"/>
    <x v="25"/>
  </r>
  <r>
    <n v="494"/>
    <d v="1899-12-30T00:00:01"/>
    <n v="1"/>
    <n v="6"/>
    <n v="4204"/>
    <n v="21"/>
    <x v="26"/>
  </r>
  <r>
    <n v="495"/>
    <d v="1899-12-30T00:00:01"/>
    <n v="1"/>
    <n v="6"/>
    <n v="4210"/>
    <n v="21"/>
    <x v="25"/>
  </r>
  <r>
    <n v="496"/>
    <d v="1899-12-30T00:00:01"/>
    <n v="1"/>
    <n v="7"/>
    <n v="4217"/>
    <n v="25"/>
    <x v="26"/>
  </r>
  <r>
    <n v="497"/>
    <d v="1899-12-30T00:00:01"/>
    <n v="1"/>
    <n v="7"/>
    <n v="4224"/>
    <n v="25"/>
    <x v="25"/>
  </r>
  <r>
    <n v="498"/>
    <d v="1899-12-30T00:00:01"/>
    <n v="1"/>
    <n v="6"/>
    <n v="4230"/>
    <n v="21"/>
    <x v="26"/>
  </r>
  <r>
    <n v="499"/>
    <d v="1899-12-30T00:00:01"/>
    <n v="1"/>
    <n v="7"/>
    <n v="4237"/>
    <n v="26"/>
    <x v="25"/>
  </r>
  <r>
    <n v="500"/>
    <d v="1899-12-30T00:00:01"/>
    <n v="1"/>
    <n v="7"/>
    <n v="4244"/>
    <n v="25"/>
    <x v="26"/>
  </r>
  <r>
    <n v="501"/>
    <d v="1899-12-30T00:00:01"/>
    <n v="1"/>
    <n v="8"/>
    <n v="4252"/>
    <n v="30"/>
    <x v="25"/>
  </r>
  <r>
    <n v="502"/>
    <d v="1899-12-30T00:00:01"/>
    <n v="1"/>
    <n v="7"/>
    <n v="4259"/>
    <n v="26"/>
    <x v="26"/>
  </r>
  <r>
    <n v="503"/>
    <d v="1899-12-30T00:00:01"/>
    <n v="1"/>
    <n v="6"/>
    <n v="4265"/>
    <n v="22"/>
    <x v="26"/>
  </r>
  <r>
    <n v="504"/>
    <d v="1899-12-30T00:00:01"/>
    <n v="1"/>
    <n v="7"/>
    <n v="4272"/>
    <n v="26"/>
    <x v="27"/>
  </r>
  <r>
    <n v="505"/>
    <d v="1899-12-30T00:00:01"/>
    <n v="1"/>
    <n v="7"/>
    <n v="4279"/>
    <n v="26"/>
    <x v="26"/>
  </r>
  <r>
    <n v="506"/>
    <d v="1899-12-30T00:00:01"/>
    <n v="1"/>
    <n v="8"/>
    <n v="4287"/>
    <n v="30"/>
    <x v="27"/>
  </r>
  <r>
    <n v="507"/>
    <d v="1899-12-30T00:00:01"/>
    <n v="1"/>
    <n v="6"/>
    <n v="4293"/>
    <n v="22"/>
    <x v="26"/>
  </r>
  <r>
    <n v="508"/>
    <d v="1899-12-30T00:00:01"/>
    <n v="1"/>
    <n v="7"/>
    <n v="4300"/>
    <n v="26"/>
    <x v="25"/>
  </r>
  <r>
    <n v="509"/>
    <d v="1899-12-30T00:00:01"/>
    <n v="1"/>
    <n v="7"/>
    <n v="4307"/>
    <n v="27"/>
    <x v="26"/>
  </r>
  <r>
    <n v="510"/>
    <d v="1899-12-30T00:00:01"/>
    <n v="1"/>
    <n v="6"/>
    <n v="4313"/>
    <n v="23"/>
    <x v="25"/>
  </r>
  <r>
    <n v="511"/>
    <d v="1899-12-30T00:00:01"/>
    <n v="1"/>
    <n v="10"/>
    <n v="4323"/>
    <n v="35"/>
    <x v="24"/>
  </r>
  <r>
    <n v="512"/>
    <d v="1899-12-30T00:00:01"/>
    <n v="1"/>
    <n v="6"/>
    <n v="4329"/>
    <n v="23"/>
    <x v="25"/>
  </r>
  <r>
    <n v="513"/>
    <d v="1899-12-30T00:00:01"/>
    <n v="1"/>
    <n v="7"/>
    <n v="4336"/>
    <n v="27"/>
    <x v="24"/>
  </r>
  <r>
    <n v="514"/>
    <d v="1899-12-30T00:00:01"/>
    <n v="1"/>
    <n v="7"/>
    <n v="4343"/>
    <n v="27"/>
    <x v="25"/>
  </r>
  <r>
    <n v="515"/>
    <d v="1899-12-30T00:00:01"/>
    <n v="1"/>
    <n v="6"/>
    <n v="4349"/>
    <n v="23"/>
    <x v="25"/>
  </r>
  <r>
    <n v="516"/>
    <d v="1899-12-30T00:00:01"/>
    <n v="1"/>
    <n v="7"/>
    <n v="4356"/>
    <n v="27"/>
    <x v="26"/>
  </r>
  <r>
    <n v="517"/>
    <d v="1899-12-30T00:00:01"/>
    <n v="1"/>
    <n v="7"/>
    <n v="4363"/>
    <n v="27"/>
    <x v="25"/>
  </r>
  <r>
    <n v="518"/>
    <d v="1899-12-30T00:00:01"/>
    <n v="1"/>
    <n v="6"/>
    <n v="4369"/>
    <n v="23"/>
    <x v="26"/>
  </r>
  <r>
    <n v="519"/>
    <d v="1899-12-30T00:00:01"/>
    <n v="1"/>
    <n v="7"/>
    <n v="4376"/>
    <n v="27"/>
    <x v="25"/>
  </r>
  <r>
    <n v="520"/>
    <d v="1899-12-30T00:00:01"/>
    <n v="1"/>
    <n v="7"/>
    <n v="4383"/>
    <n v="27"/>
    <x v="26"/>
  </r>
  <r>
    <n v="521"/>
    <d v="1899-12-30T00:00:01"/>
    <n v="1"/>
    <n v="6"/>
    <n v="4389"/>
    <n v="23"/>
    <x v="25"/>
  </r>
  <r>
    <n v="522"/>
    <d v="1899-12-30T00:00:01"/>
    <n v="1"/>
    <n v="7"/>
    <n v="4396"/>
    <n v="26"/>
    <x v="26"/>
  </r>
  <r>
    <n v="523"/>
    <d v="1899-12-30T00:00:01"/>
    <n v="1"/>
    <n v="7"/>
    <n v="4403"/>
    <n v="27"/>
    <x v="25"/>
  </r>
  <r>
    <n v="524"/>
    <d v="1899-12-30T00:00:01"/>
    <n v="1"/>
    <n v="5"/>
    <n v="4408"/>
    <n v="18"/>
    <x v="26"/>
  </r>
  <r>
    <n v="525"/>
    <d v="1899-12-30T00:00:01"/>
    <n v="1"/>
    <n v="7"/>
    <n v="4415"/>
    <n v="26"/>
    <x v="25"/>
  </r>
  <r>
    <n v="526"/>
    <d v="1899-12-30T00:00:01"/>
    <n v="1"/>
    <n v="5"/>
    <n v="4420"/>
    <n v="18"/>
    <x v="26"/>
  </r>
  <r>
    <n v="527"/>
    <d v="1899-12-30T00:00:01"/>
    <n v="1"/>
    <n v="7"/>
    <n v="4427"/>
    <n v="26"/>
    <x v="25"/>
  </r>
  <r>
    <n v="528"/>
    <d v="1899-12-30T00:00:01"/>
    <n v="1"/>
    <n v="5"/>
    <n v="4432"/>
    <n v="18"/>
    <x v="24"/>
  </r>
  <r>
    <n v="529"/>
    <d v="1899-12-30T00:00:01"/>
    <n v="1"/>
    <n v="5"/>
    <n v="4437"/>
    <n v="18"/>
    <x v="25"/>
  </r>
  <r>
    <n v="530"/>
    <d v="1899-12-30T00:00:01"/>
    <n v="1"/>
    <n v="7"/>
    <n v="4444"/>
    <n v="26"/>
    <x v="24"/>
  </r>
  <r>
    <n v="531"/>
    <d v="1899-12-30T00:00:01"/>
    <n v="1"/>
    <n v="5"/>
    <n v="4449"/>
    <n v="19"/>
    <x v="25"/>
  </r>
  <r>
    <n v="532"/>
    <d v="1899-12-30T00:00:01"/>
    <n v="1"/>
    <n v="6"/>
    <n v="4455"/>
    <n v="23"/>
    <x v="25"/>
  </r>
  <r>
    <n v="533"/>
    <d v="1899-12-30T00:00:01"/>
    <n v="1"/>
    <n v="5"/>
    <n v="4460"/>
    <n v="19"/>
    <x v="26"/>
  </r>
  <r>
    <n v="534"/>
    <d v="1899-12-30T00:00:01"/>
    <n v="1"/>
    <n v="5"/>
    <n v="4465"/>
    <n v="20"/>
    <x v="25"/>
  </r>
  <r>
    <n v="535"/>
    <d v="1899-12-30T00:00:01"/>
    <n v="1"/>
    <n v="5"/>
    <n v="4470"/>
    <n v="17"/>
    <x v="26"/>
  </r>
  <r>
    <n v="536"/>
    <d v="1899-12-30T00:00:01"/>
    <n v="1"/>
    <n v="6"/>
    <n v="4476"/>
    <n v="20"/>
    <x v="27"/>
  </r>
  <r>
    <n v="537"/>
    <d v="1899-12-30T00:00:01"/>
    <n v="1"/>
    <n v="6"/>
    <n v="4482"/>
    <n v="20"/>
    <x v="27"/>
  </r>
  <r>
    <n v="538"/>
    <d v="1899-12-30T00:00:01"/>
    <n v="1"/>
    <n v="7"/>
    <n v="4489"/>
    <n v="24"/>
    <x v="26"/>
  </r>
  <r>
    <n v="539"/>
    <d v="1899-12-30T00:00:01"/>
    <n v="1"/>
    <n v="5"/>
    <n v="4494"/>
    <n v="16"/>
    <x v="26"/>
  </r>
  <r>
    <n v="540"/>
    <d v="1899-12-30T00:00:01"/>
    <n v="1"/>
    <n v="5"/>
    <n v="4499"/>
    <n v="19"/>
    <x v="25"/>
  </r>
  <r>
    <n v="541"/>
    <d v="1899-12-30T00:00:01"/>
    <n v="1"/>
    <n v="5"/>
    <n v="4504"/>
    <n v="19"/>
    <x v="26"/>
  </r>
  <r>
    <n v="542"/>
    <d v="1899-12-30T00:00:01"/>
    <n v="1"/>
    <n v="5"/>
    <n v="4509"/>
    <n v="18"/>
    <x v="26"/>
  </r>
  <r>
    <n v="543"/>
    <d v="1899-12-30T00:00:01"/>
    <n v="1"/>
    <n v="6"/>
    <n v="4515"/>
    <n v="22"/>
    <x v="27"/>
  </r>
  <r>
    <n v="544"/>
    <d v="1899-12-30T00:00:01"/>
    <n v="1"/>
    <n v="5"/>
    <n v="4520"/>
    <n v="18"/>
    <x v="27"/>
  </r>
  <r>
    <n v="545"/>
    <d v="1899-12-30T00:00:01"/>
    <n v="1"/>
    <n v="5"/>
    <n v="4525"/>
    <n v="17"/>
    <x v="26"/>
  </r>
  <r>
    <n v="546"/>
    <d v="1899-12-30T00:00:01"/>
    <n v="1"/>
    <n v="5"/>
    <n v="4530"/>
    <n v="17"/>
    <x v="27"/>
  </r>
  <r>
    <n v="547"/>
    <d v="1899-12-30T00:00:01"/>
    <n v="1"/>
    <n v="6"/>
    <n v="4536"/>
    <n v="21"/>
    <x v="27"/>
  </r>
  <r>
    <n v="548"/>
    <d v="1899-12-30T00:00:01"/>
    <n v="1"/>
    <n v="5"/>
    <n v="4541"/>
    <n v="17"/>
    <x v="27"/>
  </r>
  <r>
    <n v="549"/>
    <d v="1899-12-30T00:00:01"/>
    <n v="1"/>
    <n v="5"/>
    <n v="4546"/>
    <n v="17"/>
    <x v="27"/>
  </r>
  <r>
    <n v="550"/>
    <d v="1899-12-30T00:00:01"/>
    <n v="1"/>
    <n v="5"/>
    <n v="4551"/>
    <n v="17"/>
    <x v="27"/>
  </r>
  <r>
    <n v="551"/>
    <d v="1899-12-30T00:00:01"/>
    <n v="1"/>
    <n v="7"/>
    <n v="4558"/>
    <n v="25"/>
    <x v="28"/>
  </r>
  <r>
    <n v="552"/>
    <d v="1899-12-30T00:00:01"/>
    <n v="1"/>
    <n v="5"/>
    <n v="4563"/>
    <n v="17"/>
    <x v="27"/>
  </r>
  <r>
    <n v="553"/>
    <d v="1899-12-30T00:00:01"/>
    <n v="1"/>
    <n v="6"/>
    <n v="4569"/>
    <n v="21"/>
    <x v="27"/>
  </r>
  <r>
    <n v="554"/>
    <d v="1899-12-30T00:00:01"/>
    <n v="1"/>
    <n v="6"/>
    <n v="4575"/>
    <n v="21"/>
    <x v="27"/>
  </r>
  <r>
    <n v="555"/>
    <d v="1899-12-30T00:00:01"/>
    <n v="1"/>
    <n v="6"/>
    <n v="4581"/>
    <n v="21"/>
    <x v="27"/>
  </r>
  <r>
    <n v="556"/>
    <d v="1899-12-30T00:00:01"/>
    <n v="1"/>
    <n v="6"/>
    <n v="4587"/>
    <n v="21"/>
    <x v="26"/>
  </r>
  <r>
    <n v="557"/>
    <d v="1899-12-30T00:00:01"/>
    <n v="1"/>
    <n v="7"/>
    <n v="4594"/>
    <n v="25"/>
    <x v="27"/>
  </r>
  <r>
    <n v="558"/>
    <d v="1899-12-30T00:00:01"/>
    <n v="1"/>
    <n v="5"/>
    <n v="4599"/>
    <n v="17"/>
    <x v="27"/>
  </r>
  <r>
    <n v="559"/>
    <d v="1899-12-30T00:00:01"/>
    <n v="1"/>
    <n v="7"/>
    <n v="4606"/>
    <n v="25"/>
    <x v="27"/>
  </r>
  <r>
    <n v="560"/>
    <d v="1899-12-30T00:00:01"/>
    <n v="1"/>
    <n v="7"/>
    <n v="4613"/>
    <n v="25"/>
    <x v="27"/>
  </r>
  <r>
    <n v="561"/>
    <d v="1899-12-30T00:00:01"/>
    <n v="1"/>
    <n v="6"/>
    <n v="4619"/>
    <n v="21"/>
    <x v="27"/>
  </r>
  <r>
    <n v="562"/>
    <d v="1899-12-30T00:00:01"/>
    <n v="1"/>
    <n v="7"/>
    <n v="4626"/>
    <n v="25"/>
    <x v="27"/>
  </r>
  <r>
    <n v="563"/>
    <d v="1899-12-30T00:00:01"/>
    <n v="1"/>
    <n v="5"/>
    <n v="4631"/>
    <n v="17"/>
    <x v="28"/>
  </r>
  <r>
    <n v="564"/>
    <d v="1899-12-30T00:00:01"/>
    <n v="1"/>
    <n v="8"/>
    <n v="4639"/>
    <n v="29"/>
    <x v="27"/>
  </r>
  <r>
    <n v="565"/>
    <d v="1899-12-30T00:00:01"/>
    <n v="1"/>
    <n v="6"/>
    <n v="4645"/>
    <n v="21"/>
    <x v="27"/>
  </r>
  <r>
    <n v="566"/>
    <d v="1899-12-30T00:00:01"/>
    <n v="1"/>
    <n v="8"/>
    <n v="4653"/>
    <n v="29"/>
    <x v="26"/>
  </r>
  <r>
    <n v="567"/>
    <d v="1899-12-30T00:00:01"/>
    <n v="1"/>
    <n v="7"/>
    <n v="4660"/>
    <n v="25"/>
    <x v="26"/>
  </r>
  <r>
    <n v="568"/>
    <d v="1899-12-30T00:00:01"/>
    <n v="1"/>
    <n v="6"/>
    <n v="4666"/>
    <n v="21"/>
    <x v="26"/>
  </r>
  <r>
    <n v="569"/>
    <d v="1899-12-30T00:00:01"/>
    <n v="1"/>
    <n v="7"/>
    <n v="4673"/>
    <n v="25"/>
    <x v="25"/>
  </r>
  <r>
    <n v="570"/>
    <d v="1899-12-30T00:00:01"/>
    <n v="1"/>
    <n v="7"/>
    <n v="4680"/>
    <n v="25"/>
    <x v="26"/>
  </r>
  <r>
    <n v="571"/>
    <d v="1899-12-30T00:00:01"/>
    <n v="1"/>
    <n v="6"/>
    <n v="4686"/>
    <n v="21"/>
    <x v="25"/>
  </r>
  <r>
    <n v="572"/>
    <d v="1899-12-30T00:00:01"/>
    <n v="1"/>
    <n v="8"/>
    <n v="4694"/>
    <n v="30"/>
    <x v="26"/>
  </r>
  <r>
    <n v="573"/>
    <d v="1899-12-30T00:00:01"/>
    <n v="1"/>
    <n v="7"/>
    <n v="4701"/>
    <n v="25"/>
    <x v="25"/>
  </r>
  <r>
    <n v="574"/>
    <d v="1899-12-30T00:00:01"/>
    <n v="1"/>
    <n v="7"/>
    <n v="4708"/>
    <n v="25"/>
    <x v="25"/>
  </r>
  <r>
    <n v="575"/>
    <d v="1899-12-30T00:00:01"/>
    <n v="1"/>
    <n v="6"/>
    <n v="4714"/>
    <n v="21"/>
    <x v="24"/>
  </r>
  <r>
    <n v="576"/>
    <d v="1899-12-30T00:00:01"/>
    <n v="1"/>
    <n v="7"/>
    <n v="4721"/>
    <n v="25"/>
    <x v="25"/>
  </r>
  <r>
    <n v="577"/>
    <d v="1899-12-30T00:00:01"/>
    <n v="1"/>
    <n v="7"/>
    <n v="4728"/>
    <n v="25"/>
    <x v="26"/>
  </r>
  <r>
    <n v="578"/>
    <d v="1899-12-30T00:00:01"/>
    <n v="1"/>
    <n v="7"/>
    <n v="4735"/>
    <n v="25"/>
    <x v="26"/>
  </r>
  <r>
    <n v="579"/>
    <d v="1899-12-30T00:00:01"/>
    <n v="1"/>
    <n v="5"/>
    <n v="4740"/>
    <n v="17"/>
    <x v="27"/>
  </r>
  <r>
    <n v="580"/>
    <d v="1899-12-30T00:00:01"/>
    <n v="1"/>
    <n v="6"/>
    <n v="4746"/>
    <n v="21"/>
    <x v="26"/>
  </r>
  <r>
    <n v="581"/>
    <d v="1899-12-30T00:00:01"/>
    <n v="1"/>
    <n v="7"/>
    <n v="4753"/>
    <n v="25"/>
    <x v="25"/>
  </r>
  <r>
    <n v="582"/>
    <d v="1899-12-30T00:00:01"/>
    <n v="1"/>
    <n v="5"/>
    <n v="4758"/>
    <n v="17"/>
    <x v="26"/>
  </r>
  <r>
    <n v="583"/>
    <d v="1899-12-30T00:00:01"/>
    <n v="1"/>
    <n v="7"/>
    <n v="4765"/>
    <n v="27"/>
    <x v="27"/>
  </r>
  <r>
    <n v="584"/>
    <d v="1899-12-30T00:00:01"/>
    <n v="1"/>
    <n v="5"/>
    <n v="4770"/>
    <n v="17"/>
    <x v="27"/>
  </r>
  <r>
    <n v="585"/>
    <d v="1899-12-30T00:00:01"/>
    <n v="1"/>
    <n v="6"/>
    <n v="4776"/>
    <n v="22"/>
    <x v="26"/>
  </r>
  <r>
    <n v="586"/>
    <d v="1899-12-30T00:00:01"/>
    <n v="1"/>
    <n v="6"/>
    <n v="4782"/>
    <n v="20"/>
    <x v="25"/>
  </r>
  <r>
    <n v="587"/>
    <d v="1899-12-30T00:00:01"/>
    <n v="1"/>
    <n v="6"/>
    <n v="4788"/>
    <n v="23"/>
    <x v="26"/>
  </r>
  <r>
    <n v="588"/>
    <d v="1899-12-30T00:00:01"/>
    <n v="1"/>
    <n v="5"/>
    <n v="4793"/>
    <n v="19"/>
    <x v="25"/>
  </r>
  <r>
    <n v="589"/>
    <d v="1899-12-30T00:00:01"/>
    <n v="1"/>
    <n v="6"/>
    <n v="4799"/>
    <n v="22"/>
    <x v="26"/>
  </r>
  <r>
    <n v="590"/>
    <d v="1899-12-30T00:00:01"/>
    <n v="1"/>
    <n v="6"/>
    <n v="4805"/>
    <n v="20"/>
    <x v="25"/>
  </r>
  <r>
    <n v="591"/>
    <d v="1899-12-30T00:00:01"/>
    <n v="1"/>
    <n v="6"/>
    <n v="4811"/>
    <n v="20"/>
    <x v="25"/>
  </r>
  <r>
    <n v="592"/>
    <d v="1899-12-30T00:00:01"/>
    <n v="1"/>
    <n v="6"/>
    <n v="4817"/>
    <n v="21"/>
    <x v="24"/>
  </r>
  <r>
    <n v="593"/>
    <d v="1899-12-30T00:00:01"/>
    <n v="1"/>
    <n v="5"/>
    <n v="4822"/>
    <n v="19"/>
    <x v="25"/>
  </r>
  <r>
    <n v="594"/>
    <d v="1899-12-30T00:00:01"/>
    <n v="1"/>
    <n v="5"/>
    <n v="4827"/>
    <n v="19"/>
    <x v="25"/>
  </r>
  <r>
    <n v="595"/>
    <d v="1899-12-30T00:00:01"/>
    <n v="1"/>
    <n v="5"/>
    <n v="4832"/>
    <n v="19"/>
    <x v="24"/>
  </r>
  <r>
    <n v="596"/>
    <d v="1899-12-30T00:00:01"/>
    <n v="1"/>
    <n v="6"/>
    <n v="4838"/>
    <n v="20"/>
    <x v="25"/>
  </r>
  <r>
    <n v="597"/>
    <d v="1899-12-30T00:00:01"/>
    <n v="1"/>
    <n v="5"/>
    <n v="4843"/>
    <n v="19"/>
    <x v="24"/>
  </r>
  <r>
    <n v="598"/>
    <d v="1899-12-30T00:00:01"/>
    <n v="1"/>
    <n v="5"/>
    <n v="4848"/>
    <n v="20"/>
    <x v="25"/>
  </r>
  <r>
    <n v="599"/>
    <d v="1899-12-30T00:00:01"/>
    <n v="1"/>
    <n v="5"/>
    <n v="4853"/>
    <n v="19"/>
    <x v="24"/>
  </r>
  <r>
    <n v="600"/>
    <d v="1899-12-30T00:00:01"/>
    <n v="1"/>
    <n v="5"/>
    <n v="4858"/>
    <n v="18"/>
    <x v="25"/>
  </r>
  <r>
    <n v="601"/>
    <d v="1899-12-30T00:00:01"/>
    <n v="1"/>
    <n v="5"/>
    <n v="4863"/>
    <n v="20"/>
    <x v="25"/>
  </r>
  <r>
    <n v="602"/>
    <d v="1899-12-30T00:00:01"/>
    <n v="1"/>
    <n v="5"/>
    <n v="4868"/>
    <n v="18"/>
    <x v="25"/>
  </r>
  <r>
    <n v="603"/>
    <d v="1899-12-30T00:00:01"/>
    <n v="1"/>
    <n v="5"/>
    <n v="4873"/>
    <n v="18"/>
    <x v="24"/>
  </r>
  <r>
    <n v="604"/>
    <d v="1899-12-30T00:00:01"/>
    <n v="1"/>
    <n v="5"/>
    <n v="4878"/>
    <n v="18"/>
    <x v="24"/>
  </r>
  <r>
    <n v="605"/>
    <d v="1899-12-30T00:00:01"/>
    <n v="1"/>
    <n v="5"/>
    <n v="4883"/>
    <n v="19"/>
    <x v="23"/>
  </r>
  <r>
    <n v="606"/>
    <d v="1899-12-30T00:00:01"/>
    <n v="1"/>
    <n v="5"/>
    <n v="4888"/>
    <n v="18"/>
    <x v="24"/>
  </r>
  <r>
    <n v="607"/>
    <d v="1899-12-30T00:00:01"/>
    <n v="1"/>
    <n v="5"/>
    <n v="4893"/>
    <n v="17"/>
    <x v="24"/>
  </r>
  <r>
    <n v="608"/>
    <d v="1899-12-30T00:00:01"/>
    <n v="1"/>
    <n v="5"/>
    <n v="4898"/>
    <n v="19"/>
    <x v="24"/>
  </r>
  <r>
    <n v="609"/>
    <d v="1899-12-30T00:00:01"/>
    <n v="1"/>
    <n v="5"/>
    <n v="4903"/>
    <n v="17"/>
    <x v="24"/>
  </r>
  <r>
    <n v="610"/>
    <d v="1899-12-30T00:00:01"/>
    <n v="1"/>
    <n v="5"/>
    <n v="4908"/>
    <n v="17"/>
    <x v="25"/>
  </r>
  <r>
    <n v="611"/>
    <d v="1899-12-30T00:00:01"/>
    <n v="1"/>
    <n v="5"/>
    <n v="4913"/>
    <n v="18"/>
    <x v="25"/>
  </r>
  <r>
    <n v="612"/>
    <d v="1899-12-30T00:00:01"/>
    <n v="1"/>
    <n v="5"/>
    <n v="4918"/>
    <n v="17"/>
    <x v="26"/>
  </r>
  <r>
    <n v="613"/>
    <d v="1899-12-30T00:00:01"/>
    <n v="1"/>
    <n v="4"/>
    <n v="4922"/>
    <n v="16"/>
    <x v="25"/>
  </r>
  <r>
    <n v="614"/>
    <d v="1899-12-30T00:00:01"/>
    <n v="1"/>
    <n v="4"/>
    <n v="4926"/>
    <n v="16"/>
    <x v="26"/>
  </r>
  <r>
    <n v="615"/>
    <d v="1899-12-30T00:00:01"/>
    <n v="1"/>
    <n v="5"/>
    <n v="4931"/>
    <n v="17"/>
    <x v="25"/>
  </r>
  <r>
    <n v="616"/>
    <d v="1899-12-30T00:00:01"/>
    <n v="2"/>
    <n v="4"/>
    <n v="4935"/>
    <n v="15"/>
    <x v="26"/>
  </r>
  <r>
    <n v="617"/>
    <d v="1899-12-30T00:00:01"/>
    <n v="2"/>
    <n v="5"/>
    <n v="4940"/>
    <n v="17"/>
    <x v="25"/>
  </r>
  <r>
    <n v="618"/>
    <d v="1899-12-30T00:00:01"/>
    <n v="2"/>
    <n v="5"/>
    <n v="4945"/>
    <n v="18"/>
    <x v="26"/>
  </r>
  <r>
    <n v="619"/>
    <d v="1899-12-30T00:00:01"/>
    <n v="2"/>
    <n v="4"/>
    <n v="4949"/>
    <n v="16"/>
    <x v="26"/>
  </r>
  <r>
    <n v="620"/>
    <d v="1899-12-30T00:00:01"/>
    <n v="2"/>
    <n v="4"/>
    <n v="4953"/>
    <n v="16"/>
    <x v="27"/>
  </r>
  <r>
    <n v="621"/>
    <d v="1899-12-30T00:00:01"/>
    <n v="2"/>
    <n v="5"/>
    <n v="4958"/>
    <n v="17"/>
    <x v="28"/>
  </r>
  <r>
    <n v="622"/>
    <d v="1899-12-30T00:00:01"/>
    <n v="2"/>
    <n v="5"/>
    <n v="4963"/>
    <n v="17"/>
    <x v="28"/>
  </r>
  <r>
    <n v="623"/>
    <d v="1899-12-30T00:00:01"/>
    <n v="2"/>
    <n v="5"/>
    <n v="4968"/>
    <n v="18"/>
    <x v="29"/>
  </r>
  <r>
    <n v="624"/>
    <d v="1899-12-30T00:00:01"/>
    <n v="2"/>
    <n v="5"/>
    <n v="4973"/>
    <n v="17"/>
    <x v="30"/>
  </r>
  <r>
    <n v="625"/>
    <d v="1899-12-30T00:00:01"/>
    <n v="2"/>
    <n v="5"/>
    <n v="4978"/>
    <n v="17"/>
    <x v="28"/>
  </r>
  <r>
    <n v="626"/>
    <d v="1899-12-30T00:00:01"/>
    <n v="2"/>
    <n v="5"/>
    <n v="4983"/>
    <n v="19"/>
    <x v="27"/>
  </r>
  <r>
    <n v="627"/>
    <d v="1899-12-30T00:00:01"/>
    <n v="3"/>
    <n v="5"/>
    <n v="4988"/>
    <n v="17"/>
    <x v="26"/>
  </r>
  <r>
    <n v="628"/>
    <d v="1899-12-30T00:00:01"/>
    <n v="3"/>
    <n v="4"/>
    <n v="4992"/>
    <n v="16"/>
    <x v="25"/>
  </r>
  <r>
    <n v="629"/>
    <d v="1899-12-30T00:00:01"/>
    <n v="3"/>
    <n v="5"/>
    <n v="4997"/>
    <n v="19"/>
    <x v="26"/>
  </r>
  <r>
    <n v="630"/>
    <d v="1899-12-30T00:00:01"/>
    <n v="3"/>
    <n v="5"/>
    <n v="5002"/>
    <n v="17"/>
    <x v="25"/>
  </r>
  <r>
    <n v="631"/>
    <d v="1899-12-30T00:00:01"/>
    <n v="3"/>
    <n v="5"/>
    <n v="5007"/>
    <n v="17"/>
    <x v="25"/>
  </r>
  <r>
    <n v="632"/>
    <d v="1899-12-30T00:00:01"/>
    <n v="3"/>
    <n v="5"/>
    <n v="5012"/>
    <n v="17"/>
    <x v="25"/>
  </r>
  <r>
    <n v="633"/>
    <d v="1899-12-30T00:00:01"/>
    <n v="3"/>
    <n v="5"/>
    <n v="5017"/>
    <n v="18"/>
    <x v="26"/>
  </r>
  <r>
    <n v="634"/>
    <d v="1899-12-30T00:00:01"/>
    <n v="3"/>
    <n v="5"/>
    <n v="5022"/>
    <n v="18"/>
    <x v="25"/>
  </r>
  <r>
    <n v="635"/>
    <d v="1899-12-30T00:00:01"/>
    <n v="3"/>
    <n v="5"/>
    <n v="5027"/>
    <n v="17"/>
    <x v="26"/>
  </r>
  <r>
    <n v="636"/>
    <d v="1899-12-30T00:00:01"/>
    <n v="3"/>
    <n v="5"/>
    <n v="5032"/>
    <n v="19"/>
    <x v="26"/>
  </r>
  <r>
    <n v="637"/>
    <d v="1899-12-30T00:00:01"/>
    <n v="3"/>
    <n v="5"/>
    <n v="5037"/>
    <n v="17"/>
    <x v="27"/>
  </r>
  <r>
    <n v="638"/>
    <d v="1899-12-30T00:00:01"/>
    <n v="4"/>
    <n v="5"/>
    <n v="5042"/>
    <n v="19"/>
    <x v="27"/>
  </r>
  <r>
    <n v="639"/>
    <d v="1899-12-30T00:00:01"/>
    <n v="4"/>
    <n v="5"/>
    <n v="5047"/>
    <n v="17"/>
    <x v="27"/>
  </r>
  <r>
    <n v="640"/>
    <d v="1899-12-30T00:00:01"/>
    <n v="4"/>
    <n v="5"/>
    <n v="5052"/>
    <n v="17"/>
    <x v="26"/>
  </r>
  <r>
    <n v="641"/>
    <d v="1899-12-30T00:00:01"/>
    <n v="4"/>
    <n v="5"/>
    <n v="5057"/>
    <n v="17"/>
    <x v="26"/>
  </r>
  <r>
    <n v="642"/>
    <d v="1899-12-30T00:00:01"/>
    <n v="4"/>
    <n v="5"/>
    <n v="5062"/>
    <n v="19"/>
    <x v="26"/>
  </r>
  <r>
    <n v="643"/>
    <d v="1899-12-30T00:00:01"/>
    <n v="4"/>
    <n v="5"/>
    <n v="5067"/>
    <n v="17"/>
    <x v="27"/>
  </r>
  <r>
    <n v="644"/>
    <d v="1899-12-30T00:00:01"/>
    <n v="4"/>
    <n v="5"/>
    <n v="5072"/>
    <n v="18"/>
    <x v="27"/>
  </r>
  <r>
    <n v="645"/>
    <d v="1899-12-30T00:00:01"/>
    <n v="4"/>
    <n v="5"/>
    <n v="5077"/>
    <n v="19"/>
    <x v="26"/>
  </r>
  <r>
    <n v="646"/>
    <d v="1899-12-30T00:00:01"/>
    <n v="4"/>
    <n v="5"/>
    <n v="5082"/>
    <n v="17"/>
    <x v="25"/>
  </r>
  <r>
    <n v="647"/>
    <d v="1899-12-30T00:00:01"/>
    <n v="4"/>
    <n v="5"/>
    <n v="5087"/>
    <n v="17"/>
    <x v="24"/>
  </r>
  <r>
    <n v="648"/>
    <d v="1899-12-30T00:00:01"/>
    <n v="4"/>
    <n v="5"/>
    <n v="5092"/>
    <n v="17"/>
    <x v="24"/>
  </r>
  <r>
    <n v="649"/>
    <d v="1899-12-30T00:00:01"/>
    <n v="5"/>
    <n v="5"/>
    <n v="5097"/>
    <n v="19"/>
    <x v="23"/>
  </r>
  <r>
    <n v="650"/>
    <d v="1899-12-30T00:00:01"/>
    <n v="5"/>
    <n v="4"/>
    <n v="5101"/>
    <n v="16"/>
    <x v="23"/>
  </r>
  <r>
    <n v="651"/>
    <d v="1899-12-30T00:00:01"/>
    <n v="5"/>
    <n v="5"/>
    <n v="5106"/>
    <n v="17"/>
    <x v="22"/>
  </r>
  <r>
    <n v="652"/>
    <d v="1899-12-30T00:00:01"/>
    <n v="5"/>
    <n v="5"/>
    <n v="5111"/>
    <n v="18"/>
    <x v="23"/>
  </r>
  <r>
    <n v="653"/>
    <d v="1899-12-30T00:00:01"/>
    <n v="5"/>
    <n v="4"/>
    <n v="5115"/>
    <n v="16"/>
    <x v="23"/>
  </r>
  <r>
    <n v="654"/>
    <d v="1899-12-30T00:00:01"/>
    <n v="5"/>
    <n v="5"/>
    <n v="5120"/>
    <n v="17"/>
    <x v="24"/>
  </r>
  <r>
    <n v="655"/>
    <d v="1899-12-30T00:00:01"/>
    <n v="5"/>
    <n v="5"/>
    <n v="5125"/>
    <n v="19"/>
    <x v="24"/>
  </r>
  <r>
    <n v="656"/>
    <d v="1899-12-30T00:00:01"/>
    <n v="5"/>
    <n v="5"/>
    <n v="5130"/>
    <n v="17"/>
    <x v="24"/>
  </r>
  <r>
    <n v="657"/>
    <d v="1899-12-30T00:00:01"/>
    <n v="5"/>
    <n v="5"/>
    <n v="5135"/>
    <n v="17"/>
    <x v="23"/>
  </r>
  <r>
    <n v="658"/>
    <d v="1899-12-30T00:00:01"/>
    <n v="5"/>
    <n v="4"/>
    <n v="5139"/>
    <n v="16"/>
    <x v="24"/>
  </r>
  <r>
    <n v="659"/>
    <d v="1899-12-30T00:00:01"/>
    <n v="6"/>
    <n v="5"/>
    <n v="5144"/>
    <n v="19"/>
    <x v="24"/>
  </r>
  <r>
    <n v="660"/>
    <d v="1899-12-30T00:00:01"/>
    <n v="6"/>
    <n v="4"/>
    <n v="5148"/>
    <n v="16"/>
    <x v="24"/>
  </r>
  <r>
    <n v="661"/>
    <d v="1899-12-30T00:00:01"/>
    <n v="6"/>
    <n v="4"/>
    <n v="5152"/>
    <n v="16"/>
    <x v="24"/>
  </r>
  <r>
    <n v="662"/>
    <d v="1899-12-30T00:00:01"/>
    <n v="6"/>
    <n v="5"/>
    <n v="5157"/>
    <n v="18"/>
    <x v="25"/>
  </r>
  <r>
    <n v="663"/>
    <d v="1899-12-30T00:00:01"/>
    <n v="6"/>
    <n v="4"/>
    <n v="5161"/>
    <n v="16"/>
    <x v="26"/>
  </r>
  <r>
    <n v="664"/>
    <d v="1899-12-30T00:00:01"/>
    <n v="6"/>
    <n v="5"/>
    <n v="5166"/>
    <n v="17"/>
    <x v="25"/>
  </r>
  <r>
    <n v="665"/>
    <d v="1899-12-30T00:00:01"/>
    <n v="6"/>
    <n v="5"/>
    <n v="5171"/>
    <n v="18"/>
    <x v="24"/>
  </r>
  <r>
    <n v="666"/>
    <d v="1899-12-30T00:00:01"/>
    <n v="6"/>
    <n v="4"/>
    <n v="5175"/>
    <n v="16"/>
    <x v="25"/>
  </r>
  <r>
    <n v="667"/>
    <d v="1899-12-30T00:00:01"/>
    <n v="6"/>
    <n v="5"/>
    <n v="5180"/>
    <n v="17"/>
    <x v="24"/>
  </r>
  <r>
    <n v="668"/>
    <d v="1899-12-30T00:00:01"/>
    <n v="6"/>
    <n v="4"/>
    <n v="5184"/>
    <n v="16"/>
    <x v="25"/>
  </r>
  <r>
    <n v="669"/>
    <d v="1899-12-30T00:00:01"/>
    <n v="7"/>
    <n v="5"/>
    <n v="5189"/>
    <n v="17"/>
    <x v="24"/>
  </r>
  <r>
    <n v="670"/>
    <d v="1899-12-30T00:00:01"/>
    <n v="7"/>
    <n v="5"/>
    <n v="5194"/>
    <n v="18"/>
    <x v="25"/>
  </r>
  <r>
    <n v="671"/>
    <d v="1899-12-30T00:00:01"/>
    <n v="7"/>
    <n v="4"/>
    <n v="5198"/>
    <n v="16"/>
    <x v="24"/>
  </r>
  <r>
    <n v="672"/>
    <d v="1899-12-30T00:00:01"/>
    <n v="7"/>
    <n v="5"/>
    <n v="5203"/>
    <n v="18"/>
    <x v="25"/>
  </r>
  <r>
    <n v="673"/>
    <d v="1899-12-30T00:00:01"/>
    <n v="7"/>
    <n v="5"/>
    <n v="5208"/>
    <n v="17"/>
    <x v="25"/>
  </r>
  <r>
    <n v="674"/>
    <d v="1899-12-30T00:00:01"/>
    <n v="7"/>
    <n v="5"/>
    <n v="5213"/>
    <n v="17"/>
    <x v="26"/>
  </r>
  <r>
    <n v="675"/>
    <d v="1899-12-30T00:00:01"/>
    <n v="7"/>
    <n v="5"/>
    <n v="5218"/>
    <n v="18"/>
    <x v="25"/>
  </r>
  <r>
    <n v="676"/>
    <d v="1899-12-30T00:00:01"/>
    <n v="7"/>
    <n v="4"/>
    <n v="5222"/>
    <n v="16"/>
    <x v="26"/>
  </r>
  <r>
    <n v="677"/>
    <d v="1899-12-30T00:00:01"/>
    <n v="7"/>
    <n v="5"/>
    <n v="5227"/>
    <n v="17"/>
    <x v="25"/>
  </r>
  <r>
    <n v="678"/>
    <d v="1899-12-30T00:00:01"/>
    <n v="7"/>
    <n v="5"/>
    <n v="5232"/>
    <n v="17"/>
    <x v="25"/>
  </r>
  <r>
    <n v="679"/>
    <d v="1899-12-30T00:00:01"/>
    <n v="7"/>
    <n v="5"/>
    <n v="5237"/>
    <n v="17"/>
    <x v="25"/>
  </r>
  <r>
    <n v="680"/>
    <d v="1899-12-30T00:00:01"/>
    <n v="7"/>
    <n v="5"/>
    <n v="5242"/>
    <n v="20"/>
    <x v="26"/>
  </r>
  <r>
    <n v="681"/>
    <d v="1899-12-30T00:00:01"/>
    <n v="7"/>
    <n v="6"/>
    <n v="5248"/>
    <n v="20"/>
    <x v="26"/>
  </r>
  <r>
    <n v="682"/>
    <d v="1899-12-30T00:00:01"/>
    <n v="7"/>
    <n v="6"/>
    <n v="5254"/>
    <n v="21"/>
    <x v="27"/>
  </r>
  <r>
    <n v="683"/>
    <d v="1899-12-30T00:00:01"/>
    <n v="7"/>
    <n v="6"/>
    <n v="5260"/>
    <n v="20"/>
    <x v="26"/>
  </r>
  <r>
    <n v="684"/>
    <d v="1899-12-30T00:00:01"/>
    <n v="7"/>
    <n v="6"/>
    <n v="5266"/>
    <n v="21"/>
    <x v="27"/>
  </r>
  <r>
    <n v="685"/>
    <d v="1899-12-30T00:00:01"/>
    <n v="7"/>
    <n v="6"/>
    <n v="5272"/>
    <n v="23"/>
    <x v="27"/>
  </r>
  <r>
    <n v="686"/>
    <d v="1899-12-30T00:00:01"/>
    <n v="7"/>
    <n v="6"/>
    <n v="5278"/>
    <n v="21"/>
    <x v="28"/>
  </r>
  <r>
    <n v="687"/>
    <d v="1899-12-30T00:00:01"/>
    <n v="7"/>
    <n v="6"/>
    <n v="5284"/>
    <n v="22"/>
    <x v="27"/>
  </r>
  <r>
    <n v="688"/>
    <d v="1899-12-30T00:00:01"/>
    <n v="7"/>
    <n v="6"/>
    <n v="5290"/>
    <n v="23"/>
    <x v="27"/>
  </r>
  <r>
    <n v="689"/>
    <d v="1899-12-30T00:00:01"/>
    <n v="7"/>
    <n v="7"/>
    <n v="5297"/>
    <n v="23"/>
    <x v="27"/>
  </r>
  <r>
    <n v="690"/>
    <d v="1899-12-30T00:00:01"/>
    <n v="7"/>
    <n v="7"/>
    <n v="5304"/>
    <n v="25"/>
    <x v="27"/>
  </r>
  <r>
    <n v="691"/>
    <d v="1899-12-30T00:00:01"/>
    <n v="7"/>
    <n v="7"/>
    <n v="5311"/>
    <n v="24"/>
    <x v="28"/>
  </r>
  <r>
    <n v="692"/>
    <d v="1899-12-30T00:00:01"/>
    <n v="7"/>
    <n v="7"/>
    <n v="5318"/>
    <n v="23"/>
    <x v="27"/>
  </r>
  <r>
    <n v="693"/>
    <d v="1899-12-30T00:00:01"/>
    <n v="7"/>
    <n v="7"/>
    <n v="5325"/>
    <n v="26"/>
    <x v="27"/>
  </r>
  <r>
    <n v="694"/>
    <d v="1899-12-30T00:00:01"/>
    <n v="7"/>
    <n v="7"/>
    <n v="5332"/>
    <n v="24"/>
    <x v="27"/>
  </r>
  <r>
    <n v="695"/>
    <d v="1899-12-30T00:00:01"/>
    <n v="7"/>
    <n v="7"/>
    <n v="5339"/>
    <n v="26"/>
    <x v="26"/>
  </r>
  <r>
    <n v="696"/>
    <d v="1899-12-30T00:00:01"/>
    <n v="7"/>
    <n v="7"/>
    <n v="5346"/>
    <n v="25"/>
    <x v="27"/>
  </r>
  <r>
    <n v="697"/>
    <d v="1899-12-30T00:00:01"/>
    <n v="8"/>
    <n v="7"/>
    <n v="5353"/>
    <n v="25"/>
    <x v="27"/>
  </r>
  <r>
    <n v="698"/>
    <d v="1899-12-30T00:00:01"/>
    <n v="8"/>
    <n v="7"/>
    <n v="5360"/>
    <n v="25"/>
    <x v="27"/>
  </r>
  <r>
    <n v="699"/>
    <d v="1899-12-30T00:00:01"/>
    <n v="8"/>
    <n v="7"/>
    <n v="5367"/>
    <n v="24"/>
    <x v="27"/>
  </r>
  <r>
    <n v="700"/>
    <d v="1899-12-30T00:00:01"/>
    <n v="8"/>
    <n v="7"/>
    <n v="5374"/>
    <n v="25"/>
    <x v="28"/>
  </r>
  <r>
    <n v="701"/>
    <d v="1899-12-30T00:00:01"/>
    <n v="8"/>
    <n v="6"/>
    <n v="5380"/>
    <n v="23"/>
    <x v="29"/>
  </r>
  <r>
    <n v="702"/>
    <d v="1899-12-30T00:00:01"/>
    <n v="8"/>
    <n v="6"/>
    <n v="5386"/>
    <n v="23"/>
    <x v="29"/>
  </r>
  <r>
    <n v="703"/>
    <d v="1899-12-30T00:00:01"/>
    <n v="9"/>
    <n v="6"/>
    <n v="5392"/>
    <n v="22"/>
    <x v="27"/>
  </r>
  <r>
    <n v="704"/>
    <d v="1899-12-30T00:00:01"/>
    <n v="9"/>
    <n v="5"/>
    <n v="5397"/>
    <n v="20"/>
    <x v="27"/>
  </r>
  <r>
    <n v="705"/>
    <d v="1899-12-30T00:00:01"/>
    <n v="9"/>
    <n v="6"/>
    <n v="5403"/>
    <n v="21"/>
    <x v="25"/>
  </r>
  <r>
    <n v="706"/>
    <d v="1899-12-30T00:00:01"/>
    <n v="10"/>
    <n v="5"/>
    <n v="5408"/>
    <n v="18"/>
    <x v="25"/>
  </r>
  <r>
    <n v="707"/>
    <d v="1899-12-30T00:00:01"/>
    <n v="10"/>
    <n v="3"/>
    <n v="5411"/>
    <n v="11"/>
    <x v="22"/>
  </r>
  <r>
    <n v="708"/>
    <d v="1899-12-30T00:00:01"/>
    <n v="11"/>
    <n v="4"/>
    <n v="5415"/>
    <n v="14"/>
    <x v="21"/>
  </r>
  <r>
    <n v="709"/>
    <d v="1899-12-30T00:00:01"/>
    <n v="11"/>
    <n v="4"/>
    <n v="5419"/>
    <n v="13"/>
    <x v="21"/>
  </r>
  <r>
    <n v="710"/>
    <d v="1899-12-30T00:00:01"/>
    <n v="11"/>
    <n v="4"/>
    <n v="5423"/>
    <n v="13"/>
    <x v="20"/>
  </r>
  <r>
    <n v="711"/>
    <d v="1899-12-30T00:00:01"/>
    <n v="12"/>
    <n v="4"/>
    <n v="5427"/>
    <n v="13"/>
    <x v="18"/>
  </r>
  <r>
    <n v="712"/>
    <d v="1899-12-30T00:00:01"/>
    <n v="12"/>
    <n v="4"/>
    <n v="5431"/>
    <n v="13"/>
    <x v="18"/>
  </r>
  <r>
    <n v="713"/>
    <d v="1899-12-30T00:00:01"/>
    <n v="12"/>
    <n v="4"/>
    <n v="5435"/>
    <n v="13"/>
    <x v="18"/>
  </r>
  <r>
    <n v="714"/>
    <d v="1899-12-30T00:00:01"/>
    <n v="13"/>
    <n v="2"/>
    <n v="5437"/>
    <n v="8"/>
    <x v="17"/>
  </r>
  <r>
    <n v="715"/>
    <d v="1899-12-30T00:00:01"/>
    <n v="13"/>
    <n v="4"/>
    <n v="5441"/>
    <n v="13"/>
    <x v="16"/>
  </r>
  <r>
    <n v="716"/>
    <d v="1899-12-30T00:00:01"/>
    <n v="13"/>
    <n v="4"/>
    <n v="5445"/>
    <n v="13"/>
    <x v="17"/>
  </r>
  <r>
    <n v="717"/>
    <d v="1899-12-30T00:00:01"/>
    <n v="13"/>
    <n v="4"/>
    <n v="5449"/>
    <n v="13"/>
    <x v="16"/>
  </r>
  <r>
    <n v="718"/>
    <d v="1899-12-30T00:00:01"/>
    <n v="14"/>
    <n v="1"/>
    <n v="5450"/>
    <n v="42"/>
    <x v="16"/>
  </r>
  <r>
    <n v="719"/>
    <d v="1899-12-30T00:00:01"/>
    <n v="14"/>
    <n v="4"/>
    <n v="5454"/>
    <n v="13"/>
    <x v="15"/>
  </r>
  <r>
    <n v="720"/>
    <d v="1899-12-30T00:00:01"/>
    <n v="14"/>
    <n v="4"/>
    <n v="5458"/>
    <n v="13"/>
    <x v="15"/>
  </r>
  <r>
    <n v="721"/>
    <d v="1899-12-30T00:00:01"/>
    <n v="14"/>
    <n v="4"/>
    <n v="5462"/>
    <n v="13"/>
    <x v="14"/>
  </r>
  <r>
    <n v="722"/>
    <d v="1899-12-30T00:00:01"/>
    <n v="15"/>
    <n v="4"/>
    <n v="5466"/>
    <n v="13"/>
    <x v="15"/>
  </r>
  <r>
    <n v="723"/>
    <d v="1899-12-30T00:00:01"/>
    <n v="15"/>
    <n v="4"/>
    <n v="5470"/>
    <n v="13"/>
    <x v="16"/>
  </r>
  <r>
    <n v="724"/>
    <d v="1899-12-30T00:00:01"/>
    <n v="15"/>
    <n v="2"/>
    <n v="5472"/>
    <n v="8"/>
    <x v="16"/>
  </r>
  <r>
    <n v="725"/>
    <d v="1899-12-30T00:00:01"/>
    <n v="15"/>
    <n v="4"/>
    <n v="5476"/>
    <n v="13"/>
    <x v="16"/>
  </r>
  <r>
    <n v="726"/>
    <d v="1899-12-30T00:00:01"/>
    <n v="16"/>
    <n v="4"/>
    <n v="5480"/>
    <n v="13"/>
    <x v="16"/>
  </r>
  <r>
    <n v="727"/>
    <d v="1899-12-30T00:00:01"/>
    <n v="16"/>
    <n v="4"/>
    <n v="5484"/>
    <n v="13"/>
    <x v="16"/>
  </r>
  <r>
    <n v="728"/>
    <d v="1899-12-30T00:00:01"/>
    <n v="16"/>
    <n v="4"/>
    <n v="5488"/>
    <n v="13"/>
    <x v="16"/>
  </r>
  <r>
    <n v="729"/>
    <d v="1899-12-30T00:00:01"/>
    <n v="17"/>
    <n v="4"/>
    <n v="5492"/>
    <n v="13"/>
    <x v="17"/>
  </r>
  <r>
    <n v="730"/>
    <d v="1899-12-30T00:00:01"/>
    <n v="17"/>
    <n v="2"/>
    <n v="5494"/>
    <n v="8"/>
    <x v="17"/>
  </r>
  <r>
    <n v="731"/>
    <d v="1899-12-30T00:00:01"/>
    <n v="17"/>
    <n v="4"/>
    <n v="5498"/>
    <n v="13"/>
    <x v="16"/>
  </r>
  <r>
    <n v="732"/>
    <d v="1899-12-30T00:00:01"/>
    <n v="18"/>
    <n v="4"/>
    <n v="5502"/>
    <n v="13"/>
    <x v="17"/>
  </r>
  <r>
    <n v="733"/>
    <d v="1899-12-30T00:00:01"/>
    <n v="18"/>
    <n v="4"/>
    <n v="5506"/>
    <n v="13"/>
    <x v="17"/>
  </r>
  <r>
    <n v="734"/>
    <d v="1899-12-30T00:00:01"/>
    <n v="18"/>
    <n v="4"/>
    <n v="5510"/>
    <n v="13"/>
    <x v="18"/>
  </r>
  <r>
    <n v="735"/>
    <d v="1899-12-30T00:00:01"/>
    <n v="18"/>
    <n v="1"/>
    <n v="5511"/>
    <n v="42"/>
    <x v="18"/>
  </r>
  <r>
    <n v="736"/>
    <d v="1899-12-30T00:00:01"/>
    <n v="19"/>
    <n v="4"/>
    <n v="5515"/>
    <n v="13"/>
    <x v="17"/>
  </r>
  <r>
    <n v="737"/>
    <d v="1899-12-30T00:00:01"/>
    <n v="19"/>
    <n v="4"/>
    <n v="5519"/>
    <n v="13"/>
    <x v="18"/>
  </r>
  <r>
    <n v="738"/>
    <d v="1899-12-30T00:00:01"/>
    <n v="19"/>
    <n v="4"/>
    <n v="5523"/>
    <n v="13"/>
    <x v="18"/>
  </r>
  <r>
    <n v="739"/>
    <d v="1899-12-30T00:00:01"/>
    <n v="20"/>
    <n v="1"/>
    <n v="5524"/>
    <n v="42"/>
    <x v="17"/>
  </r>
  <r>
    <n v="740"/>
    <d v="1899-12-30T00:00:01"/>
    <n v="20"/>
    <n v="4"/>
    <n v="5528"/>
    <n v="13"/>
    <x v="18"/>
  </r>
  <r>
    <n v="741"/>
    <d v="1899-12-30T00:00:01"/>
    <n v="20"/>
    <n v="4"/>
    <n v="5532"/>
    <n v="13"/>
    <x v="18"/>
  </r>
  <r>
    <n v="742"/>
    <d v="1899-12-30T00:00:01"/>
    <n v="20"/>
    <n v="1"/>
    <n v="5533"/>
    <n v="42"/>
    <x v="17"/>
  </r>
  <r>
    <n v="743"/>
    <d v="1899-12-30T00:00:01"/>
    <n v="21"/>
    <n v="4"/>
    <n v="5537"/>
    <n v="13"/>
    <x v="18"/>
  </r>
  <r>
    <n v="744"/>
    <d v="1899-12-30T00:00:01"/>
    <n v="21"/>
    <n v="2"/>
    <n v="5539"/>
    <n v="8"/>
    <x v="17"/>
  </r>
  <r>
    <n v="745"/>
    <d v="1899-12-30T00:00:01"/>
    <n v="21"/>
    <n v="2"/>
    <n v="5541"/>
    <n v="9"/>
    <x v="17"/>
  </r>
  <r>
    <n v="746"/>
    <d v="1899-12-30T00:00:01"/>
    <n v="22"/>
    <n v="4"/>
    <n v="5545"/>
    <n v="13"/>
    <x v="17"/>
  </r>
  <r>
    <n v="747"/>
    <d v="1899-12-30T00:00:01"/>
    <n v="22"/>
    <n v="2"/>
    <n v="5547"/>
    <n v="9"/>
    <x v="16"/>
  </r>
  <r>
    <n v="748"/>
    <d v="1899-12-30T00:00:01"/>
    <n v="22"/>
    <n v="4"/>
    <n v="5551"/>
    <n v="13"/>
    <x v="17"/>
  </r>
  <r>
    <n v="749"/>
    <d v="1899-12-30T00:00:01"/>
    <n v="22"/>
    <n v="2"/>
    <n v="5553"/>
    <n v="6"/>
    <x v="17"/>
  </r>
  <r>
    <n v="750"/>
    <d v="1899-12-30T00:00:01"/>
    <n v="23"/>
    <n v="2"/>
    <n v="5555"/>
    <n v="6"/>
    <x v="16"/>
  </r>
  <r>
    <n v="751"/>
    <d v="1899-12-30T00:00:01"/>
    <n v="23"/>
    <n v="4"/>
    <n v="5559"/>
    <n v="14"/>
    <x v="17"/>
  </r>
  <r>
    <n v="752"/>
    <d v="1899-12-30T00:00:01"/>
    <n v="23"/>
    <n v="3"/>
    <n v="5562"/>
    <n v="11"/>
    <x v="17"/>
  </r>
  <r>
    <n v="753"/>
    <d v="1899-12-30T00:00:01"/>
    <n v="23"/>
    <n v="2"/>
    <n v="5564"/>
    <n v="8"/>
    <x v="16"/>
  </r>
  <r>
    <n v="754"/>
    <d v="1899-12-30T00:00:01"/>
    <n v="24"/>
    <n v="4"/>
    <n v="5568"/>
    <n v="15"/>
    <x v="17"/>
  </r>
  <r>
    <n v="755"/>
    <d v="1899-12-30T00:00:01"/>
    <n v="24"/>
    <n v="3"/>
    <n v="5571"/>
    <n v="9"/>
    <x v="17"/>
  </r>
  <r>
    <n v="756"/>
    <d v="1899-12-30T00:00:01"/>
    <n v="24"/>
    <n v="3"/>
    <n v="5574"/>
    <n v="12"/>
    <x v="16"/>
  </r>
  <r>
    <n v="757"/>
    <d v="1899-12-30T00:00:01"/>
    <n v="24"/>
    <n v="3"/>
    <n v="5577"/>
    <n v="11"/>
    <x v="17"/>
  </r>
  <r>
    <n v="758"/>
    <d v="1899-12-30T00:00:01"/>
    <n v="25"/>
    <n v="3"/>
    <n v="5580"/>
    <n v="10"/>
    <x v="17"/>
  </r>
  <r>
    <n v="759"/>
    <d v="1899-12-30T00:00:01"/>
    <n v="25"/>
    <n v="4"/>
    <n v="5584"/>
    <n v="14"/>
    <x v="17"/>
  </r>
  <r>
    <n v="760"/>
    <d v="1899-12-30T00:00:01"/>
    <n v="25"/>
    <n v="3"/>
    <n v="5587"/>
    <n v="12"/>
    <x v="18"/>
  </r>
  <r>
    <n v="761"/>
    <d v="1899-12-30T00:00:01"/>
    <n v="26"/>
    <n v="3"/>
    <n v="5590"/>
    <n v="11"/>
    <x v="17"/>
  </r>
  <r>
    <n v="762"/>
    <d v="1899-12-30T00:00:01"/>
    <n v="26"/>
    <n v="3"/>
    <n v="5593"/>
    <n v="10"/>
    <x v="18"/>
  </r>
  <r>
    <n v="763"/>
    <d v="1899-12-30T00:00:01"/>
    <n v="26"/>
    <n v="3"/>
    <n v="5596"/>
    <n v="11"/>
    <x v="18"/>
  </r>
  <r>
    <n v="764"/>
    <d v="1899-12-30T00:00:01"/>
    <n v="26"/>
    <n v="3"/>
    <n v="5599"/>
    <n v="10"/>
    <x v="17"/>
  </r>
  <r>
    <n v="765"/>
    <d v="1899-12-30T00:00:01"/>
    <n v="27"/>
    <n v="3"/>
    <n v="5602"/>
    <n v="11"/>
    <x v="17"/>
  </r>
  <r>
    <n v="766"/>
    <d v="1899-12-30T00:00:01"/>
    <n v="27"/>
    <n v="3"/>
    <n v="5605"/>
    <n v="10"/>
    <x v="17"/>
  </r>
  <r>
    <n v="767"/>
    <d v="1899-12-30T00:00:01"/>
    <n v="27"/>
    <n v="4"/>
    <n v="5609"/>
    <n v="13"/>
    <x v="17"/>
  </r>
  <r>
    <n v="768"/>
    <d v="1899-12-30T00:00:01"/>
    <n v="27"/>
    <n v="3"/>
    <n v="5612"/>
    <n v="11"/>
    <x v="17"/>
  </r>
  <r>
    <n v="769"/>
    <d v="1899-12-30T00:00:01"/>
    <n v="28"/>
    <n v="3"/>
    <n v="5615"/>
    <n v="12"/>
    <x v="16"/>
  </r>
  <r>
    <n v="770"/>
    <d v="1899-12-30T00:00:01"/>
    <n v="28"/>
    <n v="3"/>
    <n v="5618"/>
    <n v="10"/>
    <x v="17"/>
  </r>
  <r>
    <n v="771"/>
    <d v="1899-12-30T00:00:01"/>
    <n v="28"/>
    <n v="4"/>
    <n v="5622"/>
    <n v="14"/>
    <x v="17"/>
  </r>
  <r>
    <n v="772"/>
    <d v="1899-12-30T00:00:01"/>
    <n v="28"/>
    <n v="4"/>
    <n v="5626"/>
    <n v="14"/>
    <x v="16"/>
  </r>
  <r>
    <n v="773"/>
    <d v="1899-12-30T00:00:01"/>
    <n v="29"/>
    <n v="2"/>
    <n v="5628"/>
    <n v="7"/>
    <x v="17"/>
  </r>
  <r>
    <n v="774"/>
    <d v="1899-12-30T00:00:01"/>
    <n v="29"/>
    <n v="4"/>
    <n v="5632"/>
    <n v="14"/>
    <x v="17"/>
  </r>
  <r>
    <n v="775"/>
    <d v="1899-12-30T00:00:01"/>
    <n v="29"/>
    <n v="4"/>
    <n v="5636"/>
    <n v="13"/>
    <x v="16"/>
  </r>
  <r>
    <n v="776"/>
    <d v="1899-12-30T00:00:01"/>
    <n v="29"/>
    <n v="4"/>
    <n v="5640"/>
    <n v="13"/>
    <x v="17"/>
  </r>
  <r>
    <n v="777"/>
    <d v="1899-12-30T00:00:01"/>
    <n v="30"/>
    <n v="4"/>
    <n v="5644"/>
    <n v="13"/>
    <x v="16"/>
  </r>
  <r>
    <n v="778"/>
    <d v="1899-12-30T00:00:01"/>
    <n v="30"/>
    <n v="2"/>
    <n v="5646"/>
    <n v="9"/>
    <x v="16"/>
  </r>
  <r>
    <n v="779"/>
    <d v="1899-12-30T00:00:01"/>
    <n v="30"/>
    <n v="4"/>
    <n v="5650"/>
    <n v="13"/>
    <x v="16"/>
  </r>
  <r>
    <n v="780"/>
    <d v="1899-12-30T00:00:01"/>
    <n v="30"/>
    <n v="4"/>
    <n v="5654"/>
    <n v="13"/>
    <x v="15"/>
  </r>
  <r>
    <n v="781"/>
    <d v="1899-12-30T00:00:01"/>
    <n v="31"/>
    <n v="4"/>
    <n v="5658"/>
    <n v="13"/>
    <x v="14"/>
  </r>
  <r>
    <n v="782"/>
    <d v="1899-12-30T00:00:01"/>
    <n v="31"/>
    <n v="4"/>
    <n v="5662"/>
    <n v="13"/>
    <x v="14"/>
  </r>
  <r>
    <n v="783"/>
    <d v="1899-12-30T00:00:01"/>
    <n v="31"/>
    <n v="4"/>
    <n v="5666"/>
    <n v="13"/>
    <x v="15"/>
  </r>
  <r>
    <n v="784"/>
    <d v="1899-12-30T00:00:01"/>
    <n v="31"/>
    <n v="2"/>
    <n v="5668"/>
    <n v="8"/>
    <x v="14"/>
  </r>
  <r>
    <n v="785"/>
    <d v="1899-12-30T00:00:01"/>
    <n v="32"/>
    <n v="4"/>
    <n v="5672"/>
    <n v="13"/>
    <x v="14"/>
  </r>
  <r>
    <n v="786"/>
    <d v="1899-12-30T00:00:01"/>
    <n v="32"/>
    <n v="4"/>
    <n v="5676"/>
    <n v="13"/>
    <x v="15"/>
  </r>
  <r>
    <n v="787"/>
    <d v="1899-12-30T00:00:01"/>
    <n v="32"/>
    <n v="4"/>
    <n v="5680"/>
    <n v="13"/>
    <x v="14"/>
  </r>
  <r>
    <n v="788"/>
    <d v="1899-12-30T00:00:01"/>
    <n v="32"/>
    <n v="4"/>
    <n v="5684"/>
    <n v="13"/>
    <x v="15"/>
  </r>
  <r>
    <n v="789"/>
    <d v="1899-12-30T00:00:01"/>
    <n v="33"/>
    <n v="4"/>
    <n v="5688"/>
    <n v="13"/>
    <x v="14"/>
  </r>
  <r>
    <n v="790"/>
    <d v="1899-12-30T00:00:01"/>
    <n v="33"/>
    <n v="5"/>
    <n v="5693"/>
    <n v="17"/>
    <x v="15"/>
  </r>
  <r>
    <n v="791"/>
    <d v="1899-12-30T00:00:01"/>
    <n v="33"/>
    <n v="4"/>
    <n v="5697"/>
    <n v="13"/>
    <x v="16"/>
  </r>
  <r>
    <n v="792"/>
    <d v="1899-12-30T00:00:01"/>
    <n v="33"/>
    <n v="4"/>
    <n v="5701"/>
    <n v="13"/>
    <x v="16"/>
  </r>
  <r>
    <n v="793"/>
    <d v="1899-12-30T00:00:01"/>
    <n v="34"/>
    <n v="4"/>
    <n v="5705"/>
    <n v="13"/>
    <x v="16"/>
  </r>
  <r>
    <n v="794"/>
    <d v="1899-12-30T00:00:01"/>
    <n v="34"/>
    <n v="2"/>
    <n v="5707"/>
    <n v="8"/>
    <x v="16"/>
  </r>
  <r>
    <n v="795"/>
    <d v="1899-12-30T00:00:01"/>
    <n v="34"/>
    <n v="4"/>
    <n v="5711"/>
    <n v="13"/>
    <x v="15"/>
  </r>
  <r>
    <n v="796"/>
    <d v="1899-12-30T00:00:01"/>
    <n v="34"/>
    <n v="4"/>
    <n v="5715"/>
    <n v="13"/>
    <x v="14"/>
  </r>
  <r>
    <n v="797"/>
    <d v="1899-12-30T00:00:01"/>
    <n v="35"/>
    <n v="4"/>
    <n v="5719"/>
    <n v="13"/>
    <x v="15"/>
  </r>
  <r>
    <n v="798"/>
    <d v="1899-12-30T00:00:01"/>
    <n v="35"/>
    <n v="4"/>
    <n v="5723"/>
    <n v="13"/>
    <x v="16"/>
  </r>
  <r>
    <n v="799"/>
    <d v="1899-12-30T00:00:01"/>
    <n v="35"/>
    <n v="4"/>
    <n v="5727"/>
    <n v="13"/>
    <x v="16"/>
  </r>
  <r>
    <n v="800"/>
    <d v="1899-12-30T00:00:01"/>
    <n v="35"/>
    <n v="3"/>
    <n v="5730"/>
    <n v="9"/>
    <x v="16"/>
  </r>
  <r>
    <n v="801"/>
    <d v="1899-12-30T00:00:01"/>
    <n v="35"/>
    <n v="4"/>
    <n v="5734"/>
    <n v="13"/>
    <x v="16"/>
  </r>
  <r>
    <n v="802"/>
    <d v="1899-12-30T00:00:01"/>
    <n v="36"/>
    <n v="4"/>
    <n v="5738"/>
    <n v="13"/>
    <x v="16"/>
  </r>
  <r>
    <n v="803"/>
    <d v="1899-12-30T00:00:01"/>
    <n v="36"/>
    <n v="4"/>
    <n v="5742"/>
    <n v="14"/>
    <x v="16"/>
  </r>
  <r>
    <n v="804"/>
    <d v="1899-12-30T00:00:01"/>
    <n v="36"/>
    <n v="4"/>
    <n v="5746"/>
    <n v="14"/>
    <x v="17"/>
  </r>
  <r>
    <n v="805"/>
    <d v="1899-12-30T00:00:01"/>
    <n v="36"/>
    <n v="4"/>
    <n v="5750"/>
    <n v="14"/>
    <x v="18"/>
  </r>
  <r>
    <n v="806"/>
    <d v="1899-12-30T00:00:01"/>
    <n v="36"/>
    <n v="3"/>
    <n v="5753"/>
    <n v="10"/>
    <x v="17"/>
  </r>
  <r>
    <n v="807"/>
    <d v="1899-12-30T00:00:01"/>
    <n v="37"/>
    <n v="4"/>
    <n v="5757"/>
    <n v="14"/>
    <x v="18"/>
  </r>
  <r>
    <n v="808"/>
    <d v="1899-12-30T00:00:01"/>
    <n v="37"/>
    <n v="4"/>
    <n v="5761"/>
    <n v="14"/>
    <x v="19"/>
  </r>
  <r>
    <n v="809"/>
    <d v="1899-12-30T00:00:01"/>
    <n v="37"/>
    <n v="4"/>
    <n v="5765"/>
    <n v="14"/>
    <x v="19"/>
  </r>
  <r>
    <n v="810"/>
    <d v="1899-12-30T00:00:01"/>
    <n v="37"/>
    <n v="4"/>
    <n v="5769"/>
    <n v="14"/>
    <x v="18"/>
  </r>
  <r>
    <n v="811"/>
    <d v="1899-12-30T00:00:01"/>
    <n v="37"/>
    <n v="4"/>
    <n v="5773"/>
    <n v="14"/>
    <x v="20"/>
  </r>
  <r>
    <n v="812"/>
    <d v="1899-12-30T00:00:01"/>
    <n v="37"/>
    <n v="4"/>
    <n v="5777"/>
    <n v="14"/>
    <x v="20"/>
  </r>
  <r>
    <n v="813"/>
    <d v="1899-12-30T00:00:01"/>
    <n v="38"/>
    <n v="3"/>
    <n v="5780"/>
    <n v="11"/>
    <x v="21"/>
  </r>
  <r>
    <n v="814"/>
    <d v="1899-12-30T00:00:01"/>
    <n v="38"/>
    <n v="4"/>
    <n v="5784"/>
    <n v="14"/>
    <x v="21"/>
  </r>
  <r>
    <n v="815"/>
    <d v="1899-12-30T00:00:01"/>
    <n v="38"/>
    <n v="4"/>
    <n v="5788"/>
    <n v="15"/>
    <x v="21"/>
  </r>
  <r>
    <n v="816"/>
    <d v="1899-12-30T00:00:01"/>
    <n v="38"/>
    <n v="4"/>
    <n v="5792"/>
    <n v="15"/>
    <x v="21"/>
  </r>
  <r>
    <n v="817"/>
    <d v="1899-12-30T00:00:01"/>
    <n v="38"/>
    <n v="4"/>
    <n v="5796"/>
    <n v="15"/>
    <x v="20"/>
  </r>
  <r>
    <n v="818"/>
    <d v="1899-12-30T00:00:01"/>
    <n v="38"/>
    <n v="4"/>
    <n v="5800"/>
    <n v="15"/>
    <x v="20"/>
  </r>
  <r>
    <n v="819"/>
    <d v="1899-12-30T00:00:01"/>
    <n v="38"/>
    <n v="3"/>
    <n v="5803"/>
    <n v="12"/>
    <x v="20"/>
  </r>
  <r>
    <n v="820"/>
    <d v="1899-12-30T00:00:01"/>
    <n v="39"/>
    <n v="4"/>
    <n v="5807"/>
    <n v="15"/>
    <x v="20"/>
  </r>
  <r>
    <n v="821"/>
    <d v="1899-12-30T00:00:01"/>
    <n v="39"/>
    <n v="4"/>
    <n v="5811"/>
    <n v="15"/>
    <x v="21"/>
  </r>
  <r>
    <n v="822"/>
    <d v="1899-12-30T00:00:01"/>
    <n v="39"/>
    <n v="4"/>
    <n v="5815"/>
    <n v="16"/>
    <x v="20"/>
  </r>
  <r>
    <n v="823"/>
    <d v="1899-12-30T00:00:01"/>
    <n v="39"/>
    <n v="4"/>
    <n v="5819"/>
    <n v="15"/>
    <x v="20"/>
  </r>
  <r>
    <n v="824"/>
    <d v="1899-12-30T00:00:01"/>
    <n v="39"/>
    <n v="4"/>
    <n v="5823"/>
    <n v="16"/>
    <x v="19"/>
  </r>
  <r>
    <n v="825"/>
    <d v="1899-12-30T00:00:01"/>
    <n v="39"/>
    <n v="4"/>
    <n v="5827"/>
    <n v="16"/>
    <x v="20"/>
  </r>
  <r>
    <n v="826"/>
    <d v="1899-12-30T00:00:01"/>
    <n v="40"/>
    <n v="4"/>
    <n v="5831"/>
    <n v="13"/>
    <x v="20"/>
  </r>
  <r>
    <n v="827"/>
    <d v="1899-12-30T00:00:01"/>
    <n v="40"/>
    <n v="4"/>
    <n v="5835"/>
    <n v="13"/>
    <x v="19"/>
  </r>
  <r>
    <n v="828"/>
    <d v="1899-12-30T00:00:01"/>
    <n v="40"/>
    <n v="5"/>
    <n v="5840"/>
    <n v="16"/>
    <x v="19"/>
  </r>
  <r>
    <n v="829"/>
    <d v="1899-12-30T00:00:01"/>
    <n v="40"/>
    <n v="3"/>
    <n v="5843"/>
    <n v="12"/>
    <x v="19"/>
  </r>
  <r>
    <n v="830"/>
    <d v="1899-12-30T00:00:01"/>
    <n v="41"/>
    <n v="3"/>
    <n v="5846"/>
    <n v="12"/>
    <x v="17"/>
  </r>
  <r>
    <n v="831"/>
    <d v="1899-12-30T00:00:01"/>
    <n v="41"/>
    <n v="3"/>
    <n v="5849"/>
    <n v="10"/>
    <x v="16"/>
  </r>
  <r>
    <n v="832"/>
    <d v="1899-12-30T00:00:01"/>
    <n v="41"/>
    <n v="2"/>
    <n v="5851"/>
    <n v="9"/>
    <x v="16"/>
  </r>
  <r>
    <n v="833"/>
    <d v="1899-12-30T00:00:01"/>
    <n v="42"/>
    <n v="3"/>
    <n v="5854"/>
    <n v="9"/>
    <x v="16"/>
  </r>
  <r>
    <n v="834"/>
    <d v="1899-12-30T00:00:01"/>
    <n v="42"/>
    <n v="2"/>
    <n v="5856"/>
    <n v="8"/>
    <x v="16"/>
  </r>
  <r>
    <n v="835"/>
    <d v="1899-12-30T00:00:01"/>
    <n v="42"/>
    <n v="2"/>
    <n v="5858"/>
    <n v="8"/>
    <x v="17"/>
  </r>
  <r>
    <n v="836"/>
    <d v="1899-12-30T00:00:01"/>
    <n v="43"/>
    <n v="3"/>
    <n v="5861"/>
    <n v="11"/>
    <x v="16"/>
  </r>
  <r>
    <n v="837"/>
    <d v="1899-12-30T00:00:01"/>
    <n v="43"/>
    <n v="2"/>
    <n v="5863"/>
    <n v="8"/>
    <x v="17"/>
  </r>
  <r>
    <n v="838"/>
    <d v="1899-12-30T00:00:01"/>
    <n v="43"/>
    <n v="3"/>
    <n v="5866"/>
    <n v="11"/>
    <x v="17"/>
  </r>
  <r>
    <n v="839"/>
    <d v="1899-12-30T00:00:01"/>
    <n v="43"/>
    <n v="2"/>
    <n v="5868"/>
    <n v="8"/>
    <x v="16"/>
  </r>
  <r>
    <n v="840"/>
    <d v="1899-12-30T00:00:01"/>
    <n v="44"/>
    <n v="2"/>
    <n v="5870"/>
    <n v="7"/>
    <x v="15"/>
  </r>
  <r>
    <n v="841"/>
    <d v="1899-12-30T00:00:01"/>
    <n v="44"/>
    <n v="3"/>
    <n v="5873"/>
    <n v="10"/>
    <x v="15"/>
  </r>
  <r>
    <n v="842"/>
    <d v="1899-12-30T00:00:01"/>
    <n v="44"/>
    <n v="4"/>
    <n v="5877"/>
    <n v="14"/>
    <x v="14"/>
  </r>
  <r>
    <n v="843"/>
    <d v="1899-12-30T00:00:01"/>
    <n v="44"/>
    <n v="2"/>
    <n v="5879"/>
    <n v="7"/>
    <x v="14"/>
  </r>
  <r>
    <n v="844"/>
    <d v="1899-12-30T00:00:01"/>
    <n v="45"/>
    <n v="4"/>
    <n v="5883"/>
    <n v="14"/>
    <x v="15"/>
  </r>
  <r>
    <n v="845"/>
    <d v="1899-12-30T00:00:01"/>
    <n v="45"/>
    <n v="2"/>
    <n v="5885"/>
    <n v="7"/>
    <x v="14"/>
  </r>
  <r>
    <n v="846"/>
    <d v="1899-12-30T00:00:01"/>
    <n v="45"/>
    <n v="4"/>
    <n v="5889"/>
    <n v="13"/>
    <x v="14"/>
  </r>
  <r>
    <n v="847"/>
    <d v="1899-12-30T00:00:01"/>
    <n v="45"/>
    <n v="3"/>
    <n v="5892"/>
    <n v="9"/>
    <x v="15"/>
  </r>
  <r>
    <n v="848"/>
    <d v="1899-12-30T00:00:01"/>
    <n v="46"/>
    <n v="4"/>
    <n v="5896"/>
    <n v="13"/>
    <x v="14"/>
  </r>
  <r>
    <n v="849"/>
    <d v="1899-12-30T00:00:01"/>
    <n v="46"/>
    <n v="2"/>
    <n v="5898"/>
    <n v="9"/>
    <x v="14"/>
  </r>
  <r>
    <n v="850"/>
    <d v="1899-12-30T00:00:01"/>
    <n v="46"/>
    <n v="4"/>
    <n v="5902"/>
    <n v="13"/>
    <x v="15"/>
  </r>
  <r>
    <n v="851"/>
    <d v="1899-12-30T00:00:01"/>
    <n v="46"/>
    <n v="2"/>
    <n v="5904"/>
    <n v="8"/>
    <x v="14"/>
  </r>
  <r>
    <n v="852"/>
    <d v="1899-12-30T00:00:01"/>
    <n v="47"/>
    <n v="2"/>
    <n v="5906"/>
    <n v="8"/>
    <x v="14"/>
  </r>
  <r>
    <n v="853"/>
    <d v="1899-12-30T00:00:01"/>
    <n v="47"/>
    <n v="4"/>
    <n v="5910"/>
    <n v="13"/>
    <x v="14"/>
  </r>
  <r>
    <n v="854"/>
    <d v="1899-12-30T00:00:01"/>
    <n v="47"/>
    <n v="4"/>
    <n v="5914"/>
    <n v="13"/>
    <x v="13"/>
  </r>
  <r>
    <n v="855"/>
    <d v="1899-12-30T00:00:01"/>
    <n v="47"/>
    <n v="4"/>
    <n v="5918"/>
    <n v="13"/>
    <x v="14"/>
  </r>
  <r>
    <n v="856"/>
    <d v="1899-12-30T00:00:01"/>
    <n v="47"/>
    <n v="4"/>
    <n v="5922"/>
    <n v="13"/>
    <x v="14"/>
  </r>
  <r>
    <n v="857"/>
    <d v="1899-12-30T00:00:01"/>
    <n v="47"/>
    <n v="4"/>
    <n v="5926"/>
    <n v="13"/>
    <x v="16"/>
  </r>
  <r>
    <n v="858"/>
    <d v="1899-12-30T00:00:01"/>
    <n v="48"/>
    <n v="4"/>
    <n v="5930"/>
    <n v="13"/>
    <x v="17"/>
  </r>
  <r>
    <n v="859"/>
    <d v="1899-12-30T00:00:01"/>
    <n v="48"/>
    <n v="3"/>
    <n v="5933"/>
    <n v="9"/>
    <x v="17"/>
  </r>
  <r>
    <n v="860"/>
    <d v="1899-12-30T00:00:01"/>
    <n v="48"/>
    <n v="6"/>
    <n v="5939"/>
    <n v="21"/>
    <x v="16"/>
  </r>
  <r>
    <n v="861"/>
    <d v="1899-12-30T00:00:01"/>
    <n v="48"/>
    <n v="4"/>
    <n v="5943"/>
    <n v="13"/>
    <x v="17"/>
  </r>
  <r>
    <n v="862"/>
    <d v="1899-12-30T00:00:01"/>
    <n v="48"/>
    <n v="3"/>
    <n v="5946"/>
    <n v="9"/>
    <x v="17"/>
  </r>
  <r>
    <n v="863"/>
    <d v="1899-12-30T00:00:01"/>
    <n v="48"/>
    <n v="4"/>
    <n v="5950"/>
    <n v="13"/>
    <x v="18"/>
  </r>
  <r>
    <n v="864"/>
    <d v="1899-12-30T00:00:01"/>
    <n v="48"/>
    <n v="4"/>
    <n v="5954"/>
    <n v="13"/>
    <x v="18"/>
  </r>
  <r>
    <n v="865"/>
    <d v="1899-12-30T00:00:01"/>
    <n v="49"/>
    <n v="4"/>
    <n v="5958"/>
    <n v="13"/>
    <x v="17"/>
  </r>
  <r>
    <n v="866"/>
    <d v="1899-12-30T00:00:01"/>
    <n v="49"/>
    <n v="4"/>
    <n v="5962"/>
    <n v="13"/>
    <x v="18"/>
  </r>
  <r>
    <n v="867"/>
    <d v="1899-12-30T00:00:01"/>
    <n v="49"/>
    <n v="5"/>
    <n v="5967"/>
    <n v="17"/>
    <x v="17"/>
  </r>
  <r>
    <n v="868"/>
    <d v="1899-12-30T00:00:01"/>
    <n v="49"/>
    <n v="4"/>
    <n v="5971"/>
    <n v="13"/>
    <x v="17"/>
  </r>
  <r>
    <n v="869"/>
    <d v="1899-12-30T00:00:01"/>
    <n v="49"/>
    <n v="4"/>
    <n v="5975"/>
    <n v="13"/>
    <x v="16"/>
  </r>
  <r>
    <n v="870"/>
    <d v="1899-12-30T00:00:01"/>
    <n v="49"/>
    <n v="4"/>
    <n v="5979"/>
    <n v="13"/>
    <x v="17"/>
  </r>
  <r>
    <n v="871"/>
    <d v="1899-12-30T00:00:01"/>
    <n v="50"/>
    <n v="2"/>
    <n v="5981"/>
    <n v="9"/>
    <x v="17"/>
  </r>
  <r>
    <n v="872"/>
    <d v="1899-12-30T00:00:01"/>
    <n v="50"/>
    <n v="4"/>
    <n v="5985"/>
    <n v="13"/>
    <x v="15"/>
  </r>
  <r>
    <n v="873"/>
    <d v="1899-12-30T00:00:01"/>
    <n v="50"/>
    <n v="4"/>
    <n v="5989"/>
    <n v="13"/>
    <x v="14"/>
  </r>
  <r>
    <n v="874"/>
    <d v="1899-12-30T00:00:01"/>
    <n v="50"/>
    <n v="4"/>
    <n v="5993"/>
    <n v="13"/>
    <x v="15"/>
  </r>
  <r>
    <n v="875"/>
    <d v="1899-12-30T00:00:01"/>
    <n v="51"/>
    <n v="4"/>
    <n v="5997"/>
    <n v="13"/>
    <x v="14"/>
  </r>
  <r>
    <n v="876"/>
    <d v="1899-12-30T00:00:01"/>
    <n v="51"/>
    <n v="4"/>
    <n v="6001"/>
    <n v="13"/>
    <x v="14"/>
  </r>
  <r>
    <n v="877"/>
    <d v="1899-12-30T00:00:01"/>
    <n v="51"/>
    <n v="2"/>
    <n v="6003"/>
    <n v="9"/>
    <x v="14"/>
  </r>
  <r>
    <n v="878"/>
    <d v="1899-12-30T00:00:01"/>
    <n v="52"/>
    <n v="3"/>
    <n v="6006"/>
    <n v="9"/>
    <x v="13"/>
  </r>
  <r>
    <n v="879"/>
    <d v="1899-12-30T00:00:01"/>
    <n v="52"/>
    <n v="4"/>
    <n v="6010"/>
    <n v="13"/>
    <x v="13"/>
  </r>
  <r>
    <n v="880"/>
    <d v="1899-12-30T00:00:01"/>
    <n v="52"/>
    <n v="4"/>
    <n v="6014"/>
    <n v="13"/>
    <x v="12"/>
  </r>
  <r>
    <n v="881"/>
    <d v="1899-12-30T00:00:01"/>
    <n v="52"/>
    <n v="2"/>
    <n v="6016"/>
    <n v="9"/>
    <x v="12"/>
  </r>
  <r>
    <n v="882"/>
    <d v="1899-12-30T00:00:01"/>
    <n v="53"/>
    <n v="4"/>
    <n v="6020"/>
    <n v="13"/>
    <x v="12"/>
  </r>
  <r>
    <n v="883"/>
    <d v="1899-12-30T00:00:01"/>
    <n v="53"/>
    <n v="2"/>
    <n v="6022"/>
    <n v="9"/>
    <x v="12"/>
  </r>
  <r>
    <n v="884"/>
    <d v="1899-12-30T00:00:01"/>
    <n v="53"/>
    <n v="4"/>
    <n v="6026"/>
    <n v="13"/>
    <x v="13"/>
  </r>
  <r>
    <n v="885"/>
    <d v="1899-12-30T00:00:01"/>
    <n v="53"/>
    <n v="2"/>
    <n v="6028"/>
    <n v="9"/>
    <x v="12"/>
  </r>
  <r>
    <n v="886"/>
    <d v="1899-12-30T00:00:01"/>
    <n v="54"/>
    <n v="4"/>
    <n v="6032"/>
    <n v="13"/>
    <x v="12"/>
  </r>
  <r>
    <n v="887"/>
    <d v="1899-12-30T00:00:01"/>
    <n v="54"/>
    <n v="2"/>
    <n v="6034"/>
    <n v="9"/>
    <x v="12"/>
  </r>
  <r>
    <n v="888"/>
    <d v="1899-12-30T00:00:01"/>
    <n v="54"/>
    <n v="2"/>
    <n v="6036"/>
    <n v="9"/>
    <x v="12"/>
  </r>
  <r>
    <n v="889"/>
    <d v="1899-12-30T00:00:01"/>
    <n v="54"/>
    <n v="4"/>
    <n v="6040"/>
    <n v="13"/>
    <x v="12"/>
  </r>
  <r>
    <n v="890"/>
    <d v="1899-12-30T00:00:01"/>
    <n v="55"/>
    <n v="2"/>
    <n v="6042"/>
    <n v="9"/>
    <x v="12"/>
  </r>
  <r>
    <n v="891"/>
    <d v="1899-12-30T00:00:01"/>
    <n v="55"/>
    <n v="4"/>
    <n v="6046"/>
    <n v="13"/>
    <x v="12"/>
  </r>
  <r>
    <n v="892"/>
    <d v="1899-12-30T00:00:01"/>
    <n v="55"/>
    <n v="2"/>
    <n v="6048"/>
    <n v="8"/>
    <x v="13"/>
  </r>
  <r>
    <n v="893"/>
    <d v="1899-12-30T00:00:01"/>
    <n v="55"/>
    <n v="4"/>
    <n v="6052"/>
    <n v="13"/>
    <x v="13"/>
  </r>
  <r>
    <n v="894"/>
    <d v="1899-12-30T00:00:01"/>
    <n v="56"/>
    <n v="2"/>
    <n v="6054"/>
    <n v="8"/>
    <x v="13"/>
  </r>
  <r>
    <n v="895"/>
    <d v="1899-12-30T00:00:01"/>
    <n v="56"/>
    <n v="4"/>
    <n v="6058"/>
    <n v="13"/>
    <x v="12"/>
  </r>
  <r>
    <n v="896"/>
    <d v="1899-12-30T00:00:01"/>
    <n v="56"/>
    <n v="2"/>
    <n v="6060"/>
    <n v="8"/>
    <x v="12"/>
  </r>
  <r>
    <n v="897"/>
    <d v="1899-12-30T00:00:01"/>
    <n v="56"/>
    <n v="4"/>
    <n v="6064"/>
    <n v="13"/>
    <x v="12"/>
  </r>
  <r>
    <n v="898"/>
    <d v="1899-12-30T00:00:01"/>
    <n v="57"/>
    <n v="2"/>
    <n v="6066"/>
    <n v="8"/>
    <x v="12"/>
  </r>
  <r>
    <n v="899"/>
    <d v="1899-12-30T00:00:01"/>
    <n v="57"/>
    <n v="2"/>
    <n v="6068"/>
    <n v="8"/>
    <x v="12"/>
  </r>
  <r>
    <n v="900"/>
    <d v="1899-12-30T00:00:01"/>
    <n v="57"/>
    <n v="4"/>
    <n v="6072"/>
    <n v="13"/>
    <x v="12"/>
  </r>
  <r>
    <n v="901"/>
    <d v="1899-12-30T00:00:01"/>
    <n v="57"/>
    <n v="2"/>
    <n v="6074"/>
    <n v="9"/>
    <x v="12"/>
  </r>
  <r>
    <n v="902"/>
    <d v="1899-12-30T00:00:01"/>
    <n v="57"/>
    <n v="4"/>
    <n v="6078"/>
    <n v="13"/>
    <x v="12"/>
  </r>
  <r>
    <n v="903"/>
    <d v="1899-12-30T00:00:01"/>
    <n v="58"/>
    <n v="3"/>
    <n v="6081"/>
    <n v="9"/>
    <x v="12"/>
  </r>
  <r>
    <n v="904"/>
    <d v="1899-12-30T00:00:01"/>
    <n v="58"/>
    <n v="4"/>
    <n v="6085"/>
    <n v="13"/>
    <x v="13"/>
  </r>
  <r>
    <n v="905"/>
    <d v="1899-12-30T00:00:01"/>
    <n v="58"/>
    <n v="3"/>
    <n v="6088"/>
    <n v="9"/>
    <x v="12"/>
  </r>
  <r>
    <n v="906"/>
    <d v="1899-12-30T00:00:01"/>
    <n v="58"/>
    <n v="4"/>
    <n v="6092"/>
    <n v="13"/>
    <x v="12"/>
  </r>
  <r>
    <n v="907"/>
    <d v="1899-12-30T00:00:01"/>
    <n v="59"/>
    <n v="3"/>
    <n v="6095"/>
    <n v="9"/>
    <x v="12"/>
  </r>
  <r>
    <n v="908"/>
    <d v="1899-12-30T00:00:01"/>
    <n v="59"/>
    <n v="4"/>
    <n v="6099"/>
    <n v="13"/>
    <x v="12"/>
  </r>
  <r>
    <n v="909"/>
    <d v="1899-12-30T00:00:01"/>
    <n v="59"/>
    <n v="3"/>
    <n v="6102"/>
    <n v="9"/>
    <x v="12"/>
  </r>
  <r>
    <n v="910"/>
    <d v="1899-12-30T00:00:01"/>
    <n v="59"/>
    <n v="4"/>
    <n v="6106"/>
    <n v="13"/>
    <x v="12"/>
  </r>
  <r>
    <n v="911"/>
    <d v="1899-12-30T00:00:01"/>
    <n v="60"/>
    <n v="3"/>
    <n v="6109"/>
    <n v="9"/>
    <x v="12"/>
  </r>
  <r>
    <n v="912"/>
    <d v="1899-12-30T00:00:01"/>
    <n v="60"/>
    <n v="4"/>
    <n v="6113"/>
    <n v="14"/>
    <x v="12"/>
  </r>
  <r>
    <n v="913"/>
    <d v="1899-12-30T00:00:01"/>
    <n v="60"/>
    <n v="4"/>
    <n v="6117"/>
    <n v="14"/>
    <x v="12"/>
  </r>
  <r>
    <n v="914"/>
    <d v="1899-12-30T00:00:01"/>
    <n v="60"/>
    <n v="2"/>
    <n v="6119"/>
    <n v="7"/>
    <x v="13"/>
  </r>
  <r>
    <n v="915"/>
    <d v="1899-12-30T00:00:01"/>
    <n v="61"/>
    <n v="4"/>
    <n v="6123"/>
    <n v="15"/>
    <x v="12"/>
  </r>
  <r>
    <n v="916"/>
    <d v="1899-12-30T00:00:01"/>
    <n v="61"/>
    <n v="4"/>
    <n v="6127"/>
    <n v="15"/>
    <x v="11"/>
  </r>
  <r>
    <n v="917"/>
    <d v="1899-12-30T00:00:01"/>
    <n v="61"/>
    <n v="3"/>
    <n v="6130"/>
    <n v="12"/>
    <x v="12"/>
  </r>
  <r>
    <n v="918"/>
    <d v="1899-12-30T00:00:01"/>
    <n v="61"/>
    <n v="3"/>
    <n v="6133"/>
    <n v="12"/>
    <x v="12"/>
  </r>
  <r>
    <n v="919"/>
    <d v="1899-12-30T00:00:01"/>
    <n v="61"/>
    <n v="4"/>
    <n v="6137"/>
    <n v="13"/>
    <x v="12"/>
  </r>
  <r>
    <n v="920"/>
    <d v="1899-12-30T00:00:01"/>
    <n v="61"/>
    <n v="3"/>
    <n v="6140"/>
    <n v="11"/>
    <x v="13"/>
  </r>
  <r>
    <n v="921"/>
    <d v="1899-12-30T00:00:01"/>
    <n v="62"/>
    <n v="5"/>
    <n v="6145"/>
    <n v="16"/>
    <x v="13"/>
  </r>
  <r>
    <n v="922"/>
    <d v="1899-12-30T00:00:01"/>
    <n v="62"/>
    <n v="4"/>
    <n v="6149"/>
    <n v="14"/>
    <x v="14"/>
  </r>
  <r>
    <n v="923"/>
    <d v="1899-12-30T00:00:01"/>
    <n v="62"/>
    <n v="3"/>
    <n v="6152"/>
    <n v="12"/>
    <x v="15"/>
  </r>
  <r>
    <n v="924"/>
    <d v="1899-12-30T00:00:01"/>
    <n v="62"/>
    <n v="3"/>
    <n v="6155"/>
    <n v="13"/>
    <x v="14"/>
  </r>
  <r>
    <n v="925"/>
    <d v="1899-12-30T00:00:01"/>
    <n v="62"/>
    <n v="4"/>
    <n v="6159"/>
    <n v="15"/>
    <x v="16"/>
  </r>
  <r>
    <n v="926"/>
    <d v="1899-12-30T00:00:01"/>
    <n v="62"/>
    <n v="5"/>
    <n v="6164"/>
    <n v="18"/>
    <x v="17"/>
  </r>
  <r>
    <n v="927"/>
    <d v="1899-12-30T00:00:01"/>
    <n v="63"/>
    <n v="4"/>
    <n v="6168"/>
    <n v="13"/>
    <x v="16"/>
  </r>
  <r>
    <n v="928"/>
    <d v="1899-12-30T00:00:01"/>
    <n v="63"/>
    <n v="3"/>
    <n v="6171"/>
    <n v="13"/>
    <x v="17"/>
  </r>
  <r>
    <n v="929"/>
    <d v="1899-12-30T00:00:01"/>
    <n v="63"/>
    <n v="4"/>
    <n v="6175"/>
    <n v="16"/>
    <x v="16"/>
  </r>
  <r>
    <n v="930"/>
    <d v="1899-12-30T00:00:01"/>
    <n v="63"/>
    <n v="4"/>
    <n v="6179"/>
    <n v="13"/>
    <x v="17"/>
  </r>
  <r>
    <n v="931"/>
    <d v="1899-12-30T00:00:01"/>
    <n v="63"/>
    <n v="4"/>
    <n v="6183"/>
    <n v="15"/>
    <x v="17"/>
  </r>
  <r>
    <n v="932"/>
    <d v="1899-12-30T00:00:01"/>
    <n v="63"/>
    <n v="4"/>
    <n v="6187"/>
    <n v="14"/>
    <x v="16"/>
  </r>
  <r>
    <n v="933"/>
    <d v="1899-12-30T00:00:01"/>
    <n v="64"/>
    <n v="4"/>
    <n v="6191"/>
    <n v="15"/>
    <x v="17"/>
  </r>
  <r>
    <n v="934"/>
    <d v="1899-12-30T00:00:01"/>
    <n v="64"/>
    <n v="4"/>
    <n v="6195"/>
    <n v="14"/>
    <x v="17"/>
  </r>
  <r>
    <n v="935"/>
    <d v="1899-12-30T00:00:01"/>
    <n v="64"/>
    <n v="4"/>
    <n v="6199"/>
    <n v="13"/>
    <x v="16"/>
  </r>
  <r>
    <n v="936"/>
    <d v="1899-12-30T00:00:01"/>
    <n v="64"/>
    <n v="4"/>
    <n v="6203"/>
    <n v="14"/>
    <x v="17"/>
  </r>
  <r>
    <n v="937"/>
    <d v="1899-12-30T00:00:01"/>
    <n v="64"/>
    <n v="4"/>
    <n v="6207"/>
    <n v="15"/>
    <x v="17"/>
  </r>
  <r>
    <n v="938"/>
    <d v="1899-12-30T00:00:01"/>
    <n v="64"/>
    <n v="4"/>
    <n v="6211"/>
    <n v="14"/>
    <x v="18"/>
  </r>
  <r>
    <n v="939"/>
    <d v="1899-12-30T00:00:01"/>
    <n v="64"/>
    <n v="4"/>
    <n v="6215"/>
    <n v="16"/>
    <x v="18"/>
  </r>
  <r>
    <n v="940"/>
    <d v="1899-12-30T00:00:01"/>
    <n v="65"/>
    <n v="4"/>
    <n v="6219"/>
    <n v="14"/>
    <x v="19"/>
  </r>
  <r>
    <n v="941"/>
    <d v="1899-12-30T00:00:01"/>
    <n v="65"/>
    <n v="5"/>
    <n v="6224"/>
    <n v="16"/>
    <x v="19"/>
  </r>
  <r>
    <n v="942"/>
    <d v="1899-12-30T00:00:01"/>
    <n v="65"/>
    <n v="4"/>
    <n v="6228"/>
    <n v="15"/>
    <x v="19"/>
  </r>
  <r>
    <n v="943"/>
    <d v="1899-12-30T00:00:01"/>
    <n v="65"/>
    <n v="4"/>
    <n v="6232"/>
    <n v="13"/>
    <x v="20"/>
  </r>
  <r>
    <n v="944"/>
    <d v="1899-12-30T00:00:01"/>
    <n v="65"/>
    <n v="4"/>
    <n v="6236"/>
    <n v="15"/>
    <x v="19"/>
  </r>
  <r>
    <n v="945"/>
    <d v="1899-12-30T00:00:01"/>
    <n v="65"/>
    <n v="5"/>
    <n v="6241"/>
    <n v="16"/>
    <x v="19"/>
  </r>
  <r>
    <n v="946"/>
    <d v="1899-12-30T00:00:01"/>
    <n v="65"/>
    <n v="4"/>
    <n v="6245"/>
    <n v="15"/>
    <x v="19"/>
  </r>
  <r>
    <n v="947"/>
    <d v="1899-12-30T00:00:01"/>
    <n v="65"/>
    <n v="5"/>
    <n v="6250"/>
    <n v="16"/>
    <x v="18"/>
  </r>
  <r>
    <n v="948"/>
    <d v="1899-12-30T00:00:01"/>
    <n v="66"/>
    <n v="4"/>
    <n v="6254"/>
    <n v="13"/>
    <x v="18"/>
  </r>
  <r>
    <n v="949"/>
    <d v="1899-12-30T00:00:01"/>
    <n v="66"/>
    <n v="4"/>
    <n v="6258"/>
    <n v="15"/>
    <x v="17"/>
  </r>
  <r>
    <n v="950"/>
    <d v="1899-12-30T00:00:01"/>
    <n v="66"/>
    <n v="5"/>
    <n v="6263"/>
    <n v="16"/>
    <x v="18"/>
  </r>
  <r>
    <n v="951"/>
    <d v="1899-12-30T00:00:01"/>
    <n v="66"/>
    <n v="4"/>
    <n v="6267"/>
    <n v="15"/>
    <x v="18"/>
  </r>
  <r>
    <n v="952"/>
    <d v="1899-12-30T00:00:01"/>
    <n v="66"/>
    <n v="4"/>
    <n v="6271"/>
    <n v="15"/>
    <x v="19"/>
  </r>
  <r>
    <n v="953"/>
    <d v="1899-12-30T00:00:01"/>
    <n v="66"/>
    <n v="4"/>
    <n v="6275"/>
    <n v="14"/>
    <x v="19"/>
  </r>
  <r>
    <n v="954"/>
    <d v="1899-12-30T00:00:01"/>
    <n v="66"/>
    <n v="5"/>
    <n v="6280"/>
    <n v="16"/>
    <x v="19"/>
  </r>
  <r>
    <n v="955"/>
    <d v="1899-12-30T00:00:01"/>
    <n v="67"/>
    <n v="4"/>
    <n v="6284"/>
    <n v="15"/>
    <x v="19"/>
  </r>
  <r>
    <n v="956"/>
    <d v="1899-12-30T00:00:01"/>
    <n v="67"/>
    <n v="5"/>
    <n v="6289"/>
    <n v="16"/>
    <x v="19"/>
  </r>
  <r>
    <n v="957"/>
    <d v="1899-12-30T00:00:01"/>
    <n v="67"/>
    <n v="4"/>
    <n v="6293"/>
    <n v="15"/>
    <x v="19"/>
  </r>
  <r>
    <n v="958"/>
    <d v="1899-12-30T00:00:01"/>
    <n v="67"/>
    <n v="4"/>
    <n v="6297"/>
    <n v="15"/>
    <x v="19"/>
  </r>
  <r>
    <n v="959"/>
    <d v="1899-12-30T00:00:01"/>
    <n v="67"/>
    <n v="4"/>
    <n v="6301"/>
    <n v="15"/>
    <x v="18"/>
  </r>
  <r>
    <n v="960"/>
    <d v="1899-12-30T00:00:01"/>
    <n v="67"/>
    <n v="5"/>
    <n v="6306"/>
    <n v="16"/>
    <x v="19"/>
  </r>
  <r>
    <n v="961"/>
    <d v="1899-12-30T00:00:01"/>
    <n v="67"/>
    <n v="4"/>
    <n v="6310"/>
    <n v="14"/>
    <x v="19"/>
  </r>
  <r>
    <n v="962"/>
    <d v="1899-12-30T00:00:01"/>
    <n v="67"/>
    <n v="4"/>
    <n v="6314"/>
    <n v="15"/>
    <x v="20"/>
  </r>
  <r>
    <n v="963"/>
    <d v="1899-12-30T00:00:01"/>
    <n v="68"/>
    <n v="5"/>
    <n v="6319"/>
    <n v="17"/>
    <x v="19"/>
  </r>
  <r>
    <n v="964"/>
    <d v="1899-12-30T00:00:01"/>
    <n v="68"/>
    <n v="4"/>
    <n v="6323"/>
    <n v="15"/>
    <x v="19"/>
  </r>
  <r>
    <n v="965"/>
    <d v="1899-12-30T00:00:01"/>
    <n v="68"/>
    <n v="4"/>
    <n v="6327"/>
    <n v="15"/>
    <x v="20"/>
  </r>
  <r>
    <n v="966"/>
    <d v="1899-12-30T00:00:01"/>
    <n v="68"/>
    <n v="5"/>
    <n v="6332"/>
    <n v="17"/>
    <x v="19"/>
  </r>
  <r>
    <n v="967"/>
    <d v="1899-12-30T00:00:01"/>
    <n v="68"/>
    <n v="4"/>
    <n v="6336"/>
    <n v="15"/>
    <x v="20"/>
  </r>
  <r>
    <n v="968"/>
    <d v="1899-12-30T00:00:01"/>
    <n v="68"/>
    <n v="4"/>
    <n v="6340"/>
    <n v="15"/>
    <x v="19"/>
  </r>
  <r>
    <n v="969"/>
    <d v="1899-12-30T00:00:01"/>
    <n v="68"/>
    <n v="4"/>
    <n v="6344"/>
    <n v="15"/>
    <x v="20"/>
  </r>
  <r>
    <n v="970"/>
    <d v="1899-12-30T00:00:01"/>
    <n v="68"/>
    <n v="5"/>
    <n v="6349"/>
    <n v="17"/>
    <x v="20"/>
  </r>
  <r>
    <n v="971"/>
    <d v="1899-12-30T00:00:01"/>
    <n v="69"/>
    <n v="4"/>
    <n v="6353"/>
    <n v="15"/>
    <x v="21"/>
  </r>
  <r>
    <n v="972"/>
    <d v="1899-12-30T00:00:01"/>
    <n v="69"/>
    <n v="5"/>
    <n v="6358"/>
    <n v="17"/>
    <x v="21"/>
  </r>
  <r>
    <n v="973"/>
    <d v="1899-12-30T00:00:01"/>
    <n v="69"/>
    <n v="4"/>
    <n v="6362"/>
    <n v="15"/>
    <x v="22"/>
  </r>
  <r>
    <n v="974"/>
    <d v="1899-12-30T00:00:01"/>
    <n v="69"/>
    <n v="4"/>
    <n v="6366"/>
    <n v="16"/>
    <x v="21"/>
  </r>
  <r>
    <n v="975"/>
    <d v="1899-12-30T00:00:01"/>
    <n v="69"/>
    <n v="5"/>
    <n v="6371"/>
    <n v="17"/>
    <x v="21"/>
  </r>
  <r>
    <n v="976"/>
    <d v="1899-12-30T00:00:01"/>
    <n v="69"/>
    <n v="4"/>
    <n v="6375"/>
    <n v="15"/>
    <x v="22"/>
  </r>
  <r>
    <n v="977"/>
    <d v="1899-12-30T00:00:01"/>
    <n v="69"/>
    <n v="4"/>
    <n v="6379"/>
    <n v="16"/>
    <x v="23"/>
  </r>
  <r>
    <n v="978"/>
    <d v="1899-12-30T00:00:01"/>
    <n v="69"/>
    <n v="4"/>
    <n v="6383"/>
    <n v="15"/>
    <x v="23"/>
  </r>
  <r>
    <n v="979"/>
    <d v="1899-12-30T00:00:01"/>
    <n v="70"/>
    <n v="5"/>
    <n v="6388"/>
    <n v="18"/>
    <x v="24"/>
  </r>
  <r>
    <n v="980"/>
    <d v="1899-12-30T00:00:01"/>
    <n v="70"/>
    <n v="4"/>
    <n v="6392"/>
    <n v="16"/>
    <x v="24"/>
  </r>
  <r>
    <n v="981"/>
    <d v="1899-12-30T00:00:01"/>
    <n v="70"/>
    <n v="5"/>
    <n v="6397"/>
    <n v="17"/>
    <x v="23"/>
  </r>
  <r>
    <n v="982"/>
    <d v="1899-12-30T00:00:01"/>
    <n v="70"/>
    <n v="4"/>
    <n v="6401"/>
    <n v="15"/>
    <x v="24"/>
  </r>
  <r>
    <n v="983"/>
    <d v="1899-12-30T00:00:01"/>
    <n v="70"/>
    <n v="4"/>
    <n v="6405"/>
    <n v="16"/>
    <x v="24"/>
  </r>
  <r>
    <n v="984"/>
    <d v="1899-12-30T00:00:01"/>
    <n v="70"/>
    <n v="4"/>
    <n v="6409"/>
    <n v="16"/>
    <x v="23"/>
  </r>
  <r>
    <n v="985"/>
    <d v="1899-12-30T00:00:01"/>
    <n v="70"/>
    <n v="4"/>
    <n v="6413"/>
    <n v="15"/>
    <x v="24"/>
  </r>
  <r>
    <n v="986"/>
    <d v="1899-12-30T00:00:01"/>
    <n v="71"/>
    <n v="5"/>
    <n v="6418"/>
    <n v="18"/>
    <x v="24"/>
  </r>
  <r>
    <n v="987"/>
    <d v="1899-12-30T00:00:01"/>
    <n v="71"/>
    <n v="4"/>
    <n v="6422"/>
    <n v="16"/>
    <x v="24"/>
  </r>
  <r>
    <n v="988"/>
    <d v="1899-12-30T00:00:01"/>
    <n v="71"/>
    <n v="5"/>
    <n v="6427"/>
    <n v="17"/>
    <x v="23"/>
  </r>
  <r>
    <n v="989"/>
    <d v="1899-12-30T00:00:01"/>
    <n v="71"/>
    <n v="4"/>
    <n v="6431"/>
    <n v="16"/>
    <x v="22"/>
  </r>
  <r>
    <n v="990"/>
    <d v="1899-12-30T00:00:01"/>
    <n v="71"/>
    <n v="4"/>
    <n v="6435"/>
    <n v="16"/>
    <x v="21"/>
  </r>
  <r>
    <n v="991"/>
    <d v="1899-12-30T00:00:01"/>
    <n v="71"/>
    <n v="5"/>
    <n v="6440"/>
    <n v="18"/>
    <x v="21"/>
  </r>
  <r>
    <n v="992"/>
    <d v="1899-12-30T00:00:01"/>
    <n v="71"/>
    <n v="4"/>
    <n v="6444"/>
    <n v="16"/>
    <x v="22"/>
  </r>
  <r>
    <n v="993"/>
    <d v="1899-12-30T00:00:01"/>
    <n v="71"/>
    <n v="4"/>
    <n v="6448"/>
    <n v="16"/>
    <x v="22"/>
  </r>
  <r>
    <n v="994"/>
    <d v="1899-12-30T00:00:01"/>
    <n v="72"/>
    <n v="4"/>
    <n v="6452"/>
    <n v="16"/>
    <x v="23"/>
  </r>
  <r>
    <n v="995"/>
    <d v="1899-12-30T00:00:01"/>
    <n v="72"/>
    <n v="5"/>
    <n v="6457"/>
    <n v="18"/>
    <x v="23"/>
  </r>
  <r>
    <n v="996"/>
    <d v="1899-12-30T00:00:01"/>
    <n v="72"/>
    <n v="4"/>
    <n v="6461"/>
    <n v="16"/>
    <x v="22"/>
  </r>
  <r>
    <n v="997"/>
    <d v="1899-12-30T00:00:01"/>
    <n v="72"/>
    <n v="5"/>
    <n v="6466"/>
    <n v="18"/>
    <x v="23"/>
  </r>
  <r>
    <n v="998"/>
    <d v="1899-12-30T00:00:01"/>
    <n v="72"/>
    <n v="4"/>
    <n v="6470"/>
    <n v="16"/>
    <x v="22"/>
  </r>
  <r>
    <n v="999"/>
    <d v="1899-12-30T00:00:01"/>
    <n v="72"/>
    <n v="4"/>
    <n v="6474"/>
    <n v="16"/>
    <x v="21"/>
  </r>
  <r>
    <n v="1000"/>
    <d v="1899-12-30T00:00:01"/>
    <n v="72"/>
    <n v="5"/>
    <n v="6479"/>
    <n v="18"/>
    <x v="22"/>
  </r>
  <r>
    <n v="1001"/>
    <d v="1899-12-30T00:00:01"/>
    <n v="72"/>
    <n v="4"/>
    <n v="6483"/>
    <n v="16"/>
    <x v="22"/>
  </r>
  <r>
    <n v="1002"/>
    <d v="1899-12-30T00:00:01"/>
    <n v="73"/>
    <n v="4"/>
    <n v="6487"/>
    <n v="16"/>
    <x v="23"/>
  </r>
  <r>
    <n v="1003"/>
    <d v="1899-12-30T00:00:01"/>
    <n v="73"/>
    <n v="5"/>
    <n v="6492"/>
    <n v="17"/>
    <x v="23"/>
  </r>
  <r>
    <n v="1004"/>
    <d v="1899-12-30T00:00:01"/>
    <n v="73"/>
    <n v="5"/>
    <n v="6497"/>
    <n v="18"/>
    <x v="24"/>
  </r>
  <r>
    <n v="1005"/>
    <d v="1899-12-30T00:00:01"/>
    <n v="73"/>
    <n v="4"/>
    <n v="6501"/>
    <n v="16"/>
    <x v="24"/>
  </r>
  <r>
    <n v="1006"/>
    <d v="1899-12-30T00:00:01"/>
    <n v="73"/>
    <n v="4"/>
    <n v="6505"/>
    <n v="16"/>
    <x v="24"/>
  </r>
  <r>
    <n v="1007"/>
    <d v="1899-12-30T00:00:01"/>
    <n v="73"/>
    <n v="5"/>
    <n v="6510"/>
    <n v="18"/>
    <x v="23"/>
  </r>
  <r>
    <n v="1008"/>
    <d v="1899-12-30T00:00:01"/>
    <n v="73"/>
    <n v="5"/>
    <n v="6515"/>
    <n v="17"/>
    <x v="24"/>
  </r>
  <r>
    <n v="1009"/>
    <d v="1899-12-30T00:00:01"/>
    <n v="73"/>
    <n v="5"/>
    <n v="6520"/>
    <n v="18"/>
    <x v="24"/>
  </r>
  <r>
    <n v="1010"/>
    <d v="1899-12-30T00:00:01"/>
    <n v="74"/>
    <n v="4"/>
    <n v="6524"/>
    <n v="16"/>
    <x v="25"/>
  </r>
  <r>
    <n v="1011"/>
    <d v="1899-12-30T00:00:01"/>
    <n v="74"/>
    <n v="5"/>
    <n v="6529"/>
    <n v="17"/>
    <x v="25"/>
  </r>
  <r>
    <n v="1012"/>
    <d v="1899-12-30T00:00:01"/>
    <n v="74"/>
    <n v="5"/>
    <n v="6534"/>
    <n v="17"/>
    <x v="26"/>
  </r>
  <r>
    <n v="1013"/>
    <d v="1899-12-30T00:00:01"/>
    <n v="74"/>
    <n v="5"/>
    <n v="6539"/>
    <n v="18"/>
    <x v="26"/>
  </r>
  <r>
    <n v="1014"/>
    <d v="1899-12-30T00:00:01"/>
    <n v="74"/>
    <n v="5"/>
    <n v="6544"/>
    <n v="17"/>
    <x v="27"/>
  </r>
  <r>
    <n v="1015"/>
    <d v="1899-12-30T00:00:01"/>
    <n v="74"/>
    <n v="4"/>
    <n v="6548"/>
    <n v="16"/>
    <x v="25"/>
  </r>
  <r>
    <n v="1016"/>
    <d v="1899-12-30T00:00:01"/>
    <n v="74"/>
    <n v="5"/>
    <n v="6553"/>
    <n v="19"/>
    <x v="25"/>
  </r>
  <r>
    <n v="1017"/>
    <d v="1899-12-30T00:00:01"/>
    <n v="74"/>
    <n v="4"/>
    <n v="6557"/>
    <n v="16"/>
    <x v="24"/>
  </r>
  <r>
    <n v="1018"/>
    <d v="1899-12-30T00:00:01"/>
    <n v="75"/>
    <n v="5"/>
    <n v="6562"/>
    <n v="17"/>
    <x v="25"/>
  </r>
  <r>
    <n v="1019"/>
    <d v="1899-12-30T00:00:01"/>
    <n v="75"/>
    <n v="4"/>
    <n v="6566"/>
    <n v="16"/>
    <x v="24"/>
  </r>
  <r>
    <n v="1020"/>
    <d v="1899-12-30T00:00:01"/>
    <n v="75"/>
    <n v="5"/>
    <n v="6571"/>
    <n v="18"/>
    <x v="24"/>
  </r>
  <r>
    <n v="1021"/>
    <d v="1899-12-30T00:00:01"/>
    <n v="75"/>
    <n v="5"/>
    <n v="6576"/>
    <n v="17"/>
    <x v="23"/>
  </r>
  <r>
    <n v="1022"/>
    <d v="1899-12-30T00:00:01"/>
    <n v="75"/>
    <n v="5"/>
    <n v="6581"/>
    <n v="18"/>
    <x v="25"/>
  </r>
  <r>
    <n v="1023"/>
    <d v="1899-12-30T00:00:01"/>
    <n v="75"/>
    <n v="5"/>
    <n v="6586"/>
    <n v="17"/>
    <x v="25"/>
  </r>
  <r>
    <n v="1024"/>
    <d v="1899-12-30T00:00:01"/>
    <n v="75"/>
    <n v="5"/>
    <n v="6591"/>
    <n v="18"/>
    <x v="27"/>
  </r>
  <r>
    <n v="1025"/>
    <d v="1899-12-30T00:00:01"/>
    <n v="75"/>
    <n v="5"/>
    <n v="6596"/>
    <n v="18"/>
    <x v="27"/>
  </r>
  <r>
    <n v="1026"/>
    <d v="1899-12-30T00:00:01"/>
    <n v="75"/>
    <n v="4"/>
    <n v="6600"/>
    <n v="16"/>
    <x v="27"/>
  </r>
  <r>
    <n v="1027"/>
    <d v="1899-12-30T00:00:01"/>
    <n v="76"/>
    <n v="5"/>
    <n v="6605"/>
    <n v="18"/>
    <x v="28"/>
  </r>
  <r>
    <n v="1028"/>
    <d v="1899-12-30T00:00:01"/>
    <n v="76"/>
    <n v="5"/>
    <n v="6610"/>
    <n v="18"/>
    <x v="27"/>
  </r>
  <r>
    <n v="1029"/>
    <d v="1899-12-30T00:00:01"/>
    <n v="76"/>
    <n v="5"/>
    <n v="6615"/>
    <n v="19"/>
    <x v="27"/>
  </r>
  <r>
    <n v="1030"/>
    <d v="1899-12-30T00:00:01"/>
    <n v="76"/>
    <n v="5"/>
    <n v="6620"/>
    <n v="18"/>
    <x v="27"/>
  </r>
  <r>
    <n v="1031"/>
    <d v="1899-12-30T00:00:01"/>
    <n v="76"/>
    <n v="5"/>
    <n v="6625"/>
    <n v="19"/>
    <x v="26"/>
  </r>
  <r>
    <n v="1032"/>
    <d v="1899-12-30T00:00:01"/>
    <n v="76"/>
    <n v="5"/>
    <n v="6630"/>
    <n v="18"/>
    <x v="27"/>
  </r>
  <r>
    <n v="1033"/>
    <d v="1899-12-30T00:00:01"/>
    <n v="76"/>
    <n v="6"/>
    <n v="6636"/>
    <n v="21"/>
    <x v="27"/>
  </r>
  <r>
    <n v="1034"/>
    <d v="1899-12-30T00:00:01"/>
    <n v="76"/>
    <n v="6"/>
    <n v="6642"/>
    <n v="21"/>
    <x v="27"/>
  </r>
  <r>
    <n v="1035"/>
    <d v="1899-12-30T00:00:01"/>
    <n v="76"/>
    <n v="5"/>
    <n v="6647"/>
    <n v="18"/>
    <x v="26"/>
  </r>
  <r>
    <n v="1036"/>
    <d v="1899-12-30T00:00:01"/>
    <n v="76"/>
    <n v="7"/>
    <n v="6654"/>
    <n v="26"/>
    <x v="27"/>
  </r>
  <r>
    <n v="1037"/>
    <d v="1899-12-30T00:00:01"/>
    <n v="76"/>
    <n v="5"/>
    <n v="6659"/>
    <n v="17"/>
    <x v="27"/>
  </r>
  <r>
    <n v="1038"/>
    <d v="1899-12-30T00:00:01"/>
    <n v="76"/>
    <n v="5"/>
    <n v="6664"/>
    <n v="19"/>
    <x v="27"/>
  </r>
  <r>
    <n v="1039"/>
    <d v="1899-12-30T00:00:01"/>
    <n v="76"/>
    <n v="7"/>
    <n v="6671"/>
    <n v="25"/>
    <x v="27"/>
  </r>
  <r>
    <n v="1040"/>
    <d v="1899-12-30T00:00:01"/>
    <n v="76"/>
    <n v="5"/>
    <n v="6676"/>
    <n v="17"/>
    <x v="27"/>
  </r>
  <r>
    <n v="1041"/>
    <d v="1899-12-30T00:00:01"/>
    <n v="77"/>
    <n v="5"/>
    <n v="6681"/>
    <n v="17"/>
    <x v="25"/>
  </r>
  <r>
    <n v="1042"/>
    <d v="1899-12-30T00:00:01"/>
    <n v="77"/>
    <n v="5"/>
    <n v="6686"/>
    <n v="17"/>
    <x v="25"/>
  </r>
  <r>
    <n v="1043"/>
    <d v="1899-12-30T00:00:01"/>
    <n v="77"/>
    <n v="4"/>
    <n v="6690"/>
    <n v="13"/>
    <x v="24"/>
  </r>
  <r>
    <n v="1044"/>
    <d v="1899-12-30T00:00:01"/>
    <n v="77"/>
    <n v="5"/>
    <n v="6695"/>
    <n v="17"/>
    <x v="25"/>
  </r>
  <r>
    <n v="1045"/>
    <d v="1899-12-30T00:00:01"/>
    <n v="77"/>
    <n v="6"/>
    <n v="6701"/>
    <n v="22"/>
    <x v="24"/>
  </r>
  <r>
    <n v="1046"/>
    <d v="1899-12-30T00:00:01"/>
    <n v="77"/>
    <n v="5"/>
    <n v="6706"/>
    <n v="18"/>
    <x v="25"/>
  </r>
  <r>
    <n v="1047"/>
    <d v="1899-12-30T00:00:01"/>
    <n v="78"/>
    <n v="4"/>
    <n v="6710"/>
    <n v="14"/>
    <x v="24"/>
  </r>
  <r>
    <n v="1048"/>
    <d v="1899-12-30T00:00:01"/>
    <n v="78"/>
    <n v="5"/>
    <n v="6715"/>
    <n v="19"/>
    <x v="25"/>
  </r>
  <r>
    <n v="1049"/>
    <d v="1899-12-30T00:00:01"/>
    <n v="78"/>
    <n v="4"/>
    <n v="6719"/>
    <n v="15"/>
    <x v="24"/>
  </r>
  <r>
    <n v="1050"/>
    <d v="1899-12-30T00:00:01"/>
    <n v="78"/>
    <n v="4"/>
    <n v="6723"/>
    <n v="15"/>
    <x v="24"/>
  </r>
  <r>
    <n v="1051"/>
    <d v="1899-12-30T00:00:01"/>
    <n v="78"/>
    <n v="5"/>
    <n v="6728"/>
    <n v="19"/>
    <x v="24"/>
  </r>
  <r>
    <n v="1052"/>
    <d v="1899-12-30T00:00:01"/>
    <n v="78"/>
    <n v="4"/>
    <n v="6732"/>
    <n v="15"/>
    <x v="24"/>
  </r>
  <r>
    <n v="1053"/>
    <d v="1899-12-30T00:00:01"/>
    <n v="78"/>
    <n v="4"/>
    <n v="6736"/>
    <n v="15"/>
    <x v="24"/>
  </r>
  <r>
    <n v="1054"/>
    <d v="1899-12-30T00:00:01"/>
    <n v="78"/>
    <n v="5"/>
    <n v="6741"/>
    <n v="19"/>
    <x v="25"/>
  </r>
  <r>
    <n v="1055"/>
    <d v="1899-12-30T00:00:01"/>
    <n v="79"/>
    <n v="4"/>
    <n v="6745"/>
    <n v="15"/>
    <x v="24"/>
  </r>
  <r>
    <n v="1056"/>
    <d v="1899-12-30T00:00:01"/>
    <n v="79"/>
    <n v="4"/>
    <n v="6749"/>
    <n v="15"/>
    <x v="25"/>
  </r>
  <r>
    <n v="1057"/>
    <d v="1899-12-30T00:00:01"/>
    <n v="79"/>
    <n v="5"/>
    <n v="6754"/>
    <n v="18"/>
    <x v="24"/>
  </r>
  <r>
    <n v="1058"/>
    <d v="1899-12-30T00:00:01"/>
    <n v="79"/>
    <n v="4"/>
    <n v="6758"/>
    <n v="14"/>
    <x v="25"/>
  </r>
  <r>
    <n v="1059"/>
    <d v="1899-12-30T00:00:01"/>
    <n v="79"/>
    <n v="5"/>
    <n v="6763"/>
    <n v="18"/>
    <x v="24"/>
  </r>
  <r>
    <n v="1060"/>
    <d v="1899-12-30T00:00:01"/>
    <n v="79"/>
    <n v="4"/>
    <n v="6767"/>
    <n v="14"/>
    <x v="25"/>
  </r>
  <r>
    <n v="1061"/>
    <d v="1899-12-30T00:00:01"/>
    <n v="79"/>
    <n v="5"/>
    <n v="6772"/>
    <n v="18"/>
    <x v="24"/>
  </r>
  <r>
    <n v="1062"/>
    <d v="1899-12-30T00:00:01"/>
    <n v="79"/>
    <n v="4"/>
    <n v="6776"/>
    <n v="14"/>
    <x v="25"/>
  </r>
  <r>
    <n v="1063"/>
    <d v="1899-12-30T00:00:01"/>
    <n v="80"/>
    <n v="5"/>
    <n v="6781"/>
    <n v="17"/>
    <x v="24"/>
  </r>
  <r>
    <n v="1064"/>
    <d v="1899-12-30T00:00:01"/>
    <n v="80"/>
    <n v="6"/>
    <n v="6787"/>
    <n v="21"/>
    <x v="25"/>
  </r>
  <r>
    <n v="1065"/>
    <d v="1899-12-30T00:00:01"/>
    <n v="80"/>
    <n v="2"/>
    <n v="6789"/>
    <n v="9"/>
    <x v="24"/>
  </r>
  <r>
    <n v="1066"/>
    <d v="1899-12-30T00:00:01"/>
    <n v="80"/>
    <n v="6"/>
    <n v="6795"/>
    <n v="21"/>
    <x v="25"/>
  </r>
  <r>
    <n v="1067"/>
    <d v="1899-12-30T00:00:01"/>
    <n v="80"/>
    <n v="5"/>
    <n v="6800"/>
    <n v="17"/>
    <x v="25"/>
  </r>
  <r>
    <n v="1068"/>
    <d v="1899-12-30T00:00:01"/>
    <n v="80"/>
    <n v="5"/>
    <n v="6805"/>
    <n v="17"/>
    <x v="26"/>
  </r>
  <r>
    <n v="1069"/>
    <d v="1899-12-30T00:00:01"/>
    <n v="80"/>
    <n v="4"/>
    <n v="6809"/>
    <n v="13"/>
    <x v="25"/>
  </r>
  <r>
    <n v="1070"/>
    <d v="1899-12-30T00:00:01"/>
    <n v="80"/>
    <n v="5"/>
    <n v="6814"/>
    <n v="17"/>
    <x v="26"/>
  </r>
  <r>
    <n v="1071"/>
    <d v="1899-12-30T00:00:01"/>
    <n v="80"/>
    <n v="6"/>
    <n v="6820"/>
    <n v="21"/>
    <x v="25"/>
  </r>
  <r>
    <n v="1072"/>
    <d v="1899-12-30T00:00:01"/>
    <n v="81"/>
    <n v="5"/>
    <n v="6825"/>
    <n v="17"/>
    <x v="25"/>
  </r>
  <r>
    <n v="1073"/>
    <d v="1899-12-30T00:00:01"/>
    <n v="81"/>
    <n v="5"/>
    <n v="6830"/>
    <n v="17"/>
    <x v="25"/>
  </r>
  <r>
    <n v="1074"/>
    <d v="1899-12-30T00:00:01"/>
    <n v="81"/>
    <n v="5"/>
    <n v="6835"/>
    <n v="17"/>
    <x v="26"/>
  </r>
  <r>
    <n v="1075"/>
    <d v="1899-12-30T00:00:01"/>
    <n v="81"/>
    <n v="6"/>
    <n v="6841"/>
    <n v="21"/>
    <x v="27"/>
  </r>
  <r>
    <n v="1076"/>
    <d v="1899-12-30T00:00:01"/>
    <n v="81"/>
    <n v="4"/>
    <n v="6845"/>
    <n v="13"/>
    <x v="27"/>
  </r>
  <r>
    <n v="1077"/>
    <d v="1899-12-30T00:00:01"/>
    <n v="81"/>
    <n v="5"/>
    <n v="6850"/>
    <n v="17"/>
    <x v="27"/>
  </r>
  <r>
    <n v="1078"/>
    <d v="1899-12-30T00:00:01"/>
    <n v="81"/>
    <n v="5"/>
    <n v="6855"/>
    <n v="17"/>
    <x v="28"/>
  </r>
  <r>
    <n v="1079"/>
    <d v="1899-12-30T00:00:01"/>
    <n v="81"/>
    <n v="5"/>
    <n v="6860"/>
    <n v="17"/>
    <x v="27"/>
  </r>
  <r>
    <n v="1080"/>
    <d v="1899-12-30T00:00:01"/>
    <n v="81"/>
    <n v="6"/>
    <n v="6866"/>
    <n v="21"/>
    <x v="28"/>
  </r>
  <r>
    <n v="1081"/>
    <d v="1899-12-30T00:00:01"/>
    <n v="81"/>
    <n v="5"/>
    <n v="6871"/>
    <n v="17"/>
    <x v="28"/>
  </r>
  <r>
    <n v="1082"/>
    <d v="1899-12-30T00:00:01"/>
    <n v="82"/>
    <n v="5"/>
    <n v="6876"/>
    <n v="17"/>
    <x v="29"/>
  </r>
  <r>
    <n v="1083"/>
    <d v="1899-12-30T00:00:01"/>
    <n v="82"/>
    <n v="5"/>
    <n v="6881"/>
    <n v="17"/>
    <x v="29"/>
  </r>
  <r>
    <n v="1084"/>
    <d v="1899-12-30T00:00:01"/>
    <n v="82"/>
    <n v="6"/>
    <n v="6887"/>
    <n v="21"/>
    <x v="27"/>
  </r>
  <r>
    <n v="1085"/>
    <d v="1899-12-30T00:00:01"/>
    <n v="82"/>
    <n v="5"/>
    <n v="6892"/>
    <n v="17"/>
    <x v="27"/>
  </r>
  <r>
    <n v="1086"/>
    <d v="1899-12-30T00:00:01"/>
    <n v="82"/>
    <n v="5"/>
    <n v="6897"/>
    <n v="17"/>
    <x v="27"/>
  </r>
  <r>
    <n v="1087"/>
    <d v="1899-12-30T00:00:01"/>
    <n v="82"/>
    <n v="5"/>
    <n v="6902"/>
    <n v="17"/>
    <x v="27"/>
  </r>
  <r>
    <n v="1088"/>
    <d v="1899-12-30T00:00:01"/>
    <n v="82"/>
    <n v="6"/>
    <n v="6908"/>
    <n v="21"/>
    <x v="26"/>
  </r>
  <r>
    <n v="1089"/>
    <d v="1899-12-30T00:00:01"/>
    <n v="82"/>
    <n v="5"/>
    <n v="6913"/>
    <n v="18"/>
    <x v="26"/>
  </r>
  <r>
    <n v="1090"/>
    <d v="1899-12-30T00:00:01"/>
    <n v="83"/>
    <n v="5"/>
    <n v="6918"/>
    <n v="18"/>
    <x v="26"/>
  </r>
  <r>
    <n v="1091"/>
    <d v="1899-12-30T00:00:01"/>
    <n v="83"/>
    <n v="4"/>
    <n v="6922"/>
    <n v="14"/>
    <x v="27"/>
  </r>
  <r>
    <n v="1092"/>
    <d v="1899-12-30T00:00:01"/>
    <n v="83"/>
    <n v="5"/>
    <n v="6927"/>
    <n v="18"/>
    <x v="27"/>
  </r>
  <r>
    <n v="1093"/>
    <d v="1899-12-30T00:00:01"/>
    <n v="83"/>
    <n v="4"/>
    <n v="6931"/>
    <n v="15"/>
    <x v="26"/>
  </r>
  <r>
    <n v="1094"/>
    <d v="1899-12-30T00:00:01"/>
    <n v="83"/>
    <n v="5"/>
    <n v="6936"/>
    <n v="19"/>
    <x v="25"/>
  </r>
  <r>
    <n v="1095"/>
    <d v="1899-12-30T00:00:01"/>
    <n v="83"/>
    <n v="6"/>
    <n v="6942"/>
    <n v="23"/>
    <x v="25"/>
  </r>
  <r>
    <n v="1096"/>
    <d v="1899-12-30T00:00:01"/>
    <n v="83"/>
    <n v="4"/>
    <n v="6946"/>
    <n v="15"/>
    <x v="24"/>
  </r>
  <r>
    <n v="1097"/>
    <d v="1899-12-30T00:00:01"/>
    <n v="84"/>
    <n v="3"/>
    <n v="6949"/>
    <n v="12"/>
    <x v="25"/>
  </r>
  <r>
    <n v="1098"/>
    <d v="1899-12-30T00:00:01"/>
    <n v="84"/>
    <n v="6"/>
    <n v="6955"/>
    <n v="23"/>
    <x v="25"/>
  </r>
  <r>
    <n v="1099"/>
    <d v="1899-12-30T00:00:01"/>
    <n v="84"/>
    <n v="4"/>
    <n v="6959"/>
    <n v="15"/>
    <x v="26"/>
  </r>
  <r>
    <n v="1100"/>
    <d v="1899-12-30T00:00:01"/>
    <n v="84"/>
    <n v="5"/>
    <n v="6964"/>
    <n v="19"/>
    <x v="25"/>
  </r>
  <r>
    <n v="1101"/>
    <d v="1899-12-30T00:00:01"/>
    <n v="84"/>
    <n v="4"/>
    <n v="6968"/>
    <n v="15"/>
    <x v="25"/>
  </r>
  <r>
    <n v="1102"/>
    <d v="1899-12-30T00:00:01"/>
    <n v="84"/>
    <n v="3"/>
    <n v="6971"/>
    <n v="12"/>
    <x v="24"/>
  </r>
  <r>
    <n v="1103"/>
    <d v="1899-12-30T00:00:01"/>
    <n v="84"/>
    <n v="6"/>
    <n v="6977"/>
    <n v="23"/>
    <x v="25"/>
  </r>
  <r>
    <n v="1104"/>
    <d v="1899-12-30T00:00:01"/>
    <n v="85"/>
    <n v="4"/>
    <n v="6981"/>
    <n v="15"/>
    <x v="24"/>
  </r>
  <r>
    <n v="1105"/>
    <d v="1899-12-30T00:00:01"/>
    <n v="85"/>
    <n v="5"/>
    <n v="6986"/>
    <n v="18"/>
    <x v="25"/>
  </r>
  <r>
    <n v="1106"/>
    <d v="1899-12-30T00:00:01"/>
    <n v="85"/>
    <n v="4"/>
    <n v="6990"/>
    <n v="15"/>
    <x v="25"/>
  </r>
  <r>
    <n v="1107"/>
    <d v="1899-12-30T00:00:01"/>
    <n v="85"/>
    <n v="5"/>
    <n v="6995"/>
    <n v="18"/>
    <x v="26"/>
  </r>
  <r>
    <n v="1108"/>
    <d v="1899-12-30T00:00:01"/>
    <n v="85"/>
    <n v="4"/>
    <n v="6999"/>
    <n v="14"/>
    <x v="25"/>
  </r>
  <r>
    <n v="1109"/>
    <d v="1899-12-30T00:00:01"/>
    <n v="85"/>
    <n v="5"/>
    <n v="7004"/>
    <n v="18"/>
    <x v="25"/>
  </r>
  <r>
    <n v="1110"/>
    <d v="1899-12-30T00:00:01"/>
    <n v="85"/>
    <n v="5"/>
    <n v="7009"/>
    <n v="18"/>
    <x v="24"/>
  </r>
  <r>
    <n v="1111"/>
    <d v="1899-12-30T00:00:01"/>
    <n v="86"/>
    <n v="4"/>
    <n v="7013"/>
    <n v="13"/>
    <x v="24"/>
  </r>
  <r>
    <n v="1112"/>
    <d v="1899-12-30T00:00:01"/>
    <n v="86"/>
    <n v="5"/>
    <n v="7018"/>
    <n v="17"/>
    <x v="25"/>
  </r>
  <r>
    <n v="1113"/>
    <d v="1899-12-30T00:00:01"/>
    <n v="86"/>
    <n v="6"/>
    <n v="7024"/>
    <n v="21"/>
    <x v="25"/>
  </r>
  <r>
    <n v="1114"/>
    <d v="1899-12-30T00:00:01"/>
    <n v="86"/>
    <n v="5"/>
    <n v="7029"/>
    <n v="17"/>
    <x v="24"/>
  </r>
  <r>
    <n v="1115"/>
    <d v="1899-12-30T00:00:01"/>
    <n v="86"/>
    <n v="5"/>
    <n v="7034"/>
    <n v="17"/>
    <x v="25"/>
  </r>
  <r>
    <n v="1116"/>
    <d v="1899-12-30T00:00:01"/>
    <n v="86"/>
    <n v="4"/>
    <n v="7038"/>
    <n v="13"/>
    <x v="25"/>
  </r>
  <r>
    <n v="1117"/>
    <d v="1899-12-30T00:00:01"/>
    <n v="86"/>
    <n v="5"/>
    <n v="7043"/>
    <n v="17"/>
    <x v="26"/>
  </r>
  <r>
    <n v="1118"/>
    <d v="1899-12-30T00:00:01"/>
    <n v="86"/>
    <n v="6"/>
    <n v="7049"/>
    <n v="21"/>
    <x v="25"/>
  </r>
  <r>
    <n v="1119"/>
    <d v="1899-12-30T00:00:01"/>
    <n v="87"/>
    <n v="5"/>
    <n v="7054"/>
    <n v="17"/>
    <x v="26"/>
  </r>
  <r>
    <n v="1120"/>
    <d v="1899-12-30T00:00:01"/>
    <n v="87"/>
    <n v="5"/>
    <n v="7059"/>
    <n v="17"/>
    <x v="25"/>
  </r>
  <r>
    <n v="1121"/>
    <d v="1899-12-30T00:00:01"/>
    <n v="87"/>
    <n v="5"/>
    <n v="7064"/>
    <n v="17"/>
    <x v="26"/>
  </r>
  <r>
    <n v="1122"/>
    <d v="1899-12-30T00:00:01"/>
    <n v="87"/>
    <n v="6"/>
    <n v="7070"/>
    <n v="21"/>
    <x v="27"/>
  </r>
  <r>
    <n v="1123"/>
    <d v="1899-12-30T00:00:01"/>
    <n v="87"/>
    <n v="5"/>
    <n v="7075"/>
    <n v="17"/>
    <x v="28"/>
  </r>
  <r>
    <n v="1124"/>
    <d v="1899-12-30T00:00:01"/>
    <n v="87"/>
    <n v="4"/>
    <n v="7079"/>
    <n v="13"/>
    <x v="28"/>
  </r>
  <r>
    <n v="1125"/>
    <d v="1899-12-30T00:00:01"/>
    <n v="87"/>
    <n v="5"/>
    <n v="7084"/>
    <n v="17"/>
    <x v="29"/>
  </r>
  <r>
    <n v="1126"/>
    <d v="1899-12-30T00:00:01"/>
    <n v="87"/>
    <n v="5"/>
    <n v="7089"/>
    <n v="17"/>
    <x v="28"/>
  </r>
  <r>
    <n v="1127"/>
    <d v="1899-12-30T00:00:01"/>
    <n v="87"/>
    <n v="6"/>
    <n v="7095"/>
    <n v="21"/>
    <x v="29"/>
  </r>
  <r>
    <n v="1128"/>
    <d v="1899-12-30T00:00:01"/>
    <n v="87"/>
    <n v="5"/>
    <n v="7100"/>
    <n v="17"/>
    <x v="28"/>
  </r>
  <r>
    <n v="1129"/>
    <d v="1899-12-30T00:00:01"/>
    <n v="88"/>
    <n v="5"/>
    <n v="7105"/>
    <n v="17"/>
    <x v="28"/>
  </r>
  <r>
    <n v="1130"/>
    <d v="1899-12-30T00:00:01"/>
    <n v="88"/>
    <n v="5"/>
    <n v="7110"/>
    <n v="17"/>
    <x v="27"/>
  </r>
  <r>
    <n v="1131"/>
    <d v="1899-12-30T00:00:01"/>
    <n v="88"/>
    <n v="6"/>
    <n v="7116"/>
    <n v="22"/>
    <x v="27"/>
  </r>
  <r>
    <n v="1132"/>
    <d v="1899-12-30T00:00:01"/>
    <n v="88"/>
    <n v="5"/>
    <n v="7121"/>
    <n v="18"/>
    <x v="27"/>
  </r>
  <r>
    <n v="1133"/>
    <d v="1899-12-30T00:00:01"/>
    <n v="88"/>
    <n v="5"/>
    <n v="7126"/>
    <n v="18"/>
    <x v="27"/>
  </r>
  <r>
    <n v="1134"/>
    <d v="1899-12-30T00:00:01"/>
    <n v="88"/>
    <n v="4"/>
    <n v="7130"/>
    <n v="14"/>
    <x v="27"/>
  </r>
  <r>
    <n v="1135"/>
    <d v="1899-12-30T00:00:01"/>
    <n v="88"/>
    <n v="5"/>
    <n v="7135"/>
    <n v="18"/>
    <x v="27"/>
  </r>
  <r>
    <n v="1136"/>
    <d v="1899-12-30T00:00:01"/>
    <n v="88"/>
    <n v="6"/>
    <n v="7141"/>
    <n v="22"/>
    <x v="27"/>
  </r>
  <r>
    <n v="1137"/>
    <d v="1899-12-30T00:00:01"/>
    <n v="88"/>
    <n v="5"/>
    <n v="7146"/>
    <n v="18"/>
    <x v="27"/>
  </r>
  <r>
    <n v="1138"/>
    <d v="1899-12-30T00:00:01"/>
    <n v="89"/>
    <n v="4"/>
    <n v="7150"/>
    <n v="15"/>
    <x v="26"/>
  </r>
  <r>
    <n v="1139"/>
    <d v="1899-12-30T00:00:01"/>
    <n v="89"/>
    <n v="5"/>
    <n v="7155"/>
    <n v="19"/>
    <x v="27"/>
  </r>
  <r>
    <n v="1140"/>
    <d v="1899-12-30T00:00:01"/>
    <n v="89"/>
    <n v="5"/>
    <n v="7160"/>
    <n v="19"/>
    <x v="27"/>
  </r>
  <r>
    <n v="1141"/>
    <d v="1899-12-30T00:00:01"/>
    <n v="89"/>
    <n v="4"/>
    <n v="7164"/>
    <n v="15"/>
    <x v="27"/>
  </r>
  <r>
    <n v="1142"/>
    <d v="1899-12-30T00:00:01"/>
    <n v="89"/>
    <n v="5"/>
    <n v="7169"/>
    <n v="19"/>
    <x v="26"/>
  </r>
  <r>
    <n v="1143"/>
    <d v="1899-12-30T00:00:01"/>
    <n v="89"/>
    <n v="4"/>
    <n v="7173"/>
    <n v="16"/>
    <x v="25"/>
  </r>
  <r>
    <n v="1144"/>
    <d v="1899-12-30T00:00:01"/>
    <n v="89"/>
    <n v="5"/>
    <n v="7178"/>
    <n v="19"/>
    <x v="25"/>
  </r>
  <r>
    <n v="1145"/>
    <d v="1899-12-30T00:00:01"/>
    <n v="90"/>
    <n v="4"/>
    <n v="7182"/>
    <n v="16"/>
    <x v="24"/>
  </r>
  <r>
    <n v="1146"/>
    <d v="1899-12-30T00:00:01"/>
    <n v="90"/>
    <n v="6"/>
    <n v="7188"/>
    <n v="23"/>
    <x v="25"/>
  </r>
  <r>
    <n v="1147"/>
    <d v="1899-12-30T00:00:01"/>
    <n v="90"/>
    <n v="3"/>
    <n v="7191"/>
    <n v="12"/>
    <x v="25"/>
  </r>
  <r>
    <n v="1148"/>
    <d v="1899-12-30T00:00:01"/>
    <n v="90"/>
    <n v="6"/>
    <n v="7197"/>
    <n v="23"/>
    <x v="26"/>
  </r>
  <r>
    <n v="1149"/>
    <d v="1899-12-30T00:00:01"/>
    <n v="90"/>
    <n v="4"/>
    <n v="7201"/>
    <n v="16"/>
    <x v="25"/>
  </r>
  <r>
    <n v="1150"/>
    <d v="1899-12-30T00:00:01"/>
    <n v="90"/>
    <n v="4"/>
    <n v="7205"/>
    <n v="13"/>
    <x v="26"/>
  </r>
  <r>
    <n v="1151"/>
    <d v="1899-12-30T00:00:01"/>
    <n v="90"/>
    <n v="6"/>
    <n v="7211"/>
    <n v="23"/>
    <x v="25"/>
  </r>
  <r>
    <n v="1152"/>
    <d v="1899-12-30T00:00:01"/>
    <n v="90"/>
    <n v="4"/>
    <n v="7215"/>
    <n v="13"/>
    <x v="24"/>
  </r>
  <r>
    <n v="1153"/>
    <d v="1899-12-30T00:00:01"/>
    <n v="91"/>
    <n v="4"/>
    <n v="7219"/>
    <n v="16"/>
    <x v="25"/>
  </r>
  <r>
    <n v="1154"/>
    <d v="1899-12-30T00:00:01"/>
    <n v="91"/>
    <n v="5"/>
    <n v="7224"/>
    <n v="16"/>
    <x v="24"/>
  </r>
  <r>
    <n v="1155"/>
    <d v="1899-12-30T00:00:01"/>
    <n v="91"/>
    <n v="5"/>
    <n v="7229"/>
    <n v="20"/>
    <x v="24"/>
  </r>
  <r>
    <n v="1156"/>
    <d v="1899-12-30T00:00:01"/>
    <n v="91"/>
    <n v="5"/>
    <n v="7234"/>
    <n v="16"/>
    <x v="24"/>
  </r>
  <r>
    <n v="1157"/>
    <d v="1899-12-30T00:00:01"/>
    <n v="91"/>
    <n v="5"/>
    <n v="7239"/>
    <n v="16"/>
    <x v="23"/>
  </r>
  <r>
    <n v="1158"/>
    <d v="1899-12-30T00:00:01"/>
    <n v="91"/>
    <n v="5"/>
    <n v="7244"/>
    <n v="17"/>
    <x v="23"/>
  </r>
  <r>
    <n v="1159"/>
    <d v="1899-12-30T00:00:01"/>
    <n v="91"/>
    <n v="5"/>
    <n v="7249"/>
    <n v="20"/>
    <x v="23"/>
  </r>
  <r>
    <n v="1160"/>
    <d v="1899-12-30T00:00:01"/>
    <n v="92"/>
    <n v="5"/>
    <n v="7254"/>
    <n v="16"/>
    <x v="24"/>
  </r>
  <r>
    <n v="1161"/>
    <d v="1899-12-30T00:00:01"/>
    <n v="92"/>
    <n v="5"/>
    <n v="7259"/>
    <n v="17"/>
    <x v="23"/>
  </r>
  <r>
    <n v="1162"/>
    <d v="1899-12-30T00:00:01"/>
    <n v="92"/>
    <n v="5"/>
    <n v="7264"/>
    <n v="16"/>
    <x v="24"/>
  </r>
  <r>
    <n v="1163"/>
    <d v="1899-12-30T00:00:01"/>
    <n v="92"/>
    <n v="5"/>
    <n v="7269"/>
    <n v="17"/>
    <x v="24"/>
  </r>
  <r>
    <n v="1164"/>
    <d v="1899-12-30T00:00:01"/>
    <n v="92"/>
    <n v="4"/>
    <n v="7273"/>
    <n v="14"/>
    <x v="25"/>
  </r>
  <r>
    <n v="1165"/>
    <d v="1899-12-30T00:00:01"/>
    <n v="92"/>
    <n v="7"/>
    <n v="7280"/>
    <n v="24"/>
    <x v="24"/>
  </r>
  <r>
    <n v="1166"/>
    <d v="1899-12-30T00:00:01"/>
    <n v="92"/>
    <n v="5"/>
    <n v="7285"/>
    <n v="17"/>
    <x v="25"/>
  </r>
  <r>
    <n v="1167"/>
    <d v="1899-12-30T00:00:01"/>
    <n v="92"/>
    <n v="4"/>
    <n v="7289"/>
    <n v="14"/>
    <x v="24"/>
  </r>
  <r>
    <n v="1168"/>
    <d v="1899-12-30T00:00:01"/>
    <n v="93"/>
    <n v="5"/>
    <n v="7294"/>
    <n v="17"/>
    <x v="25"/>
  </r>
  <r>
    <n v="1169"/>
    <d v="1899-12-30T00:00:01"/>
    <n v="93"/>
    <n v="5"/>
    <n v="7299"/>
    <n v="17"/>
    <x v="24"/>
  </r>
  <r>
    <n v="1170"/>
    <d v="1899-12-30T00:00:01"/>
    <n v="93"/>
    <n v="5"/>
    <n v="7304"/>
    <n v="17"/>
    <x v="25"/>
  </r>
  <r>
    <n v="1171"/>
    <d v="1899-12-30T00:00:01"/>
    <n v="93"/>
    <n v="5"/>
    <n v="7309"/>
    <n v="17"/>
    <x v="26"/>
  </r>
  <r>
    <n v="1172"/>
    <d v="1899-12-30T00:00:01"/>
    <n v="93"/>
    <n v="5"/>
    <n v="7314"/>
    <n v="17"/>
    <x v="25"/>
  </r>
  <r>
    <n v="1173"/>
    <d v="1899-12-30T00:00:01"/>
    <n v="93"/>
    <n v="4"/>
    <n v="7318"/>
    <n v="15"/>
    <x v="26"/>
  </r>
  <r>
    <n v="1174"/>
    <d v="1899-12-30T00:00:01"/>
    <n v="93"/>
    <n v="5"/>
    <n v="7323"/>
    <n v="17"/>
    <x v="25"/>
  </r>
  <r>
    <n v="1175"/>
    <d v="1899-12-30T00:00:01"/>
    <n v="94"/>
    <n v="7"/>
    <n v="7330"/>
    <n v="24"/>
    <x v="25"/>
  </r>
  <r>
    <n v="1176"/>
    <d v="1899-12-30T00:00:01"/>
    <n v="94"/>
    <n v="4"/>
    <n v="7334"/>
    <n v="15"/>
    <x v="24"/>
  </r>
  <r>
    <n v="1177"/>
    <d v="1899-12-30T00:00:01"/>
    <n v="94"/>
    <n v="5"/>
    <n v="7339"/>
    <n v="17"/>
    <x v="24"/>
  </r>
  <r>
    <n v="1178"/>
    <d v="1899-12-30T00:00:01"/>
    <n v="94"/>
    <n v="5"/>
    <n v="7344"/>
    <n v="18"/>
    <x v="25"/>
  </r>
  <r>
    <n v="1179"/>
    <d v="1899-12-30T00:00:01"/>
    <n v="94"/>
    <n v="4"/>
    <n v="7348"/>
    <n v="15"/>
    <x v="25"/>
  </r>
  <r>
    <n v="1180"/>
    <d v="1899-12-30T00:00:01"/>
    <n v="94"/>
    <n v="4"/>
    <n v="7352"/>
    <n v="15"/>
    <x v="24"/>
  </r>
  <r>
    <n v="1181"/>
    <d v="1899-12-30T00:00:01"/>
    <n v="94"/>
    <n v="5"/>
    <n v="7357"/>
    <n v="18"/>
    <x v="25"/>
  </r>
  <r>
    <n v="1182"/>
    <d v="1899-12-30T00:00:01"/>
    <n v="94"/>
    <n v="5"/>
    <n v="7362"/>
    <n v="18"/>
    <x v="24"/>
  </r>
  <r>
    <n v="1183"/>
    <d v="1899-12-30T00:00:01"/>
    <n v="95"/>
    <n v="5"/>
    <n v="7367"/>
    <n v="18"/>
    <x v="24"/>
  </r>
  <r>
    <n v="1184"/>
    <d v="1899-12-30T00:00:01"/>
    <n v="95"/>
    <n v="5"/>
    <n v="7372"/>
    <n v="18"/>
    <x v="24"/>
  </r>
  <r>
    <n v="1185"/>
    <d v="1899-12-30T00:00:01"/>
    <n v="95"/>
    <n v="5"/>
    <n v="7377"/>
    <n v="19"/>
    <x v="24"/>
  </r>
  <r>
    <n v="1186"/>
    <d v="1899-12-30T00:00:01"/>
    <n v="95"/>
    <n v="4"/>
    <n v="7381"/>
    <n v="15"/>
    <x v="23"/>
  </r>
  <r>
    <n v="1187"/>
    <d v="1899-12-30T00:00:01"/>
    <n v="95"/>
    <n v="5"/>
    <n v="7386"/>
    <n v="20"/>
    <x v="24"/>
  </r>
  <r>
    <n v="1188"/>
    <d v="1899-12-30T00:00:01"/>
    <n v="95"/>
    <n v="4"/>
    <n v="7390"/>
    <n v="16"/>
    <x v="23"/>
  </r>
  <r>
    <n v="1189"/>
    <d v="1899-12-30T00:00:01"/>
    <n v="95"/>
    <n v="5"/>
    <n v="7395"/>
    <n v="20"/>
    <x v="23"/>
  </r>
  <r>
    <n v="1190"/>
    <d v="1899-12-30T00:00:01"/>
    <n v="96"/>
    <n v="5"/>
    <n v="7400"/>
    <n v="18"/>
    <x v="22"/>
  </r>
  <r>
    <n v="1191"/>
    <d v="1899-12-30T00:00:01"/>
    <n v="96"/>
    <n v="4"/>
    <n v="7404"/>
    <n v="16"/>
    <x v="23"/>
  </r>
  <r>
    <n v="1192"/>
    <d v="1899-12-30T00:00:01"/>
    <n v="96"/>
    <n v="5"/>
    <n v="7409"/>
    <n v="17"/>
    <x v="24"/>
  </r>
  <r>
    <n v="1193"/>
    <d v="1899-12-30T00:00:01"/>
    <n v="96"/>
    <n v="5"/>
    <n v="7414"/>
    <n v="18"/>
    <x v="24"/>
  </r>
  <r>
    <n v="1194"/>
    <d v="1899-12-30T00:00:01"/>
    <n v="96"/>
    <n v="5"/>
    <n v="7419"/>
    <n v="17"/>
    <x v="25"/>
  </r>
  <r>
    <n v="1195"/>
    <d v="1899-12-30T00:00:01"/>
    <n v="96"/>
    <n v="4"/>
    <n v="7423"/>
    <n v="16"/>
    <x v="25"/>
  </r>
  <r>
    <n v="1196"/>
    <d v="1899-12-30T00:00:01"/>
    <n v="96"/>
    <n v="5"/>
    <n v="7428"/>
    <n v="19"/>
    <x v="25"/>
  </r>
  <r>
    <n v="1197"/>
    <d v="1899-12-30T00:00:01"/>
    <n v="96"/>
    <n v="5"/>
    <n v="7433"/>
    <n v="17"/>
    <x v="24"/>
  </r>
  <r>
    <n v="1198"/>
    <d v="1899-12-30T00:00:01"/>
    <n v="97"/>
    <n v="5"/>
    <n v="7438"/>
    <n v="19"/>
    <x v="23"/>
  </r>
  <r>
    <n v="1199"/>
    <d v="1899-12-30T00:00:01"/>
    <n v="97"/>
    <n v="5"/>
    <n v="7443"/>
    <n v="17"/>
    <x v="23"/>
  </r>
  <r>
    <n v="1200"/>
    <d v="1899-12-30T00:00:01"/>
    <n v="97"/>
    <n v="5"/>
    <n v="7448"/>
    <n v="17"/>
    <x v="23"/>
  </r>
  <r>
    <n v="1201"/>
    <d v="1899-12-30T00:00:01"/>
    <n v="97"/>
    <n v="5"/>
    <n v="7453"/>
    <n v="17"/>
    <x v="23"/>
  </r>
  <r>
    <n v="1202"/>
    <d v="1899-12-30T00:00:01"/>
    <n v="97"/>
    <n v="5"/>
    <n v="7458"/>
    <n v="17"/>
    <x v="24"/>
  </r>
  <r>
    <n v="1203"/>
    <d v="1899-12-30T00:00:01"/>
    <n v="97"/>
    <n v="5"/>
    <n v="7463"/>
    <n v="19"/>
    <x v="24"/>
  </r>
  <r>
    <n v="1204"/>
    <d v="1899-12-30T00:00:01"/>
    <n v="97"/>
    <n v="5"/>
    <n v="7468"/>
    <n v="18"/>
    <x v="24"/>
  </r>
  <r>
    <n v="1205"/>
    <d v="1899-12-30T00:00:01"/>
    <n v="97"/>
    <n v="5"/>
    <n v="7473"/>
    <n v="18"/>
    <x v="25"/>
  </r>
  <r>
    <n v="1206"/>
    <d v="1899-12-30T00:00:01"/>
    <n v="97"/>
    <n v="5"/>
    <n v="7478"/>
    <n v="17"/>
    <x v="24"/>
  </r>
  <r>
    <n v="1207"/>
    <d v="1899-12-30T00:00:01"/>
    <n v="98"/>
    <n v="6"/>
    <n v="7484"/>
    <n v="20"/>
    <x v="25"/>
  </r>
  <r>
    <n v="1208"/>
    <d v="1899-12-30T00:00:01"/>
    <n v="98"/>
    <n v="4"/>
    <n v="7488"/>
    <n v="16"/>
    <x v="25"/>
  </r>
  <r>
    <n v="1209"/>
    <d v="1899-12-30T00:00:01"/>
    <n v="98"/>
    <n v="5"/>
    <n v="7493"/>
    <n v="17"/>
    <x v="26"/>
  </r>
  <r>
    <n v="1210"/>
    <d v="1899-12-30T00:00:01"/>
    <n v="98"/>
    <n v="6"/>
    <n v="7499"/>
    <n v="20"/>
    <x v="26"/>
  </r>
  <r>
    <n v="1211"/>
    <d v="1899-12-30T00:00:01"/>
    <n v="98"/>
    <n v="5"/>
    <n v="7504"/>
    <n v="17"/>
    <x v="27"/>
  </r>
  <r>
    <n v="1212"/>
    <d v="1899-12-30T00:00:01"/>
    <n v="98"/>
    <n v="5"/>
    <n v="7509"/>
    <n v="19"/>
    <x v="27"/>
  </r>
  <r>
    <n v="1213"/>
    <d v="1899-12-30T00:00:01"/>
    <n v="98"/>
    <n v="5"/>
    <n v="7514"/>
    <n v="19"/>
    <x v="28"/>
  </r>
  <r>
    <n v="1214"/>
    <d v="1899-12-30T00:00:01"/>
    <n v="98"/>
    <n v="5"/>
    <n v="7519"/>
    <n v="19"/>
    <x v="28"/>
  </r>
  <r>
    <n v="1215"/>
    <d v="1899-12-30T00:00:01"/>
    <n v="98"/>
    <n v="5"/>
    <n v="7524"/>
    <n v="18"/>
    <x v="27"/>
  </r>
  <r>
    <n v="1216"/>
    <d v="1899-12-30T00:00:01"/>
    <n v="98"/>
    <n v="6"/>
    <n v="7530"/>
    <n v="22"/>
    <x v="28"/>
  </r>
  <r>
    <n v="1217"/>
    <d v="1899-12-30T00:00:01"/>
    <n v="98"/>
    <n v="5"/>
    <n v="7535"/>
    <n v="18"/>
    <x v="27"/>
  </r>
  <r>
    <n v="1218"/>
    <d v="1899-12-30T00:00:01"/>
    <n v="98"/>
    <n v="6"/>
    <n v="7541"/>
    <n v="22"/>
    <x v="28"/>
  </r>
  <r>
    <n v="1219"/>
    <d v="1899-12-30T00:00:01"/>
    <n v="98"/>
    <n v="6"/>
    <n v="7547"/>
    <n v="21"/>
    <x v="29"/>
  </r>
  <r>
    <n v="1220"/>
    <d v="1899-12-30T00:00:01"/>
    <n v="98"/>
    <n v="7"/>
    <n v="7554"/>
    <n v="25"/>
    <x v="29"/>
  </r>
  <r>
    <n v="1221"/>
    <d v="1899-12-30T00:00:01"/>
    <n v="98"/>
    <n v="6"/>
    <n v="7560"/>
    <n v="21"/>
    <x v="28"/>
  </r>
  <r>
    <n v="1222"/>
    <d v="1899-12-30T00:00:01"/>
    <n v="98"/>
    <n v="6"/>
    <n v="7566"/>
    <n v="21"/>
    <x v="29"/>
  </r>
  <r>
    <n v="1223"/>
    <d v="1899-12-30T00:00:01"/>
    <n v="98"/>
    <n v="7"/>
    <n v="7573"/>
    <n v="25"/>
    <x v="28"/>
  </r>
  <r>
    <n v="1224"/>
    <d v="1899-12-30T00:00:01"/>
    <n v="98"/>
    <n v="6"/>
    <n v="7579"/>
    <n v="22"/>
    <x v="29"/>
  </r>
  <r>
    <n v="1225"/>
    <d v="1899-12-30T00:00:01"/>
    <n v="98"/>
    <n v="6"/>
    <n v="7585"/>
    <n v="21"/>
    <x v="29"/>
  </r>
  <r>
    <n v="1226"/>
    <d v="1899-12-30T00:00:01"/>
    <n v="98"/>
    <n v="8"/>
    <n v="7593"/>
    <n v="29"/>
    <x v="30"/>
  </r>
  <r>
    <n v="1227"/>
    <d v="1899-12-30T00:00:01"/>
    <n v="98"/>
    <n v="6"/>
    <n v="7599"/>
    <n v="22"/>
    <x v="30"/>
  </r>
  <r>
    <n v="1228"/>
    <d v="1899-12-30T00:00:01"/>
    <n v="98"/>
    <n v="8"/>
    <n v="7607"/>
    <n v="29"/>
    <x v="30"/>
  </r>
  <r>
    <n v="1229"/>
    <d v="1899-12-30T00:00:01"/>
    <n v="98"/>
    <n v="6"/>
    <n v="7613"/>
    <n v="22"/>
    <x v="29"/>
  </r>
  <r>
    <n v="1230"/>
    <d v="1899-12-30T00:00:01"/>
    <n v="98"/>
    <n v="8"/>
    <n v="7621"/>
    <n v="29"/>
    <x v="29"/>
  </r>
  <r>
    <n v="1231"/>
    <d v="1899-12-30T00:00:01"/>
    <n v="98"/>
    <n v="6"/>
    <n v="7627"/>
    <n v="22"/>
    <x v="29"/>
  </r>
  <r>
    <n v="1232"/>
    <d v="1899-12-30T00:00:01"/>
    <n v="98"/>
    <n v="8"/>
    <n v="7635"/>
    <n v="29"/>
    <x v="28"/>
  </r>
  <r>
    <n v="1233"/>
    <d v="1899-12-30T00:00:01"/>
    <n v="98"/>
    <n v="7"/>
    <n v="7642"/>
    <n v="26"/>
    <x v="29"/>
  </r>
  <r>
    <n v="1234"/>
    <d v="1899-12-30T00:00:01"/>
    <n v="98"/>
    <n v="7"/>
    <n v="7649"/>
    <n v="26"/>
    <x v="29"/>
  </r>
  <r>
    <n v="1235"/>
    <d v="1899-12-30T00:00:01"/>
    <n v="98"/>
    <n v="7"/>
    <n v="7656"/>
    <n v="27"/>
    <x v="29"/>
  </r>
  <r>
    <n v="1236"/>
    <d v="1899-12-30T00:00:01"/>
    <n v="98"/>
    <n v="7"/>
    <n v="7663"/>
    <n v="27"/>
    <x v="30"/>
  </r>
  <r>
    <n v="1237"/>
    <d v="1899-12-30T00:00:01"/>
    <n v="98"/>
    <n v="7"/>
    <n v="7670"/>
    <n v="25"/>
    <x v="29"/>
  </r>
  <r>
    <n v="1238"/>
    <d v="1899-12-30T00:00:01"/>
    <n v="98"/>
    <n v="8"/>
    <n v="7678"/>
    <n v="28"/>
    <x v="30"/>
  </r>
  <r>
    <n v="1239"/>
    <d v="1899-12-30T00:00:01"/>
    <n v="98"/>
    <n v="8"/>
    <n v="7686"/>
    <n v="28"/>
    <x v="29"/>
  </r>
  <r>
    <n v="1240"/>
    <d v="1899-12-30T00:00:01"/>
    <n v="98"/>
    <n v="7"/>
    <n v="7693"/>
    <n v="27"/>
    <x v="29"/>
  </r>
  <r>
    <n v="1241"/>
    <d v="1899-12-30T00:00:01"/>
    <n v="98"/>
    <n v="7"/>
    <n v="7700"/>
    <n v="27"/>
    <x v="28"/>
  </r>
  <r>
    <n v="1242"/>
    <d v="1899-12-30T00:00:01"/>
    <n v="98"/>
    <n v="7"/>
    <n v="7707"/>
    <n v="24"/>
    <x v="27"/>
  </r>
  <r>
    <n v="1243"/>
    <d v="1899-12-30T00:00:01"/>
    <n v="98"/>
    <n v="8"/>
    <n v="7715"/>
    <n v="28"/>
    <x v="28"/>
  </r>
  <r>
    <n v="1244"/>
    <d v="1899-12-30T00:00:01"/>
    <n v="99"/>
    <n v="8"/>
    <n v="7723"/>
    <n v="29"/>
    <x v="27"/>
  </r>
  <r>
    <n v="1245"/>
    <d v="1899-12-30T00:00:01"/>
    <n v="99"/>
    <n v="7"/>
    <n v="7730"/>
    <n v="25"/>
    <x v="27"/>
  </r>
  <r>
    <n v="1246"/>
    <d v="1899-12-30T00:00:01"/>
    <n v="99"/>
    <n v="6"/>
    <n v="7736"/>
    <n v="23"/>
    <x v="27"/>
  </r>
  <r>
    <n v="1247"/>
    <d v="1899-12-30T00:00:01"/>
    <n v="99"/>
    <n v="7"/>
    <n v="7743"/>
    <n v="25"/>
    <x v="26"/>
  </r>
  <r>
    <n v="1248"/>
    <d v="1899-12-30T00:00:01"/>
    <n v="99"/>
    <n v="7"/>
    <n v="7750"/>
    <n v="24"/>
    <x v="26"/>
  </r>
  <r>
    <n v="1249"/>
    <d v="1899-12-30T00:00:01"/>
    <n v="99"/>
    <n v="6"/>
    <n v="7756"/>
    <n v="22"/>
    <x v="24"/>
  </r>
  <r>
    <n v="1250"/>
    <d v="1899-12-30T00:00:01"/>
    <n v="100"/>
    <n v="7"/>
    <n v="7763"/>
    <n v="24"/>
    <x v="24"/>
  </r>
  <r>
    <n v="1251"/>
    <d v="1899-12-30T00:00:01"/>
    <n v="100"/>
    <n v="6"/>
    <n v="7769"/>
    <n v="23"/>
    <x v="24"/>
  </r>
  <r>
    <n v="1252"/>
    <d v="1899-12-30T00:00:01"/>
    <n v="100"/>
    <n v="6"/>
    <n v="7775"/>
    <n v="21"/>
    <x v="23"/>
  </r>
  <r>
    <n v="1253"/>
    <d v="1899-12-30T00:00:01"/>
    <n v="100"/>
    <n v="6"/>
    <n v="7781"/>
    <n v="23"/>
    <x v="24"/>
  </r>
  <r>
    <n v="1254"/>
    <d v="1899-12-30T00:00:01"/>
    <n v="100"/>
    <n v="6"/>
    <n v="7787"/>
    <n v="22"/>
    <x v="25"/>
  </r>
  <r>
    <n v="1255"/>
    <d v="1899-12-30T00:00:01"/>
    <n v="100"/>
    <n v="6"/>
    <n v="7793"/>
    <n v="22"/>
    <x v="25"/>
  </r>
  <r>
    <n v="1256"/>
    <d v="1899-12-30T00:00:01"/>
    <n v="100"/>
    <n v="7"/>
    <n v="7800"/>
    <n v="25"/>
    <x v="26"/>
  </r>
  <r>
    <n v="1257"/>
    <d v="1899-12-30T00:00:01"/>
    <n v="100"/>
    <n v="6"/>
    <n v="7806"/>
    <n v="22"/>
    <x v="27"/>
  </r>
  <r>
    <n v="1258"/>
    <d v="1899-12-30T00:00:01"/>
    <n v="100"/>
    <n v="7"/>
    <n v="7813"/>
    <n v="23"/>
    <x v="27"/>
  </r>
  <r>
    <n v="1259"/>
    <d v="1899-12-30T00:00:01"/>
    <n v="100"/>
    <n v="7"/>
    <n v="7820"/>
    <n v="26"/>
    <x v="27"/>
  </r>
  <r>
    <n v="1260"/>
    <d v="1899-12-30T00:00:01"/>
    <n v="100"/>
    <n v="7"/>
    <n v="7827"/>
    <n v="25"/>
    <x v="27"/>
  </r>
  <r>
    <n v="1261"/>
    <d v="1899-12-30T00:00:01"/>
    <n v="100"/>
    <n v="8"/>
    <n v="7835"/>
    <n v="28"/>
    <x v="27"/>
  </r>
  <r>
    <n v="1262"/>
    <d v="1899-12-30T00:00:01"/>
    <n v="100"/>
    <n v="7"/>
    <n v="7842"/>
    <n v="27"/>
    <x v="29"/>
  </r>
  <r>
    <n v="1263"/>
    <d v="1899-12-30T00:00:01"/>
    <n v="100"/>
    <n v="7"/>
    <n v="7849"/>
    <n v="27"/>
    <x v="29"/>
  </r>
  <r>
    <n v="1264"/>
    <d v="1899-12-30T00:00:01"/>
    <n v="99"/>
    <n v="8"/>
    <n v="7857"/>
    <n v="29"/>
    <x v="28"/>
  </r>
  <r>
    <n v="1265"/>
    <d v="1899-12-30T00:00:01"/>
    <n v="99"/>
    <n v="8"/>
    <n v="7865"/>
    <n v="30"/>
    <x v="29"/>
  </r>
  <r>
    <n v="1266"/>
    <d v="1899-12-30T00:00:01"/>
    <n v="99"/>
    <n v="8"/>
    <n v="7873"/>
    <n v="30"/>
    <x v="28"/>
  </r>
  <r>
    <n v="1267"/>
    <d v="1899-12-30T00:00:01"/>
    <n v="99"/>
    <n v="9"/>
    <n v="7882"/>
    <n v="32"/>
    <x v="29"/>
  </r>
  <r>
    <n v="1268"/>
    <d v="1899-12-30T00:00:01"/>
    <n v="99"/>
    <n v="9"/>
    <n v="7891"/>
    <n v="31"/>
    <x v="29"/>
  </r>
  <r>
    <n v="1269"/>
    <d v="1899-12-30T00:00:01"/>
    <n v="98"/>
    <n v="9"/>
    <n v="7900"/>
    <n v="33"/>
    <x v="30"/>
  </r>
  <r>
    <n v="1270"/>
    <d v="1899-12-30T00:00:01"/>
    <n v="98"/>
    <n v="10"/>
    <n v="7910"/>
    <n v="35"/>
    <x v="29"/>
  </r>
  <r>
    <n v="1271"/>
    <d v="1899-12-30T00:00:01"/>
    <n v="98"/>
    <n v="9"/>
    <n v="7919"/>
    <n v="34"/>
    <x v="29"/>
  </r>
  <r>
    <n v="1272"/>
    <d v="1899-12-30T00:00:01"/>
    <n v="97"/>
    <n v="10"/>
    <n v="7929"/>
    <n v="38"/>
    <x v="28"/>
  </r>
  <r>
    <n v="1273"/>
    <d v="1899-12-30T00:00:01"/>
    <n v="97"/>
    <n v="10"/>
    <n v="7939"/>
    <n v="35"/>
    <x v="27"/>
  </r>
  <r>
    <n v="1274"/>
    <d v="1899-12-30T00:00:01"/>
    <n v="97"/>
    <n v="10"/>
    <n v="7949"/>
    <n v="36"/>
    <x v="28"/>
  </r>
  <r>
    <n v="1275"/>
    <d v="1899-12-30T00:00:01"/>
    <n v="96"/>
    <n v="11"/>
    <n v="7960"/>
    <n v="38"/>
    <x v="27"/>
  </r>
  <r>
    <n v="1276"/>
    <d v="1899-12-30T00:00:01"/>
    <n v="96"/>
    <n v="11"/>
    <n v="7971"/>
    <n v="39"/>
    <x v="27"/>
  </r>
  <r>
    <n v="1277"/>
    <d v="1899-12-30T00:00:01"/>
    <n v="96"/>
    <n v="11"/>
    <n v="7982"/>
    <n v="39"/>
    <x v="27"/>
  </r>
  <r>
    <n v="1278"/>
    <d v="1899-12-30T00:00:01"/>
    <n v="95"/>
    <n v="11"/>
    <n v="7993"/>
    <n v="40"/>
    <x v="28"/>
  </r>
  <r>
    <n v="1279"/>
    <d v="1899-12-30T00:00:01"/>
    <n v="95"/>
    <n v="11"/>
    <n v="8004"/>
    <n v="39"/>
    <x v="27"/>
  </r>
  <r>
    <n v="1280"/>
    <d v="1899-12-30T00:00:01"/>
    <n v="95"/>
    <n v="11"/>
    <n v="8015"/>
    <n v="40"/>
    <x v="27"/>
  </r>
  <r>
    <n v="1281"/>
    <d v="1899-12-30T00:00:01"/>
    <n v="94"/>
    <n v="12"/>
    <n v="8027"/>
    <n v="42"/>
    <x v="27"/>
  </r>
  <r>
    <n v="1282"/>
    <d v="1899-12-30T00:00:01"/>
    <n v="94"/>
    <n v="11"/>
    <n v="8038"/>
    <n v="41"/>
    <x v="28"/>
  </r>
  <r>
    <n v="1283"/>
    <d v="1899-12-30T00:00:01"/>
    <n v="94"/>
    <n v="12"/>
    <n v="8050"/>
    <n v="42"/>
    <x v="27"/>
  </r>
  <r>
    <n v="1284"/>
    <d v="1899-12-30T00:00:01"/>
    <n v="93"/>
    <n v="12"/>
    <n v="8062"/>
    <n v="42"/>
    <x v="27"/>
  </r>
  <r>
    <n v="1285"/>
    <d v="1899-12-30T00:00:01"/>
    <n v="93"/>
    <n v="12"/>
    <n v="8074"/>
    <n v="42"/>
    <x v="27"/>
  </r>
  <r>
    <n v="1286"/>
    <d v="1899-12-30T00:00:01"/>
    <n v="93"/>
    <n v="12"/>
    <n v="8086"/>
    <n v="44"/>
    <x v="28"/>
  </r>
  <r>
    <n v="1287"/>
    <d v="1899-12-30T00:00:01"/>
    <n v="92"/>
    <n v="12"/>
    <n v="8098"/>
    <n v="43"/>
    <x v="27"/>
  </r>
  <r>
    <n v="1288"/>
    <d v="1899-12-30T00:00:01"/>
    <n v="92"/>
    <n v="11"/>
    <n v="8109"/>
    <n v="41"/>
    <x v="27"/>
  </r>
  <r>
    <n v="1289"/>
    <d v="1899-12-30T00:00:01"/>
    <n v="92"/>
    <n v="13"/>
    <n v="8122"/>
    <n v="46"/>
    <x v="28"/>
  </r>
  <r>
    <n v="1290"/>
    <d v="1899-12-30T00:00:01"/>
    <n v="91"/>
    <n v="11"/>
    <n v="8133"/>
    <n v="41"/>
    <x v="27"/>
  </r>
  <r>
    <n v="1291"/>
    <d v="1899-12-30T00:00:01"/>
    <n v="91"/>
    <n v="13"/>
    <n v="8146"/>
    <n v="46"/>
    <x v="27"/>
  </r>
  <r>
    <n v="1292"/>
    <d v="1899-12-30T00:00:01"/>
    <n v="91"/>
    <n v="12"/>
    <n v="8158"/>
    <n v="42"/>
    <x v="27"/>
  </r>
  <r>
    <n v="1293"/>
    <d v="1899-12-30T00:00:01"/>
    <n v="90"/>
    <n v="12"/>
    <n v="8170"/>
    <n v="43"/>
    <x v="28"/>
  </r>
  <r>
    <n v="1294"/>
    <d v="1899-12-30T00:00:01"/>
    <n v="90"/>
    <n v="12"/>
    <n v="8182"/>
    <n v="44"/>
    <x v="27"/>
  </r>
  <r>
    <n v="1295"/>
    <d v="1899-12-30T00:00:01"/>
    <n v="90"/>
    <n v="12"/>
    <n v="8194"/>
    <n v="44"/>
    <x v="28"/>
  </r>
  <r>
    <n v="1296"/>
    <d v="1899-12-30T00:00:01"/>
    <n v="89"/>
    <n v="12"/>
    <n v="8206"/>
    <n v="44"/>
    <x v="28"/>
  </r>
  <r>
    <n v="1297"/>
    <d v="1899-12-30T00:00:01"/>
    <n v="89"/>
    <n v="12"/>
    <n v="8218"/>
    <n v="43"/>
    <x v="29"/>
  </r>
  <r>
    <n v="1298"/>
    <d v="1899-12-30T00:00:01"/>
    <n v="89"/>
    <n v="12"/>
    <n v="8230"/>
    <n v="43"/>
    <x v="29"/>
  </r>
  <r>
    <n v="1299"/>
    <d v="1899-12-30T00:00:01"/>
    <n v="88"/>
    <n v="12"/>
    <n v="8242"/>
    <n v="43"/>
    <x v="30"/>
  </r>
  <r>
    <n v="1300"/>
    <d v="1899-12-30T00:00:01"/>
    <n v="88"/>
    <n v="12"/>
    <n v="8254"/>
    <n v="45"/>
    <x v="29"/>
  </r>
  <r>
    <n v="1301"/>
    <d v="1899-12-30T00:00:01"/>
    <n v="88"/>
    <n v="12"/>
    <n v="8266"/>
    <n v="43"/>
    <x v="30"/>
  </r>
  <r>
    <n v="1302"/>
    <d v="1899-12-30T00:00:01"/>
    <n v="87"/>
    <n v="12"/>
    <n v="8278"/>
    <n v="42"/>
    <x v="29"/>
  </r>
  <r>
    <n v="1303"/>
    <d v="1899-12-30T00:00:01"/>
    <n v="87"/>
    <n v="13"/>
    <n v="8291"/>
    <n v="46"/>
    <x v="28"/>
  </r>
  <r>
    <n v="1304"/>
    <d v="1899-12-30T00:00:01"/>
    <n v="87"/>
    <n v="12"/>
    <n v="8303"/>
    <n v="42"/>
    <x v="29"/>
  </r>
  <r>
    <n v="1305"/>
    <d v="1899-12-30T00:00:01"/>
    <n v="86"/>
    <n v="12"/>
    <n v="8315"/>
    <n v="44"/>
    <x v="28"/>
  </r>
  <r>
    <n v="1306"/>
    <d v="1899-12-30T00:00:01"/>
    <n v="86"/>
    <n v="12"/>
    <n v="8327"/>
    <n v="44"/>
    <x v="29"/>
  </r>
  <r>
    <n v="1307"/>
    <d v="1899-12-30T00:00:01"/>
    <n v="86"/>
    <n v="13"/>
    <n v="8340"/>
    <n v="45"/>
    <x v="29"/>
  </r>
  <r>
    <n v="1308"/>
    <d v="1899-12-30T00:00:01"/>
    <n v="85"/>
    <n v="12"/>
    <n v="8352"/>
    <n v="44"/>
    <x v="28"/>
  </r>
  <r>
    <n v="1309"/>
    <d v="1899-12-30T00:00:01"/>
    <n v="85"/>
    <n v="12"/>
    <n v="8364"/>
    <n v="44"/>
    <x v="29"/>
  </r>
  <r>
    <n v="1310"/>
    <d v="1899-12-30T00:00:01"/>
    <n v="85"/>
    <n v="12"/>
    <n v="8376"/>
    <n v="45"/>
    <x v="28"/>
  </r>
  <r>
    <n v="1311"/>
    <d v="1899-12-30T00:00:01"/>
    <n v="84"/>
    <n v="13"/>
    <n v="8389"/>
    <n v="45"/>
    <x v="29"/>
  </r>
  <r>
    <n v="1312"/>
    <d v="1899-12-30T00:00:01"/>
    <n v="84"/>
    <n v="12"/>
    <n v="8401"/>
    <n v="44"/>
    <x v="28"/>
  </r>
  <r>
    <n v="1313"/>
    <d v="1899-12-30T00:00:01"/>
    <n v="83"/>
    <n v="13"/>
    <n v="8414"/>
    <n v="45"/>
    <x v="29"/>
  </r>
  <r>
    <n v="1314"/>
    <d v="1899-12-30T00:00:01"/>
    <n v="83"/>
    <n v="13"/>
    <n v="8427"/>
    <n v="46"/>
    <x v="29"/>
  </r>
  <r>
    <n v="1315"/>
    <d v="1899-12-30T00:00:01"/>
    <n v="82"/>
    <n v="13"/>
    <n v="8440"/>
    <n v="46"/>
    <x v="30"/>
  </r>
  <r>
    <n v="1316"/>
    <d v="1899-12-30T00:00:01"/>
    <n v="82"/>
    <n v="13"/>
    <n v="8453"/>
    <n v="47"/>
    <x v="29"/>
  </r>
  <r>
    <n v="1317"/>
    <d v="1899-12-30T00:00:01"/>
    <n v="81"/>
    <n v="13"/>
    <n v="8466"/>
    <n v="48"/>
    <x v="30"/>
  </r>
  <r>
    <n v="1318"/>
    <d v="1899-12-30T00:00:01"/>
    <n v="80"/>
    <n v="13"/>
    <n v="8479"/>
    <n v="48"/>
    <x v="28"/>
  </r>
  <r>
    <n v="1319"/>
    <d v="1899-12-30T00:00:01"/>
    <n v="80"/>
    <n v="13"/>
    <n v="8492"/>
    <n v="48"/>
    <x v="27"/>
  </r>
  <r>
    <n v="1320"/>
    <d v="1899-12-30T00:00:01"/>
    <n v="79"/>
    <n v="14"/>
    <n v="8506"/>
    <n v="50"/>
    <x v="27"/>
  </r>
  <r>
    <n v="1321"/>
    <d v="1899-12-30T00:00:01"/>
    <n v="78"/>
    <n v="13"/>
    <n v="8519"/>
    <n v="47"/>
    <x v="27"/>
  </r>
  <r>
    <n v="1322"/>
    <d v="1899-12-30T00:00:01"/>
    <n v="78"/>
    <n v="14"/>
    <n v="8533"/>
    <n v="50"/>
    <x v="28"/>
  </r>
  <r>
    <n v="1323"/>
    <d v="1899-12-30T00:00:01"/>
    <n v="77"/>
    <n v="15"/>
    <n v="8548"/>
    <n v="53"/>
    <x v="28"/>
  </r>
  <r>
    <n v="1324"/>
    <d v="1899-12-30T00:00:01"/>
    <n v="77"/>
    <n v="13"/>
    <n v="8561"/>
    <n v="48"/>
    <x v="29"/>
  </r>
  <r>
    <n v="1325"/>
    <d v="1899-12-30T00:00:01"/>
    <n v="76"/>
    <n v="15"/>
    <n v="8576"/>
    <n v="52"/>
    <x v="28"/>
  </r>
  <r>
    <n v="1326"/>
    <d v="1899-12-30T00:00:01"/>
    <n v="75"/>
    <n v="14"/>
    <n v="8590"/>
    <n v="50"/>
    <x v="29"/>
  </r>
  <r>
    <n v="1327"/>
    <d v="1899-12-30T00:00:01"/>
    <n v="75"/>
    <n v="14"/>
    <n v="8604"/>
    <n v="50"/>
    <x v="29"/>
  </r>
  <r>
    <n v="1328"/>
    <d v="1899-12-30T00:00:01"/>
    <n v="75"/>
    <n v="14"/>
    <n v="8618"/>
    <n v="50"/>
    <x v="28"/>
  </r>
  <r>
    <n v="1329"/>
    <d v="1899-12-30T00:00:01"/>
    <n v="74"/>
    <n v="14"/>
    <n v="8632"/>
    <n v="51"/>
    <x v="29"/>
  </r>
  <r>
    <n v="1330"/>
    <d v="1899-12-30T00:00:01"/>
    <n v="74"/>
    <n v="14"/>
    <n v="8646"/>
    <n v="49"/>
    <x v="28"/>
  </r>
  <r>
    <n v="1331"/>
    <d v="1899-12-30T00:00:01"/>
    <n v="74"/>
    <n v="13"/>
    <n v="8659"/>
    <n v="48"/>
    <x v="29"/>
  </r>
  <r>
    <n v="1332"/>
    <d v="1899-12-30T00:00:01"/>
    <n v="73"/>
    <n v="13"/>
    <n v="8672"/>
    <n v="48"/>
    <x v="28"/>
  </r>
  <r>
    <n v="1333"/>
    <d v="1899-12-30T00:00:01"/>
    <n v="73"/>
    <n v="13"/>
    <n v="8685"/>
    <n v="47"/>
    <x v="28"/>
  </r>
  <r>
    <n v="1334"/>
    <d v="1899-12-30T00:00:01"/>
    <n v="73"/>
    <n v="13"/>
    <n v="8698"/>
    <n v="49"/>
    <x v="27"/>
  </r>
  <r>
    <n v="1335"/>
    <d v="1899-12-30T00:00:01"/>
    <n v="72"/>
    <n v="13"/>
    <n v="8711"/>
    <n v="48"/>
    <x v="27"/>
  </r>
  <r>
    <n v="1336"/>
    <d v="1899-12-30T00:00:01"/>
    <n v="72"/>
    <n v="13"/>
    <n v="8724"/>
    <n v="46"/>
    <x v="27"/>
  </r>
  <r>
    <n v="1337"/>
    <d v="1899-12-30T00:00:01"/>
    <n v="72"/>
    <n v="13"/>
    <n v="8737"/>
    <n v="47"/>
    <x v="27"/>
  </r>
  <r>
    <n v="1338"/>
    <d v="1899-12-30T00:00:01"/>
    <n v="71"/>
    <n v="14"/>
    <n v="8751"/>
    <n v="51"/>
    <x v="27"/>
  </r>
  <r>
    <n v="1339"/>
    <d v="1899-12-30T00:00:01"/>
    <n v="71"/>
    <n v="13"/>
    <n v="8764"/>
    <n v="46"/>
    <x v="28"/>
  </r>
  <r>
    <n v="1340"/>
    <d v="1899-12-30T00:00:01"/>
    <n v="70"/>
    <n v="13"/>
    <n v="8777"/>
    <n v="46"/>
    <x v="29"/>
  </r>
  <r>
    <n v="1341"/>
    <d v="1899-12-30T00:00:01"/>
    <n v="70"/>
    <n v="13"/>
    <n v="8790"/>
    <n v="45"/>
    <x v="27"/>
  </r>
  <r>
    <n v="1342"/>
    <d v="1899-12-30T00:00:01"/>
    <n v="69"/>
    <n v="14"/>
    <n v="8804"/>
    <n v="49"/>
    <x v="28"/>
  </r>
  <r>
    <n v="1343"/>
    <d v="1899-12-30T00:00:01"/>
    <n v="69"/>
    <n v="12"/>
    <n v="8816"/>
    <n v="43"/>
    <x v="28"/>
  </r>
  <r>
    <n v="1344"/>
    <d v="1899-12-30T00:00:01"/>
    <n v="68"/>
    <n v="14"/>
    <n v="8830"/>
    <n v="50"/>
    <x v="27"/>
  </r>
  <r>
    <n v="1345"/>
    <d v="1899-12-30T00:00:01"/>
    <n v="68"/>
    <n v="12"/>
    <n v="8842"/>
    <n v="44"/>
    <x v="27"/>
  </r>
  <r>
    <n v="1346"/>
    <d v="1899-12-30T00:00:01"/>
    <n v="68"/>
    <n v="13"/>
    <n v="8855"/>
    <n v="46"/>
    <x v="27"/>
  </r>
  <r>
    <n v="1347"/>
    <d v="1899-12-30T00:00:01"/>
    <n v="68"/>
    <n v="13"/>
    <n v="8868"/>
    <n v="47"/>
    <x v="28"/>
  </r>
  <r>
    <n v="1348"/>
    <d v="1899-12-30T00:00:01"/>
    <n v="67"/>
    <n v="12"/>
    <n v="8880"/>
    <n v="43"/>
    <x v="29"/>
  </r>
  <r>
    <n v="1349"/>
    <d v="1899-12-30T00:00:01"/>
    <n v="67"/>
    <n v="11"/>
    <n v="8891"/>
    <n v="41"/>
    <x v="28"/>
  </r>
  <r>
    <n v="1350"/>
    <d v="1899-12-30T00:00:01"/>
    <n v="67"/>
    <n v="12"/>
    <n v="8903"/>
    <n v="43"/>
    <x v="28"/>
  </r>
  <r>
    <n v="1351"/>
    <d v="1899-12-30T00:00:01"/>
    <n v="67"/>
    <n v="11"/>
    <n v="8914"/>
    <n v="40"/>
    <x v="27"/>
  </r>
  <r>
    <n v="1352"/>
    <d v="1899-12-30T00:00:01"/>
    <n v="66"/>
    <n v="11"/>
    <n v="8925"/>
    <n v="40"/>
    <x v="28"/>
  </r>
  <r>
    <n v="1353"/>
    <d v="1899-12-30T00:00:01"/>
    <n v="66"/>
    <n v="11"/>
    <n v="8936"/>
    <n v="40"/>
    <x v="29"/>
  </r>
  <r>
    <n v="1354"/>
    <d v="1899-12-30T00:00:01"/>
    <n v="66"/>
    <n v="11"/>
    <n v="8947"/>
    <n v="39"/>
    <x v="29"/>
  </r>
  <r>
    <n v="1355"/>
    <d v="1899-12-30T00:00:01"/>
    <n v="66"/>
    <n v="11"/>
    <n v="8958"/>
    <n v="40"/>
    <x v="29"/>
  </r>
  <r>
    <n v="1356"/>
    <d v="1899-12-30T00:00:01"/>
    <n v="65"/>
    <n v="11"/>
    <n v="8969"/>
    <n v="39"/>
    <x v="29"/>
  </r>
  <r>
    <n v="1357"/>
    <d v="1899-12-30T00:00:01"/>
    <n v="65"/>
    <n v="10"/>
    <n v="8979"/>
    <n v="37"/>
    <x v="29"/>
  </r>
  <r>
    <n v="1358"/>
    <d v="1899-12-30T00:00:01"/>
    <n v="65"/>
    <n v="11"/>
    <n v="8990"/>
    <n v="38"/>
    <x v="29"/>
  </r>
  <r>
    <n v="1359"/>
    <d v="1899-12-30T00:00:01"/>
    <n v="65"/>
    <n v="10"/>
    <n v="9000"/>
    <n v="35"/>
    <x v="30"/>
  </r>
  <r>
    <n v="1360"/>
    <d v="1899-12-30T00:00:01"/>
    <n v="65"/>
    <n v="10"/>
    <n v="9010"/>
    <n v="37"/>
    <x v="29"/>
  </r>
  <r>
    <n v="1361"/>
    <d v="1899-12-30T00:00:01"/>
    <n v="64"/>
    <n v="10"/>
    <n v="9020"/>
    <n v="36"/>
    <x v="30"/>
  </r>
  <r>
    <n v="1362"/>
    <d v="1899-12-30T00:00:01"/>
    <n v="64"/>
    <n v="11"/>
    <n v="9031"/>
    <n v="39"/>
    <x v="29"/>
  </r>
  <r>
    <n v="1363"/>
    <d v="1899-12-30T00:00:01"/>
    <n v="63"/>
    <n v="10"/>
    <n v="9041"/>
    <n v="35"/>
    <x v="28"/>
  </r>
  <r>
    <n v="1364"/>
    <d v="1899-12-30T00:00:01"/>
    <n v="63"/>
    <n v="10"/>
    <n v="9051"/>
    <n v="35"/>
    <x v="29"/>
  </r>
  <r>
    <n v="1365"/>
    <d v="1899-12-30T00:00:01"/>
    <n v="63"/>
    <n v="10"/>
    <n v="9061"/>
    <n v="36"/>
    <x v="28"/>
  </r>
  <r>
    <n v="1366"/>
    <d v="1899-12-30T00:00:01"/>
    <n v="63"/>
    <n v="10"/>
    <n v="9071"/>
    <n v="35"/>
    <x v="29"/>
  </r>
  <r>
    <n v="1367"/>
    <d v="1899-12-30T00:00:01"/>
    <n v="62"/>
    <n v="10"/>
    <n v="9081"/>
    <n v="36"/>
    <x v="30"/>
  </r>
  <r>
    <n v="1368"/>
    <d v="1899-12-30T00:00:01"/>
    <n v="62"/>
    <n v="10"/>
    <n v="9091"/>
    <n v="35"/>
    <x v="30"/>
  </r>
  <r>
    <n v="1369"/>
    <d v="1899-12-30T00:00:01"/>
    <n v="62"/>
    <n v="10"/>
    <n v="9101"/>
    <n v="34"/>
    <x v="29"/>
  </r>
  <r>
    <n v="1370"/>
    <d v="1899-12-30T00:00:01"/>
    <n v="62"/>
    <n v="10"/>
    <n v="9111"/>
    <n v="36"/>
    <x v="30"/>
  </r>
  <r>
    <n v="1371"/>
    <d v="1899-12-30T00:00:01"/>
    <n v="62"/>
    <n v="9"/>
    <n v="9120"/>
    <n v="32"/>
    <x v="30"/>
  </r>
  <r>
    <n v="1372"/>
    <d v="1899-12-30T00:00:01"/>
    <n v="62"/>
    <n v="9"/>
    <n v="9129"/>
    <n v="34"/>
    <x v="29"/>
  </r>
  <r>
    <n v="1373"/>
    <d v="1899-12-30T00:00:01"/>
    <n v="62"/>
    <n v="9"/>
    <n v="9138"/>
    <n v="33"/>
    <x v="29"/>
  </r>
  <r>
    <n v="1374"/>
    <d v="1899-12-30T00:00:01"/>
    <n v="62"/>
    <n v="9"/>
    <n v="9147"/>
    <n v="32"/>
    <x v="28"/>
  </r>
  <r>
    <n v="1375"/>
    <d v="1899-12-30T00:00:01"/>
    <n v="61"/>
    <n v="9"/>
    <n v="9156"/>
    <n v="32"/>
    <x v="29"/>
  </r>
  <r>
    <n v="1376"/>
    <d v="1899-12-30T00:00:01"/>
    <n v="61"/>
    <n v="9"/>
    <n v="9165"/>
    <n v="32"/>
    <x v="29"/>
  </r>
  <r>
    <n v="1377"/>
    <d v="1899-12-30T00:00:01"/>
    <n v="61"/>
    <n v="9"/>
    <n v="9174"/>
    <n v="31"/>
    <x v="29"/>
  </r>
  <r>
    <n v="1378"/>
    <d v="1899-12-30T00:00:01"/>
    <n v="61"/>
    <n v="9"/>
    <n v="9183"/>
    <n v="32"/>
    <x v="30"/>
  </r>
  <r>
    <n v="1379"/>
    <d v="1899-12-30T00:00:01"/>
    <n v="60"/>
    <n v="8"/>
    <n v="9191"/>
    <n v="30"/>
    <x v="28"/>
  </r>
  <r>
    <n v="1380"/>
    <d v="1899-12-30T00:00:01"/>
    <n v="60"/>
    <n v="11"/>
    <n v="9202"/>
    <n v="38"/>
    <x v="27"/>
  </r>
  <r>
    <n v="1381"/>
    <d v="1899-12-30T00:00:01"/>
    <n v="60"/>
    <n v="8"/>
    <n v="9210"/>
    <n v="30"/>
    <x v="27"/>
  </r>
  <r>
    <n v="1382"/>
    <d v="1899-12-30T00:00:01"/>
    <n v="60"/>
    <n v="9"/>
    <n v="9219"/>
    <n v="34"/>
    <x v="27"/>
  </r>
  <r>
    <n v="1383"/>
    <d v="1899-12-30T00:00:01"/>
    <n v="59"/>
    <n v="10"/>
    <n v="9229"/>
    <n v="34"/>
    <x v="27"/>
  </r>
  <r>
    <n v="1384"/>
    <d v="1899-12-30T00:00:01"/>
    <n v="59"/>
    <n v="9"/>
    <n v="9238"/>
    <n v="31"/>
    <x v="26"/>
  </r>
  <r>
    <n v="1385"/>
    <d v="1899-12-30T00:00:01"/>
    <n v="59"/>
    <n v="9"/>
    <n v="9247"/>
    <n v="33"/>
    <x v="28"/>
  </r>
  <r>
    <n v="1386"/>
    <d v="1899-12-30T00:00:01"/>
    <n v="59"/>
    <n v="9"/>
    <n v="9256"/>
    <n v="34"/>
    <x v="29"/>
  </r>
  <r>
    <n v="1387"/>
    <d v="1899-12-30T00:00:01"/>
    <n v="58"/>
    <n v="10"/>
    <n v="9266"/>
    <n v="37"/>
    <x v="28"/>
  </r>
  <r>
    <n v="1388"/>
    <d v="1899-12-30T00:00:01"/>
    <n v="58"/>
    <n v="9"/>
    <n v="9275"/>
    <n v="32"/>
    <x v="29"/>
  </r>
  <r>
    <n v="1389"/>
    <d v="1899-12-30T00:00:01"/>
    <n v="58"/>
    <n v="9"/>
    <n v="9284"/>
    <n v="34"/>
    <x v="28"/>
  </r>
  <r>
    <n v="1390"/>
    <d v="1899-12-30T00:00:01"/>
    <n v="58"/>
    <n v="9"/>
    <n v="9293"/>
    <n v="33"/>
    <x v="27"/>
  </r>
  <r>
    <n v="1391"/>
    <d v="1899-12-30T00:00:01"/>
    <n v="58"/>
    <n v="8"/>
    <n v="9301"/>
    <n v="29"/>
    <x v="27"/>
  </r>
  <r>
    <n v="1392"/>
    <d v="1899-12-30T00:00:01"/>
    <n v="58"/>
    <n v="9"/>
    <n v="9310"/>
    <n v="32"/>
    <x v="28"/>
  </r>
  <r>
    <n v="1393"/>
    <d v="1899-12-30T00:00:01"/>
    <n v="58"/>
    <n v="8"/>
    <n v="9318"/>
    <n v="28"/>
    <x v="27"/>
  </r>
  <r>
    <n v="1394"/>
    <d v="1899-12-30T00:00:01"/>
    <n v="58"/>
    <n v="8"/>
    <n v="9326"/>
    <n v="28"/>
    <x v="27"/>
  </r>
  <r>
    <n v="1395"/>
    <d v="1899-12-30T00:00:01"/>
    <n v="58"/>
    <n v="7"/>
    <n v="9333"/>
    <n v="26"/>
    <x v="26"/>
  </r>
  <r>
    <n v="1396"/>
    <d v="1899-12-30T00:00:01"/>
    <n v="58"/>
    <n v="8"/>
    <n v="9341"/>
    <n v="29"/>
    <x v="25"/>
  </r>
  <r>
    <n v="1397"/>
    <d v="1899-12-30T00:00:01"/>
    <n v="58"/>
    <n v="7"/>
    <n v="9348"/>
    <n v="25"/>
    <x v="26"/>
  </r>
  <r>
    <n v="1398"/>
    <d v="1899-12-30T00:00:01"/>
    <n v="58"/>
    <n v="7"/>
    <n v="9355"/>
    <n v="24"/>
    <x v="25"/>
  </r>
  <r>
    <n v="1399"/>
    <d v="1899-12-30T00:00:01"/>
    <n v="58"/>
    <n v="7"/>
    <n v="9362"/>
    <n v="24"/>
    <x v="26"/>
  </r>
  <r>
    <n v="1400"/>
    <d v="1899-12-30T00:00:01"/>
    <n v="58"/>
    <n v="7"/>
    <n v="9369"/>
    <n v="27"/>
    <x v="26"/>
  </r>
  <r>
    <n v="1401"/>
    <d v="1899-12-30T00:00:01"/>
    <n v="58"/>
    <n v="6"/>
    <n v="9375"/>
    <n v="23"/>
    <x v="27"/>
  </r>
  <r>
    <n v="1402"/>
    <d v="1899-12-30T00:00:01"/>
    <n v="58"/>
    <n v="6"/>
    <n v="9381"/>
    <n v="22"/>
    <x v="27"/>
  </r>
  <r>
    <n v="1403"/>
    <d v="1899-12-30T00:00:01"/>
    <n v="58"/>
    <n v="7"/>
    <n v="9388"/>
    <n v="25"/>
    <x v="26"/>
  </r>
  <r>
    <n v="1404"/>
    <d v="1899-12-30T00:00:01"/>
    <n v="58"/>
    <n v="6"/>
    <n v="9394"/>
    <n v="21"/>
    <x v="27"/>
  </r>
  <r>
    <n v="1405"/>
    <d v="1899-12-30T00:00:01"/>
    <n v="58"/>
    <n v="6"/>
    <n v="9400"/>
    <n v="21"/>
    <x v="27"/>
  </r>
  <r>
    <n v="1406"/>
    <d v="1899-12-30T00:00:01"/>
    <n v="58"/>
    <n v="6"/>
    <n v="9406"/>
    <n v="20"/>
    <x v="27"/>
  </r>
  <r>
    <n v="1407"/>
    <d v="1899-12-30T00:00:01"/>
    <n v="58"/>
    <n v="7"/>
    <n v="9413"/>
    <n v="24"/>
    <x v="26"/>
  </r>
  <r>
    <n v="1408"/>
    <d v="1899-12-30T00:00:01"/>
    <n v="58"/>
    <n v="6"/>
    <n v="9419"/>
    <n v="20"/>
    <x v="27"/>
  </r>
  <r>
    <n v="1409"/>
    <d v="1899-12-30T00:00:01"/>
    <n v="58"/>
    <n v="5"/>
    <n v="9424"/>
    <n v="19"/>
    <x v="27"/>
  </r>
  <r>
    <n v="1410"/>
    <d v="1899-12-30T00:00:01"/>
    <n v="58"/>
    <n v="8"/>
    <n v="9432"/>
    <n v="27"/>
    <x v="27"/>
  </r>
  <r>
    <n v="1411"/>
    <d v="1899-12-30T00:00:01"/>
    <n v="58"/>
    <n v="5"/>
    <n v="9437"/>
    <n v="19"/>
    <x v="26"/>
  </r>
  <r>
    <n v="1412"/>
    <d v="1899-12-30T00:00:01"/>
    <n v="58"/>
    <n v="5"/>
    <n v="9442"/>
    <n v="19"/>
    <x v="27"/>
  </r>
  <r>
    <n v="1413"/>
    <d v="1899-12-30T00:00:01"/>
    <n v="58"/>
    <n v="6"/>
    <n v="9448"/>
    <n v="23"/>
    <x v="27"/>
  </r>
  <r>
    <n v="1414"/>
    <d v="1899-12-30T00:00:01"/>
    <n v="58"/>
    <n v="5"/>
    <n v="9453"/>
    <n v="19"/>
    <x v="27"/>
  </r>
  <r>
    <n v="1415"/>
    <d v="1899-12-30T00:00:01"/>
    <n v="58"/>
    <n v="5"/>
    <n v="9458"/>
    <n v="19"/>
    <x v="26"/>
  </r>
  <r>
    <n v="1416"/>
    <d v="1899-12-30T00:00:01"/>
    <n v="58"/>
    <n v="5"/>
    <n v="9463"/>
    <n v="19"/>
    <x v="27"/>
  </r>
  <r>
    <n v="1417"/>
    <d v="1899-12-30T00:00:01"/>
    <n v="58"/>
    <n v="6"/>
    <n v="9469"/>
    <n v="23"/>
    <x v="27"/>
  </r>
  <r>
    <n v="1418"/>
    <d v="1899-12-30T00:00:01"/>
    <n v="58"/>
    <n v="5"/>
    <n v="9474"/>
    <n v="19"/>
    <x v="27"/>
  </r>
  <r>
    <n v="1419"/>
    <d v="1899-12-30T00:00:01"/>
    <n v="58"/>
    <n v="5"/>
    <n v="9479"/>
    <n v="18"/>
    <x v="27"/>
  </r>
  <r>
    <n v="1420"/>
    <d v="1899-12-30T00:00:01"/>
    <n v="58"/>
    <n v="7"/>
    <n v="9486"/>
    <n v="26"/>
    <x v="27"/>
  </r>
  <r>
    <n v="1421"/>
    <d v="1899-12-30T00:00:01"/>
    <n v="58"/>
    <n v="5"/>
    <n v="9491"/>
    <n v="17"/>
    <x v="28"/>
  </r>
  <r>
    <n v="1422"/>
    <d v="1899-12-30T00:00:01"/>
    <n v="58"/>
    <n v="5"/>
    <n v="9496"/>
    <n v="17"/>
    <x v="29"/>
  </r>
  <r>
    <n v="1423"/>
    <d v="1899-12-30T00:00:01"/>
    <n v="58"/>
    <n v="6"/>
    <n v="9502"/>
    <n v="21"/>
    <x v="27"/>
  </r>
  <r>
    <n v="1424"/>
    <d v="1899-12-30T00:00:01"/>
    <n v="58"/>
    <n v="6"/>
    <n v="9508"/>
    <n v="21"/>
    <x v="27"/>
  </r>
  <r>
    <n v="1425"/>
    <d v="1899-12-30T00:00:01"/>
    <n v="58"/>
    <n v="6"/>
    <n v="9514"/>
    <n v="21"/>
    <x v="27"/>
  </r>
  <r>
    <n v="1426"/>
    <d v="1899-12-30T00:00:01"/>
    <n v="58"/>
    <n v="5"/>
    <n v="9519"/>
    <n v="17"/>
    <x v="28"/>
  </r>
  <r>
    <n v="1427"/>
    <d v="1899-12-30T00:00:01"/>
    <n v="58"/>
    <n v="5"/>
    <n v="9524"/>
    <n v="17"/>
    <x v="27"/>
  </r>
  <r>
    <n v="1428"/>
    <d v="1899-12-30T00:00:01"/>
    <n v="58"/>
    <n v="5"/>
    <n v="9529"/>
    <n v="17"/>
    <x v="27"/>
  </r>
  <r>
    <n v="1429"/>
    <d v="1899-12-30T00:00:01"/>
    <n v="58"/>
    <n v="7"/>
    <n v="9536"/>
    <n v="25"/>
    <x v="28"/>
  </r>
  <r>
    <n v="1430"/>
    <d v="1899-12-30T00:00:01"/>
    <n v="58"/>
    <n v="5"/>
    <n v="9541"/>
    <n v="17"/>
    <x v="29"/>
  </r>
  <r>
    <n v="1431"/>
    <d v="1899-12-30T00:00:01"/>
    <n v="58"/>
    <n v="6"/>
    <n v="9547"/>
    <n v="21"/>
    <x v="28"/>
  </r>
  <r>
    <n v="1432"/>
    <d v="1899-12-30T00:00:01"/>
    <n v="58"/>
    <n v="5"/>
    <n v="9552"/>
    <n v="17"/>
    <x v="29"/>
  </r>
  <r>
    <n v="1433"/>
    <d v="1899-12-30T00:00:01"/>
    <n v="58"/>
    <n v="5"/>
    <n v="9557"/>
    <n v="17"/>
    <x v="29"/>
  </r>
  <r>
    <n v="1434"/>
    <d v="1899-12-30T00:00:01"/>
    <n v="58"/>
    <n v="5"/>
    <n v="9562"/>
    <n v="18"/>
    <x v="30"/>
  </r>
  <r>
    <n v="1435"/>
    <d v="1899-12-30T00:00:01"/>
    <n v="58"/>
    <n v="6"/>
    <n v="9568"/>
    <n v="21"/>
    <x v="29"/>
  </r>
  <r>
    <n v="1436"/>
    <d v="1899-12-30T00:00:01"/>
    <n v="58"/>
    <n v="5"/>
    <n v="9573"/>
    <n v="18"/>
    <x v="28"/>
  </r>
  <r>
    <n v="1437"/>
    <d v="1899-12-30T00:00:01"/>
    <n v="58"/>
    <n v="7"/>
    <n v="9580"/>
    <n v="26"/>
    <x v="28"/>
  </r>
  <r>
    <n v="1438"/>
    <d v="1899-12-30T00:00:01"/>
    <n v="58"/>
    <n v="5"/>
    <n v="9585"/>
    <n v="17"/>
    <x v="27"/>
  </r>
  <r>
    <n v="1439"/>
    <d v="1899-12-30T00:00:01"/>
    <n v="58"/>
    <n v="5"/>
    <n v="9590"/>
    <n v="17"/>
    <x v="28"/>
  </r>
  <r>
    <n v="1440"/>
    <d v="1899-12-30T00:00:01"/>
    <n v="58"/>
    <n v="5"/>
    <n v="9595"/>
    <n v="17"/>
    <x v="28"/>
  </r>
  <r>
    <n v="1441"/>
    <d v="1899-12-30T00:00:01"/>
    <n v="58"/>
    <n v="6"/>
    <n v="9601"/>
    <n v="22"/>
    <x v="29"/>
  </r>
  <r>
    <n v="1442"/>
    <d v="1899-12-30T00:00:01"/>
    <n v="58"/>
    <n v="5"/>
    <n v="9606"/>
    <n v="18"/>
    <x v="28"/>
  </r>
  <r>
    <n v="1443"/>
    <d v="1899-12-30T00:00:01"/>
    <n v="58"/>
    <n v="5"/>
    <n v="9611"/>
    <n v="18"/>
    <x v="27"/>
  </r>
  <r>
    <n v="1444"/>
    <d v="1899-12-30T00:00:01"/>
    <n v="58"/>
    <n v="6"/>
    <n v="9617"/>
    <n v="22"/>
    <x v="28"/>
  </r>
  <r>
    <n v="1445"/>
    <d v="1899-12-30T00:00:01"/>
    <n v="58"/>
    <n v="5"/>
    <n v="9622"/>
    <n v="18"/>
    <x v="29"/>
  </r>
  <r>
    <n v="1446"/>
    <d v="1899-12-30T00:00:01"/>
    <n v="58"/>
    <n v="5"/>
    <n v="9627"/>
    <n v="18"/>
    <x v="29"/>
  </r>
  <r>
    <n v="1447"/>
    <d v="1899-12-30T00:00:01"/>
    <n v="58"/>
    <n v="5"/>
    <n v="9632"/>
    <n v="17"/>
    <x v="28"/>
  </r>
  <r>
    <n v="1448"/>
    <d v="1899-12-30T00:00:01"/>
    <n v="58"/>
    <n v="6"/>
    <n v="9638"/>
    <n v="21"/>
    <x v="28"/>
  </r>
  <r>
    <n v="1449"/>
    <d v="1899-12-30T00:00:01"/>
    <n v="58"/>
    <n v="5"/>
    <n v="9643"/>
    <n v="17"/>
    <x v="27"/>
  </r>
  <r>
    <n v="1450"/>
    <d v="1899-12-30T00:00:01"/>
    <n v="58"/>
    <n v="5"/>
    <n v="9648"/>
    <n v="17"/>
    <x v="27"/>
  </r>
  <r>
    <n v="1451"/>
    <d v="1899-12-30T00:00:01"/>
    <n v="58"/>
    <n v="5"/>
    <n v="9653"/>
    <n v="17"/>
    <x v="27"/>
  </r>
  <r>
    <n v="1452"/>
    <d v="1899-12-30T00:00:01"/>
    <n v="58"/>
    <n v="6"/>
    <n v="9659"/>
    <n v="21"/>
    <x v="27"/>
  </r>
  <r>
    <n v="1453"/>
    <d v="1899-12-30T00:00:01"/>
    <n v="58"/>
    <n v="5"/>
    <n v="9664"/>
    <n v="18"/>
    <x v="27"/>
  </r>
  <r>
    <n v="1454"/>
    <d v="1899-12-30T00:00:01"/>
    <n v="58"/>
    <n v="4"/>
    <n v="9668"/>
    <n v="16"/>
    <x v="27"/>
  </r>
  <r>
    <n v="1455"/>
    <d v="1899-12-30T00:00:01"/>
    <n v="58"/>
    <n v="6"/>
    <n v="9674"/>
    <n v="21"/>
    <x v="27"/>
  </r>
  <r>
    <n v="1456"/>
    <d v="1899-12-30T00:00:01"/>
    <n v="58"/>
    <n v="5"/>
    <n v="9679"/>
    <n v="19"/>
    <x v="28"/>
  </r>
  <r>
    <n v="1457"/>
    <d v="1899-12-30T00:00:01"/>
    <n v="58"/>
    <n v="6"/>
    <n v="9685"/>
    <n v="20"/>
    <x v="27"/>
  </r>
  <r>
    <n v="1458"/>
    <d v="1899-12-30T00:00:01"/>
    <n v="57"/>
    <n v="6"/>
    <n v="9691"/>
    <n v="20"/>
    <x v="27"/>
  </r>
  <r>
    <n v="1459"/>
    <d v="1899-12-30T00:00:01"/>
    <n v="57"/>
    <n v="5"/>
    <n v="9696"/>
    <n v="20"/>
    <x v="28"/>
  </r>
  <r>
    <n v="1460"/>
    <d v="1899-12-30T00:00:01"/>
    <n v="57"/>
    <n v="6"/>
    <n v="9702"/>
    <n v="22"/>
    <x v="28"/>
  </r>
  <r>
    <n v="1461"/>
    <d v="1899-12-30T00:00:01"/>
    <n v="57"/>
    <n v="5"/>
    <n v="9707"/>
    <n v="20"/>
    <x v="29"/>
  </r>
  <r>
    <n v="1462"/>
    <d v="1899-12-30T00:00:01"/>
    <n v="57"/>
    <n v="6"/>
    <n v="9713"/>
    <n v="23"/>
    <x v="28"/>
  </r>
  <r>
    <n v="1463"/>
    <d v="1899-12-30T00:00:01"/>
    <n v="57"/>
    <n v="6"/>
    <n v="9719"/>
    <n v="20"/>
    <x v="28"/>
  </r>
  <r>
    <n v="1464"/>
    <d v="1899-12-30T00:00:01"/>
    <n v="57"/>
    <n v="6"/>
    <n v="9725"/>
    <n v="22"/>
    <x v="27"/>
  </r>
  <r>
    <n v="1465"/>
    <d v="1899-12-30T00:00:01"/>
    <n v="57"/>
    <n v="6"/>
    <n v="9731"/>
    <n v="21"/>
    <x v="27"/>
  </r>
  <r>
    <n v="1466"/>
    <d v="1899-12-30T00:00:01"/>
    <n v="57"/>
    <n v="6"/>
    <n v="9737"/>
    <n v="23"/>
    <x v="27"/>
  </r>
  <r>
    <n v="1467"/>
    <d v="1899-12-30T00:00:01"/>
    <n v="57"/>
    <n v="5"/>
    <n v="9742"/>
    <n v="19"/>
    <x v="27"/>
  </r>
  <r>
    <n v="1468"/>
    <d v="1899-12-30T00:00:01"/>
    <n v="57"/>
    <n v="6"/>
    <n v="9748"/>
    <n v="21"/>
    <x v="27"/>
  </r>
  <r>
    <n v="1469"/>
    <d v="1899-12-30T00:00:01"/>
    <n v="57"/>
    <n v="7"/>
    <n v="9755"/>
    <n v="24"/>
    <x v="28"/>
  </r>
  <r>
    <n v="1470"/>
    <d v="1899-12-30T00:00:01"/>
    <n v="57"/>
    <n v="7"/>
    <n v="9762"/>
    <n v="24"/>
    <x v="29"/>
  </r>
  <r>
    <n v="1471"/>
    <d v="1899-12-30T00:00:01"/>
    <n v="57"/>
    <n v="6"/>
    <n v="9768"/>
    <n v="23"/>
    <x v="28"/>
  </r>
  <r>
    <n v="1472"/>
    <d v="1899-12-30T00:00:01"/>
    <n v="57"/>
    <n v="5"/>
    <n v="9773"/>
    <n v="19"/>
    <x v="27"/>
  </r>
  <r>
    <n v="1473"/>
    <d v="1899-12-30T00:00:01"/>
    <n v="57"/>
    <n v="5"/>
    <n v="9778"/>
    <n v="19"/>
    <x v="28"/>
  </r>
  <r>
    <n v="1474"/>
    <d v="1899-12-30T00:00:01"/>
    <n v="57"/>
    <n v="5"/>
    <n v="9783"/>
    <n v="19"/>
    <x v="27"/>
  </r>
  <r>
    <n v="1475"/>
    <d v="1899-12-30T00:00:01"/>
    <n v="57"/>
    <n v="6"/>
    <n v="9789"/>
    <n v="22"/>
    <x v="27"/>
  </r>
  <r>
    <n v="1476"/>
    <d v="1899-12-30T00:00:01"/>
    <n v="57"/>
    <n v="6"/>
    <n v="9795"/>
    <n v="22"/>
    <x v="28"/>
  </r>
  <r>
    <n v="1477"/>
    <d v="1899-12-30T00:00:01"/>
    <n v="57"/>
    <n v="6"/>
    <n v="9801"/>
    <n v="21"/>
    <x v="28"/>
  </r>
  <r>
    <n v="1478"/>
    <d v="1899-12-30T00:00:01"/>
    <n v="57"/>
    <n v="5"/>
    <n v="9806"/>
    <n v="17"/>
    <x v="29"/>
  </r>
  <r>
    <n v="1479"/>
    <d v="1899-12-30T00:00:01"/>
    <n v="57"/>
    <n v="5"/>
    <n v="9811"/>
    <n v="17"/>
    <x v="28"/>
  </r>
  <r>
    <n v="1480"/>
    <d v="1899-12-30T00:00:01"/>
    <n v="57"/>
    <n v="6"/>
    <n v="9817"/>
    <n v="21"/>
    <x v="28"/>
  </r>
  <r>
    <n v="1481"/>
    <d v="1899-12-30T00:00:01"/>
    <n v="57"/>
    <n v="6"/>
    <n v="9823"/>
    <n v="21"/>
    <x v="27"/>
  </r>
  <r>
    <n v="1482"/>
    <d v="1899-12-30T00:00:01"/>
    <n v="57"/>
    <n v="4"/>
    <n v="9827"/>
    <n v="14"/>
    <x v="27"/>
  </r>
  <r>
    <n v="1483"/>
    <d v="1899-12-30T00:00:01"/>
    <n v="57"/>
    <n v="5"/>
    <n v="9832"/>
    <n v="18"/>
    <x v="28"/>
  </r>
  <r>
    <n v="1484"/>
    <d v="1899-12-30T00:00:01"/>
    <n v="57"/>
    <n v="6"/>
    <n v="9838"/>
    <n v="22"/>
    <x v="27"/>
  </r>
  <r>
    <n v="1485"/>
    <d v="1899-12-30T00:00:01"/>
    <n v="57"/>
    <n v="3"/>
    <n v="9841"/>
    <n v="12"/>
    <x v="27"/>
  </r>
  <r>
    <n v="1486"/>
    <d v="1899-12-30T00:00:01"/>
    <n v="57"/>
    <n v="4"/>
    <n v="9845"/>
    <n v="15"/>
    <x v="28"/>
  </r>
  <r>
    <n v="1487"/>
    <d v="1899-12-30T00:00:01"/>
    <n v="57"/>
    <n v="6"/>
    <n v="9851"/>
    <n v="23"/>
    <x v="29"/>
  </r>
  <r>
    <n v="1488"/>
    <d v="1899-12-30T00:00:01"/>
    <n v="57"/>
    <n v="3"/>
    <n v="9854"/>
    <n v="12"/>
    <x v="28"/>
  </r>
  <r>
    <n v="1489"/>
    <d v="1899-12-30T00:00:01"/>
    <n v="58"/>
    <n v="4"/>
    <n v="9858"/>
    <n v="15"/>
    <x v="29"/>
  </r>
  <r>
    <n v="1490"/>
    <d v="1899-12-30T00:00:01"/>
    <n v="58"/>
    <n v="4"/>
    <n v="9862"/>
    <n v="14"/>
    <x v="28"/>
  </r>
  <r>
    <n v="1491"/>
    <d v="1899-12-30T00:00:01"/>
    <n v="58"/>
    <n v="4"/>
    <n v="9866"/>
    <n v="14"/>
    <x v="27"/>
  </r>
  <r>
    <n v="1492"/>
    <d v="1899-12-30T00:00:01"/>
    <n v="58"/>
    <n v="5"/>
    <n v="9871"/>
    <n v="18"/>
    <x v="28"/>
  </r>
  <r>
    <n v="1493"/>
    <d v="1899-12-30T00:00:01"/>
    <n v="58"/>
    <n v="4"/>
    <n v="9875"/>
    <n v="13"/>
    <x v="29"/>
  </r>
  <r>
    <n v="1494"/>
    <d v="1899-12-30T00:00:01"/>
    <n v="58"/>
    <n v="4"/>
    <n v="9879"/>
    <n v="13"/>
    <x v="28"/>
  </r>
  <r>
    <n v="1495"/>
    <d v="1899-12-30T00:00:01"/>
    <n v="58"/>
    <n v="4"/>
    <n v="9883"/>
    <n v="13"/>
    <x v="29"/>
  </r>
  <r>
    <n v="1496"/>
    <d v="1899-12-30T00:00:01"/>
    <n v="58"/>
    <n v="4"/>
    <n v="9887"/>
    <n v="13"/>
    <x v="28"/>
  </r>
  <r>
    <n v="1497"/>
    <d v="1899-12-30T00:00:01"/>
    <n v="58"/>
    <n v="5"/>
    <n v="9892"/>
    <n v="17"/>
    <x v="27"/>
  </r>
  <r>
    <n v="1498"/>
    <d v="1899-12-30T00:00:01"/>
    <n v="58"/>
    <n v="4"/>
    <n v="9896"/>
    <n v="13"/>
    <x v="26"/>
  </r>
  <r>
    <n v="1499"/>
    <d v="1899-12-30T00:00:01"/>
    <n v="59"/>
    <n v="4"/>
    <n v="9900"/>
    <n v="13"/>
    <x v="26"/>
  </r>
  <r>
    <n v="1500"/>
    <d v="1899-12-30T00:00:01"/>
    <n v="59"/>
    <n v="2"/>
    <n v="9902"/>
    <n v="6"/>
    <x v="25"/>
  </r>
  <r>
    <n v="1501"/>
    <d v="1899-12-30T00:00:01"/>
    <n v="59"/>
    <n v="4"/>
    <n v="9906"/>
    <n v="13"/>
    <x v="25"/>
  </r>
  <r>
    <n v="1502"/>
    <d v="1899-12-30T00:00:01"/>
    <n v="59"/>
    <n v="4"/>
    <n v="9910"/>
    <n v="13"/>
    <x v="24"/>
  </r>
  <r>
    <n v="1503"/>
    <d v="1899-12-30T00:00:01"/>
    <n v="59"/>
    <n v="3"/>
    <n v="9913"/>
    <n v="9"/>
    <x v="24"/>
  </r>
  <r>
    <n v="1504"/>
    <d v="1899-12-30T00:00:01"/>
    <n v="59"/>
    <n v="4"/>
    <n v="9917"/>
    <n v="13"/>
    <x v="24"/>
  </r>
  <r>
    <n v="1505"/>
    <d v="1899-12-30T00:00:01"/>
    <n v="59"/>
    <n v="3"/>
    <n v="9920"/>
    <n v="9"/>
    <x v="24"/>
  </r>
  <r>
    <n v="1506"/>
    <d v="1899-12-30T00:00:01"/>
    <n v="59"/>
    <n v="4"/>
    <n v="9924"/>
    <n v="13"/>
    <x v="24"/>
  </r>
  <r>
    <n v="1507"/>
    <d v="1899-12-30T00:00:01"/>
    <n v="60"/>
    <n v="2"/>
    <n v="9926"/>
    <n v="8"/>
    <x v="24"/>
  </r>
  <r>
    <n v="1508"/>
    <d v="1899-12-30T00:00:01"/>
    <n v="60"/>
    <n v="4"/>
    <n v="9930"/>
    <n v="13"/>
    <x v="24"/>
  </r>
  <r>
    <n v="1509"/>
    <d v="1899-12-30T00:00:01"/>
    <n v="60"/>
    <n v="4"/>
    <n v="9934"/>
    <n v="13"/>
    <x v="25"/>
  </r>
  <r>
    <n v="1510"/>
    <d v="1899-12-30T00:00:01"/>
    <n v="60"/>
    <n v="3"/>
    <n v="9937"/>
    <n v="10"/>
    <x v="25"/>
  </r>
  <r>
    <n v="1511"/>
    <d v="1899-12-30T00:00:01"/>
    <n v="60"/>
    <n v="3"/>
    <n v="9940"/>
    <n v="11"/>
    <x v="27"/>
  </r>
  <r>
    <n v="1512"/>
    <d v="1899-12-30T00:00:01"/>
    <n v="60"/>
    <n v="4"/>
    <n v="9944"/>
    <n v="15"/>
    <x v="27"/>
  </r>
  <r>
    <n v="1513"/>
    <d v="1899-12-30T00:00:01"/>
    <n v="60"/>
    <n v="3"/>
    <n v="9947"/>
    <n v="12"/>
    <x v="27"/>
  </r>
  <r>
    <n v="1514"/>
    <d v="1899-12-30T00:00:01"/>
    <n v="60"/>
    <n v="4"/>
    <n v="9951"/>
    <n v="14"/>
    <x v="28"/>
  </r>
  <r>
    <n v="1515"/>
    <d v="1899-12-30T00:00:01"/>
    <n v="60"/>
    <n v="5"/>
    <n v="9956"/>
    <n v="18"/>
    <x v="27"/>
  </r>
  <r>
    <n v="1516"/>
    <d v="1899-12-30T00:00:01"/>
    <n v="60"/>
    <n v="5"/>
    <n v="9961"/>
    <n v="19"/>
    <x v="27"/>
  </r>
  <r>
    <n v="1517"/>
    <d v="1899-12-30T00:00:01"/>
    <n v="59"/>
    <n v="5"/>
    <n v="9966"/>
    <n v="18"/>
    <x v="28"/>
  </r>
  <r>
    <n v="1518"/>
    <d v="1899-12-30T00:00:01"/>
    <n v="59"/>
    <n v="5"/>
    <n v="9971"/>
    <n v="20"/>
    <x v="27"/>
  </r>
  <r>
    <n v="1519"/>
    <d v="1899-12-30T00:00:01"/>
    <n v="59"/>
    <n v="6"/>
    <n v="9977"/>
    <n v="21"/>
    <x v="27"/>
  </r>
  <r>
    <n v="1520"/>
    <d v="1899-12-30T00:00:01"/>
    <n v="59"/>
    <n v="6"/>
    <n v="9983"/>
    <n v="21"/>
    <x v="27"/>
  </r>
  <r>
    <n v="1521"/>
    <d v="1899-12-30T00:00:01"/>
    <n v="59"/>
    <n v="6"/>
    <n v="9989"/>
    <n v="22"/>
    <x v="27"/>
  </r>
  <r>
    <n v="1522"/>
    <d v="1899-12-30T00:00:01"/>
    <n v="59"/>
    <n v="6"/>
    <n v="9995"/>
    <n v="23"/>
    <x v="28"/>
  </r>
  <r>
    <n v="1523"/>
    <d v="1899-12-30T00:00:01"/>
    <n v="59"/>
    <n v="6"/>
    <n v="10001"/>
    <n v="23"/>
    <x v="28"/>
  </r>
  <r>
    <n v="1524"/>
    <d v="1899-12-30T00:00:01"/>
    <n v="59"/>
    <n v="6"/>
    <n v="10007"/>
    <n v="23"/>
    <x v="29"/>
  </r>
  <r>
    <n v="1525"/>
    <d v="1899-12-30T00:00:01"/>
    <n v="58"/>
    <n v="7"/>
    <n v="10014"/>
    <n v="24"/>
    <x v="28"/>
  </r>
  <r>
    <n v="1526"/>
    <d v="1899-12-30T00:00:01"/>
    <n v="58"/>
    <n v="7"/>
    <n v="10021"/>
    <n v="24"/>
    <x v="29"/>
  </r>
  <r>
    <n v="1527"/>
    <d v="1899-12-30T00:00:01"/>
    <n v="58"/>
    <n v="7"/>
    <n v="10028"/>
    <n v="25"/>
    <x v="28"/>
  </r>
  <r>
    <n v="1528"/>
    <d v="1899-12-30T00:00:01"/>
    <n v="58"/>
    <n v="7"/>
    <n v="10035"/>
    <n v="25"/>
    <x v="29"/>
  </r>
  <r>
    <n v="1529"/>
    <d v="1899-12-30T00:00:01"/>
    <n v="58"/>
    <n v="7"/>
    <n v="10042"/>
    <n v="24"/>
    <x v="29"/>
  </r>
  <r>
    <n v="1530"/>
    <d v="1899-12-30T00:00:01"/>
    <n v="58"/>
    <n v="7"/>
    <n v="10049"/>
    <n v="26"/>
    <x v="28"/>
  </r>
  <r>
    <n v="1531"/>
    <d v="1899-12-30T00:00:01"/>
    <n v="58"/>
    <n v="7"/>
    <n v="10056"/>
    <n v="25"/>
    <x v="29"/>
  </r>
  <r>
    <n v="1532"/>
    <d v="1899-12-30T00:00:01"/>
    <n v="58"/>
    <n v="7"/>
    <n v="10063"/>
    <n v="26"/>
    <x v="28"/>
  </r>
  <r>
    <n v="1533"/>
    <d v="1899-12-30T00:00:01"/>
    <n v="58"/>
    <n v="7"/>
    <n v="10070"/>
    <n v="23"/>
    <x v="27"/>
  </r>
  <r>
    <n v="1534"/>
    <d v="1899-12-30T00:00:01"/>
    <n v="57"/>
    <n v="7"/>
    <n v="10077"/>
    <n v="26"/>
    <x v="28"/>
  </r>
  <r>
    <n v="1535"/>
    <d v="1899-12-30T00:00:01"/>
    <n v="57"/>
    <n v="8"/>
    <n v="10085"/>
    <n v="28"/>
    <x v="27"/>
  </r>
  <r>
    <n v="1536"/>
    <d v="1899-12-30T00:00:01"/>
    <n v="57"/>
    <n v="7"/>
    <n v="10092"/>
    <n v="26"/>
    <x v="28"/>
  </r>
  <r>
    <n v="1537"/>
    <d v="1899-12-30T00:00:01"/>
    <n v="57"/>
    <n v="7"/>
    <n v="10099"/>
    <n v="25"/>
    <x v="27"/>
  </r>
  <r>
    <n v="1538"/>
    <d v="1899-12-30T00:00:01"/>
    <n v="57"/>
    <n v="7"/>
    <n v="10106"/>
    <n v="25"/>
    <x v="28"/>
  </r>
  <r>
    <n v="1539"/>
    <d v="1899-12-30T00:00:01"/>
    <n v="57"/>
    <n v="7"/>
    <n v="10113"/>
    <n v="26"/>
    <x v="29"/>
  </r>
  <r>
    <n v="1540"/>
    <d v="1899-12-30T00:00:01"/>
    <n v="57"/>
    <n v="8"/>
    <n v="10121"/>
    <n v="29"/>
    <x v="28"/>
  </r>
  <r>
    <n v="1541"/>
    <d v="1899-12-30T00:00:01"/>
    <n v="57"/>
    <n v="7"/>
    <n v="10128"/>
    <n v="24"/>
    <x v="29"/>
  </r>
  <r>
    <n v="1542"/>
    <d v="1899-12-30T00:00:01"/>
    <n v="57"/>
    <n v="6"/>
    <n v="10134"/>
    <n v="23"/>
    <x v="29"/>
  </r>
  <r>
    <n v="1543"/>
    <d v="1899-12-30T00:00:01"/>
    <n v="56"/>
    <n v="8"/>
    <n v="10142"/>
    <n v="28"/>
    <x v="27"/>
  </r>
  <r>
    <n v="1544"/>
    <d v="1899-12-30T00:00:01"/>
    <n v="56"/>
    <n v="8"/>
    <n v="10150"/>
    <n v="29"/>
    <x v="27"/>
  </r>
  <r>
    <n v="1545"/>
    <d v="1899-12-30T00:00:01"/>
    <n v="56"/>
    <n v="6"/>
    <n v="10156"/>
    <n v="23"/>
    <x v="27"/>
  </r>
  <r>
    <n v="1546"/>
    <d v="1899-12-30T00:00:01"/>
    <n v="56"/>
    <n v="7"/>
    <n v="10163"/>
    <n v="26"/>
    <x v="27"/>
  </r>
  <r>
    <n v="1547"/>
    <d v="1899-12-30T00:00:01"/>
    <n v="56"/>
    <n v="7"/>
    <n v="10170"/>
    <n v="24"/>
    <x v="26"/>
  </r>
  <r>
    <n v="1548"/>
    <d v="1899-12-30T00:00:01"/>
    <n v="56"/>
    <n v="8"/>
    <n v="10178"/>
    <n v="28"/>
    <x v="26"/>
  </r>
  <r>
    <n v="1549"/>
    <d v="1899-12-30T00:00:01"/>
    <n v="56"/>
    <n v="8"/>
    <n v="10186"/>
    <n v="29"/>
    <x v="25"/>
  </r>
  <r>
    <n v="1550"/>
    <d v="1899-12-30T00:00:01"/>
    <n v="55"/>
    <n v="7"/>
    <n v="10193"/>
    <n v="27"/>
    <x v="26"/>
  </r>
  <r>
    <n v="1551"/>
    <d v="1899-12-30T00:00:01"/>
    <n v="55"/>
    <n v="7"/>
    <n v="10200"/>
    <n v="26"/>
    <x v="25"/>
  </r>
  <r>
    <n v="1552"/>
    <d v="1899-12-30T00:00:01"/>
    <n v="55"/>
    <n v="7"/>
    <n v="10207"/>
    <n v="25"/>
    <x v="26"/>
  </r>
  <r>
    <n v="1553"/>
    <d v="1899-12-30T00:00:01"/>
    <n v="55"/>
    <n v="8"/>
    <n v="10215"/>
    <n v="30"/>
    <x v="25"/>
  </r>
  <r>
    <n v="1554"/>
    <d v="1899-12-30T00:00:01"/>
    <n v="55"/>
    <n v="6"/>
    <n v="10221"/>
    <n v="22"/>
    <x v="25"/>
  </r>
  <r>
    <n v="1555"/>
    <d v="1899-12-30T00:00:01"/>
    <n v="55"/>
    <n v="8"/>
    <n v="10229"/>
    <n v="27"/>
    <x v="25"/>
  </r>
  <r>
    <n v="1556"/>
    <d v="1899-12-30T00:00:01"/>
    <n v="55"/>
    <n v="6"/>
    <n v="10235"/>
    <n v="20"/>
    <x v="26"/>
  </r>
  <r>
    <n v="1557"/>
    <d v="1899-12-30T00:00:01"/>
    <n v="55"/>
    <n v="7"/>
    <n v="10242"/>
    <n v="24"/>
    <x v="25"/>
  </r>
  <r>
    <n v="1558"/>
    <d v="1899-12-30T00:00:01"/>
    <n v="55"/>
    <n v="6"/>
    <n v="10248"/>
    <n v="21"/>
    <x v="26"/>
  </r>
  <r>
    <n v="1559"/>
    <d v="1899-12-30T00:00:01"/>
    <n v="55"/>
    <n v="6"/>
    <n v="10254"/>
    <n v="21"/>
    <x v="27"/>
  </r>
  <r>
    <n v="1560"/>
    <d v="1899-12-30T00:00:01"/>
    <n v="55"/>
    <n v="6"/>
    <n v="10260"/>
    <n v="23"/>
    <x v="27"/>
  </r>
  <r>
    <n v="1561"/>
    <d v="1899-12-30T00:00:01"/>
    <n v="55"/>
    <n v="6"/>
    <n v="10266"/>
    <n v="20"/>
    <x v="27"/>
  </r>
  <r>
    <n v="1562"/>
    <d v="1899-12-30T00:00:01"/>
    <n v="55"/>
    <n v="8"/>
    <n v="10274"/>
    <n v="27"/>
    <x v="25"/>
  </r>
  <r>
    <n v="1563"/>
    <d v="1899-12-30T00:00:01"/>
    <n v="55"/>
    <n v="5"/>
    <n v="10279"/>
    <n v="20"/>
    <x v="25"/>
  </r>
  <r>
    <n v="1564"/>
    <d v="1899-12-30T00:00:01"/>
    <n v="55"/>
    <n v="6"/>
    <n v="10285"/>
    <n v="23"/>
    <x v="24"/>
  </r>
  <r>
    <n v="1565"/>
    <d v="1899-12-30T00:00:01"/>
    <n v="55"/>
    <n v="6"/>
    <n v="10291"/>
    <n v="23"/>
    <x v="25"/>
  </r>
  <r>
    <n v="1566"/>
    <d v="1899-12-30T00:00:01"/>
    <n v="55"/>
    <n v="6"/>
    <n v="10297"/>
    <n v="23"/>
    <x v="25"/>
  </r>
  <r>
    <n v="1567"/>
    <d v="1899-12-30T00:00:01"/>
    <n v="55"/>
    <n v="7"/>
    <n v="10304"/>
    <n v="24"/>
    <x v="25"/>
  </r>
  <r>
    <n v="1568"/>
    <d v="1899-12-30T00:00:01"/>
    <n v="55"/>
    <n v="6"/>
    <n v="10310"/>
    <n v="23"/>
    <x v="25"/>
  </r>
  <r>
    <n v="1569"/>
    <d v="1899-12-30T00:00:01"/>
    <n v="55"/>
    <n v="6"/>
    <n v="10316"/>
    <n v="21"/>
    <x v="25"/>
  </r>
  <r>
    <n v="1570"/>
    <d v="1899-12-30T00:00:01"/>
    <n v="55"/>
    <n v="6"/>
    <n v="10322"/>
    <n v="21"/>
    <x v="24"/>
  </r>
  <r>
    <n v="1571"/>
    <d v="1899-12-30T00:00:01"/>
    <n v="55"/>
    <n v="7"/>
    <n v="10329"/>
    <n v="27"/>
    <x v="25"/>
  </r>
  <r>
    <n v="1572"/>
    <d v="1899-12-30T00:00:01"/>
    <n v="55"/>
    <n v="6"/>
    <n v="10335"/>
    <n v="21"/>
    <x v="26"/>
  </r>
  <r>
    <n v="1573"/>
    <d v="1899-12-30T00:00:01"/>
    <n v="55"/>
    <n v="5"/>
    <n v="10340"/>
    <n v="19"/>
    <x v="26"/>
  </r>
  <r>
    <n v="1574"/>
    <d v="1899-12-30T00:00:01"/>
    <n v="55"/>
    <n v="7"/>
    <n v="10347"/>
    <n v="25"/>
    <x v="27"/>
  </r>
  <r>
    <n v="1575"/>
    <d v="1899-12-30T00:00:01"/>
    <n v="55"/>
    <n v="5"/>
    <n v="10352"/>
    <n v="17"/>
    <x v="27"/>
  </r>
  <r>
    <n v="1576"/>
    <d v="1899-12-30T00:00:01"/>
    <n v="55"/>
    <n v="7"/>
    <n v="10359"/>
    <n v="25"/>
    <x v="26"/>
  </r>
  <r>
    <n v="1577"/>
    <d v="1899-12-30T00:00:01"/>
    <n v="55"/>
    <n v="5"/>
    <n v="10364"/>
    <n v="17"/>
    <x v="27"/>
  </r>
  <r>
    <n v="1578"/>
    <d v="1899-12-30T00:00:01"/>
    <n v="55"/>
    <n v="5"/>
    <n v="10369"/>
    <n v="18"/>
    <x v="27"/>
  </r>
  <r>
    <n v="1579"/>
    <d v="1899-12-30T00:00:01"/>
    <n v="54"/>
    <n v="8"/>
    <n v="10377"/>
    <n v="27"/>
    <x v="26"/>
  </r>
  <r>
    <n v="1580"/>
    <d v="1899-12-30T00:00:01"/>
    <n v="54"/>
    <n v="6"/>
    <n v="10383"/>
    <n v="21"/>
    <x v="26"/>
  </r>
  <r>
    <n v="1581"/>
    <d v="1899-12-30T00:00:01"/>
    <n v="54"/>
    <n v="6"/>
    <n v="10389"/>
    <n v="22"/>
    <x v="26"/>
  </r>
  <r>
    <n v="1582"/>
    <d v="1899-12-30T00:00:01"/>
    <n v="54"/>
    <n v="7"/>
    <n v="10396"/>
    <n v="24"/>
    <x v="26"/>
  </r>
  <r>
    <n v="1583"/>
    <d v="1899-12-30T00:00:01"/>
    <n v="54"/>
    <n v="6"/>
    <n v="10402"/>
    <n v="22"/>
    <x v="27"/>
  </r>
  <r>
    <n v="1584"/>
    <d v="1899-12-30T00:00:01"/>
    <n v="53"/>
    <n v="8"/>
    <n v="10410"/>
    <n v="27"/>
    <x v="27"/>
  </r>
  <r>
    <n v="1585"/>
    <d v="1899-12-30T00:00:01"/>
    <n v="53"/>
    <n v="8"/>
    <n v="10418"/>
    <n v="28"/>
    <x v="26"/>
  </r>
  <r>
    <n v="1586"/>
    <d v="1899-12-30T00:00:01"/>
    <n v="53"/>
    <n v="8"/>
    <n v="10426"/>
    <n v="27"/>
    <x v="25"/>
  </r>
  <r>
    <n v="1587"/>
    <d v="1899-12-30T00:00:01"/>
    <n v="52"/>
    <n v="9"/>
    <n v="10435"/>
    <n v="31"/>
    <x v="26"/>
  </r>
  <r>
    <n v="1588"/>
    <d v="1899-12-30T00:00:01"/>
    <n v="52"/>
    <n v="8"/>
    <n v="10443"/>
    <n v="27"/>
    <x v="25"/>
  </r>
  <r>
    <n v="1589"/>
    <d v="1899-12-30T00:00:01"/>
    <n v="52"/>
    <n v="8"/>
    <n v="10451"/>
    <n v="30"/>
    <x v="26"/>
  </r>
  <r>
    <n v="1590"/>
    <d v="1899-12-30T00:00:01"/>
    <n v="51"/>
    <n v="8"/>
    <n v="10459"/>
    <n v="30"/>
    <x v="26"/>
  </r>
  <r>
    <n v="1591"/>
    <d v="1899-12-30T00:00:01"/>
    <n v="51"/>
    <n v="9"/>
    <n v="10468"/>
    <n v="31"/>
    <x v="27"/>
  </r>
  <r>
    <n v="1592"/>
    <d v="1899-12-30T00:00:01"/>
    <n v="51"/>
    <n v="8"/>
    <n v="10476"/>
    <n v="30"/>
    <x v="27"/>
  </r>
  <r>
    <n v="1593"/>
    <d v="1899-12-30T00:00:01"/>
    <n v="51"/>
    <n v="8"/>
    <n v="10484"/>
    <n v="30"/>
    <x v="26"/>
  </r>
  <r>
    <n v="1594"/>
    <d v="1899-12-30T00:00:01"/>
    <n v="51"/>
    <n v="8"/>
    <n v="10492"/>
    <n v="30"/>
    <x v="27"/>
  </r>
  <r>
    <n v="1595"/>
    <d v="1899-12-30T00:00:01"/>
    <n v="50"/>
    <n v="9"/>
    <n v="10501"/>
    <n v="32"/>
    <x v="27"/>
  </r>
  <r>
    <n v="1596"/>
    <d v="1899-12-30T00:00:01"/>
    <n v="50"/>
    <n v="9"/>
    <n v="10510"/>
    <n v="31"/>
    <x v="26"/>
  </r>
  <r>
    <n v="1597"/>
    <d v="1899-12-30T00:00:01"/>
    <n v="50"/>
    <n v="8"/>
    <n v="10518"/>
    <n v="30"/>
    <x v="25"/>
  </r>
  <r>
    <n v="1598"/>
    <d v="1899-12-30T00:00:01"/>
    <n v="50"/>
    <n v="9"/>
    <n v="10527"/>
    <n v="31"/>
    <x v="26"/>
  </r>
  <r>
    <n v="1599"/>
    <d v="1899-12-30T00:00:01"/>
    <n v="49"/>
    <n v="8"/>
    <n v="10535"/>
    <n v="29"/>
    <x v="26"/>
  </r>
  <r>
    <n v="1600"/>
    <d v="1899-12-30T00:00:01"/>
    <n v="49"/>
    <n v="9"/>
    <n v="10544"/>
    <n v="34"/>
    <x v="27"/>
  </r>
  <r>
    <n v="1601"/>
    <d v="1899-12-30T00:00:01"/>
    <n v="49"/>
    <n v="8"/>
    <n v="10552"/>
    <n v="28"/>
    <x v="27"/>
  </r>
  <r>
    <n v="1602"/>
    <d v="1899-12-30T00:00:01"/>
    <n v="49"/>
    <n v="10"/>
    <n v="10562"/>
    <n v="34"/>
    <x v="27"/>
  </r>
  <r>
    <n v="1603"/>
    <d v="1899-12-30T00:00:01"/>
    <n v="48"/>
    <n v="8"/>
    <n v="10570"/>
    <n v="29"/>
    <x v="26"/>
  </r>
  <r>
    <n v="1604"/>
    <d v="1899-12-30T00:00:01"/>
    <n v="48"/>
    <n v="11"/>
    <n v="10581"/>
    <n v="39"/>
    <x v="26"/>
  </r>
  <r>
    <n v="1605"/>
    <d v="1899-12-30T00:00:01"/>
    <n v="47"/>
    <n v="9"/>
    <n v="10590"/>
    <n v="31"/>
    <x v="27"/>
  </r>
  <r>
    <n v="1606"/>
    <d v="1899-12-30T00:00:01"/>
    <n v="47"/>
    <n v="9"/>
    <n v="10599"/>
    <n v="31"/>
    <x v="26"/>
  </r>
  <r>
    <n v="1607"/>
    <d v="1899-12-30T00:00:01"/>
    <n v="46"/>
    <n v="10"/>
    <n v="10609"/>
    <n v="36"/>
    <x v="27"/>
  </r>
  <r>
    <n v="1608"/>
    <d v="1899-12-30T00:00:01"/>
    <n v="46"/>
    <n v="10"/>
    <n v="10619"/>
    <n v="36"/>
    <x v="28"/>
  </r>
  <r>
    <n v="1609"/>
    <d v="1899-12-30T00:00:01"/>
    <n v="46"/>
    <n v="9"/>
    <n v="10628"/>
    <n v="34"/>
    <x v="27"/>
  </r>
  <r>
    <n v="1610"/>
    <d v="1899-12-30T00:00:01"/>
    <n v="46"/>
    <n v="9"/>
    <n v="10637"/>
    <n v="33"/>
    <x v="27"/>
  </r>
  <r>
    <n v="1611"/>
    <d v="1899-12-30T00:00:01"/>
    <n v="45"/>
    <n v="10"/>
    <n v="10647"/>
    <n v="36"/>
    <x v="27"/>
  </r>
  <r>
    <n v="1612"/>
    <d v="1899-12-30T00:00:01"/>
    <n v="45"/>
    <n v="11"/>
    <n v="10658"/>
    <n v="39"/>
    <x v="27"/>
  </r>
  <r>
    <n v="1613"/>
    <d v="1899-12-30T00:00:01"/>
    <n v="45"/>
    <n v="9"/>
    <n v="10667"/>
    <n v="34"/>
    <x v="27"/>
  </r>
  <r>
    <n v="1614"/>
    <d v="1899-12-30T00:00:01"/>
    <n v="44"/>
    <n v="9"/>
    <n v="10676"/>
    <n v="34"/>
    <x v="26"/>
  </r>
  <r>
    <n v="1615"/>
    <d v="1899-12-30T00:00:01"/>
    <n v="44"/>
    <n v="10"/>
    <n v="10686"/>
    <n v="34"/>
    <x v="27"/>
  </r>
  <r>
    <n v="1616"/>
    <d v="1899-12-30T00:00:01"/>
    <n v="44"/>
    <n v="9"/>
    <n v="10695"/>
    <n v="31"/>
    <x v="27"/>
  </r>
  <r>
    <n v="1617"/>
    <d v="1899-12-30T00:00:01"/>
    <n v="44"/>
    <n v="9"/>
    <n v="10704"/>
    <n v="32"/>
    <x v="27"/>
  </r>
  <r>
    <n v="1618"/>
    <d v="1899-12-30T00:00:01"/>
    <n v="44"/>
    <n v="10"/>
    <n v="10714"/>
    <n v="35"/>
    <x v="26"/>
  </r>
  <r>
    <n v="1619"/>
    <d v="1899-12-30T00:00:01"/>
    <n v="43"/>
    <n v="10"/>
    <n v="10724"/>
    <n v="35"/>
    <x v="27"/>
  </r>
  <r>
    <n v="1620"/>
    <d v="1899-12-30T00:00:01"/>
    <n v="43"/>
    <n v="9"/>
    <n v="10733"/>
    <n v="33"/>
    <x v="27"/>
  </r>
  <r>
    <n v="1621"/>
    <d v="1899-12-30T00:00:01"/>
    <n v="43"/>
    <n v="9"/>
    <n v="10742"/>
    <n v="31"/>
    <x v="26"/>
  </r>
  <r>
    <n v="1622"/>
    <d v="1899-12-30T00:00:01"/>
    <n v="43"/>
    <n v="10"/>
    <n v="10752"/>
    <n v="37"/>
    <x v="25"/>
  </r>
  <r>
    <n v="1623"/>
    <d v="1899-12-30T00:00:01"/>
    <n v="42"/>
    <n v="9"/>
    <n v="10761"/>
    <n v="32"/>
    <x v="26"/>
  </r>
  <r>
    <n v="1624"/>
    <d v="1899-12-30T00:00:01"/>
    <n v="42"/>
    <n v="9"/>
    <n v="10770"/>
    <n v="34"/>
    <x v="25"/>
  </r>
  <r>
    <n v="1625"/>
    <d v="1899-12-30T00:00:01"/>
    <n v="42"/>
    <n v="9"/>
    <n v="10779"/>
    <n v="33"/>
    <x v="26"/>
  </r>
  <r>
    <n v="1626"/>
    <d v="1899-12-30T00:00:01"/>
    <n v="42"/>
    <n v="9"/>
    <n v="10788"/>
    <n v="33"/>
    <x v="25"/>
  </r>
  <r>
    <n v="1627"/>
    <d v="1899-12-30T00:00:01"/>
    <n v="41"/>
    <n v="9"/>
    <n v="10797"/>
    <n v="34"/>
    <x v="26"/>
  </r>
  <r>
    <n v="1628"/>
    <d v="1899-12-30T00:00:01"/>
    <n v="41"/>
    <n v="10"/>
    <n v="10807"/>
    <n v="36"/>
    <x v="25"/>
  </r>
  <r>
    <n v="1629"/>
    <d v="1899-12-30T00:00:01"/>
    <n v="41"/>
    <n v="8"/>
    <n v="10815"/>
    <n v="30"/>
    <x v="24"/>
  </r>
  <r>
    <n v="1630"/>
    <d v="1899-12-30T00:00:01"/>
    <n v="40"/>
    <n v="11"/>
    <n v="10826"/>
    <n v="39"/>
    <x v="25"/>
  </r>
  <r>
    <n v="1631"/>
    <d v="1899-12-30T00:00:01"/>
    <n v="40"/>
    <n v="9"/>
    <n v="10835"/>
    <n v="34"/>
    <x v="24"/>
  </r>
  <r>
    <n v="1632"/>
    <d v="1899-12-30T00:00:01"/>
    <n v="39"/>
    <n v="11"/>
    <n v="10846"/>
    <n v="38"/>
    <x v="25"/>
  </r>
  <r>
    <n v="1633"/>
    <d v="1899-12-30T00:00:01"/>
    <n v="39"/>
    <n v="9"/>
    <n v="10855"/>
    <n v="34"/>
    <x v="26"/>
  </r>
  <r>
    <n v="1634"/>
    <d v="1899-12-30T00:00:01"/>
    <n v="38"/>
    <n v="10"/>
    <n v="10865"/>
    <n v="34"/>
    <x v="26"/>
  </r>
  <r>
    <n v="1635"/>
    <d v="1899-12-30T00:00:01"/>
    <n v="38"/>
    <n v="11"/>
    <n v="10876"/>
    <n v="38"/>
    <x v="27"/>
  </r>
  <r>
    <n v="1636"/>
    <d v="1899-12-30T00:00:01"/>
    <n v="38"/>
    <n v="9"/>
    <n v="10885"/>
    <n v="34"/>
    <x v="27"/>
  </r>
  <r>
    <n v="1637"/>
    <d v="1899-12-30T00:00:01"/>
    <n v="38"/>
    <n v="9"/>
    <n v="10894"/>
    <n v="34"/>
    <x v="28"/>
  </r>
  <r>
    <n v="1638"/>
    <d v="1899-12-30T00:00:01"/>
    <n v="37"/>
    <n v="11"/>
    <n v="10905"/>
    <n v="39"/>
    <x v="27"/>
  </r>
  <r>
    <n v="1639"/>
    <d v="1899-12-30T00:00:01"/>
    <n v="37"/>
    <n v="10"/>
    <n v="10915"/>
    <n v="34"/>
    <x v="28"/>
  </r>
  <r>
    <n v="1640"/>
    <d v="1899-12-30T00:00:01"/>
    <n v="37"/>
    <n v="11"/>
    <n v="10926"/>
    <n v="39"/>
    <x v="28"/>
  </r>
  <r>
    <n v="1641"/>
    <d v="1899-12-30T00:00:01"/>
    <n v="36"/>
    <n v="10"/>
    <n v="10936"/>
    <n v="35"/>
    <x v="29"/>
  </r>
  <r>
    <n v="1642"/>
    <d v="1899-12-30T00:00:01"/>
    <n v="36"/>
    <n v="9"/>
    <n v="10945"/>
    <n v="31"/>
    <x v="29"/>
  </r>
  <r>
    <n v="1643"/>
    <d v="1899-12-30T00:00:01"/>
    <n v="36"/>
    <n v="11"/>
    <n v="10956"/>
    <n v="40"/>
    <x v="29"/>
  </r>
  <r>
    <n v="1644"/>
    <d v="1899-12-30T00:00:01"/>
    <n v="35"/>
    <n v="9"/>
    <n v="10965"/>
    <n v="32"/>
    <x v="30"/>
  </r>
  <r>
    <n v="1645"/>
    <d v="1899-12-30T00:00:01"/>
    <n v="35"/>
    <n v="12"/>
    <n v="10977"/>
    <n v="42"/>
    <x v="29"/>
  </r>
  <r>
    <n v="1646"/>
    <d v="1899-12-30T00:00:01"/>
    <n v="35"/>
    <n v="10"/>
    <n v="10987"/>
    <n v="36"/>
    <x v="29"/>
  </r>
  <r>
    <n v="1647"/>
    <d v="1899-12-30T00:00:01"/>
    <n v="34"/>
    <n v="9"/>
    <n v="10996"/>
    <n v="32"/>
    <x v="27"/>
  </r>
  <r>
    <n v="1648"/>
    <d v="1899-12-30T00:00:01"/>
    <n v="34"/>
    <n v="10"/>
    <n v="11006"/>
    <n v="38"/>
    <x v="27"/>
  </r>
  <r>
    <n v="1649"/>
    <d v="1899-12-30T00:00:01"/>
    <n v="34"/>
    <n v="9"/>
    <n v="11015"/>
    <n v="34"/>
    <x v="27"/>
  </r>
  <r>
    <n v="1650"/>
    <d v="1899-12-30T00:00:01"/>
    <n v="33"/>
    <n v="11"/>
    <n v="11026"/>
    <n v="39"/>
    <x v="26"/>
  </r>
  <r>
    <n v="1651"/>
    <d v="1899-12-30T00:00:01"/>
    <n v="33"/>
    <n v="10"/>
    <n v="11036"/>
    <n v="35"/>
    <x v="27"/>
  </r>
  <r>
    <n v="1652"/>
    <d v="1899-12-30T00:00:01"/>
    <n v="32"/>
    <n v="11"/>
    <n v="11047"/>
    <n v="39"/>
    <x v="27"/>
  </r>
  <r>
    <n v="1653"/>
    <d v="1899-12-30T00:00:01"/>
    <n v="32"/>
    <n v="10"/>
    <n v="11057"/>
    <n v="34"/>
    <x v="28"/>
  </r>
  <r>
    <n v="1654"/>
    <d v="1899-12-30T00:00:01"/>
    <n v="32"/>
    <n v="10"/>
    <n v="11067"/>
    <n v="36"/>
    <x v="27"/>
  </r>
  <r>
    <n v="1655"/>
    <d v="1899-12-30T00:00:01"/>
    <n v="31"/>
    <n v="12"/>
    <n v="11079"/>
    <n v="42"/>
    <x v="27"/>
  </r>
  <r>
    <n v="1656"/>
    <d v="1899-12-30T00:00:01"/>
    <n v="31"/>
    <n v="9"/>
    <n v="11088"/>
    <n v="33"/>
    <x v="27"/>
  </r>
  <r>
    <n v="1657"/>
    <d v="1899-12-30T00:00:01"/>
    <n v="31"/>
    <n v="10"/>
    <n v="11098"/>
    <n v="37"/>
    <x v="26"/>
  </r>
  <r>
    <n v="1658"/>
    <d v="1899-12-30T00:00:01"/>
    <n v="30"/>
    <n v="10"/>
    <n v="11108"/>
    <n v="36"/>
    <x v="27"/>
  </r>
  <r>
    <n v="1659"/>
    <d v="1899-12-30T00:00:01"/>
    <n v="30"/>
    <n v="12"/>
    <n v="11120"/>
    <n v="43"/>
    <x v="27"/>
  </r>
  <r>
    <n v="1660"/>
    <d v="1899-12-30T00:00:01"/>
    <n v="30"/>
    <n v="10"/>
    <n v="11130"/>
    <n v="35"/>
    <x v="27"/>
  </r>
  <r>
    <n v="1661"/>
    <d v="1899-12-30T00:00:01"/>
    <n v="29"/>
    <n v="12"/>
    <n v="11142"/>
    <n v="42"/>
    <x v="27"/>
  </r>
  <r>
    <n v="1662"/>
    <d v="1899-12-30T00:00:01"/>
    <n v="29"/>
    <n v="10"/>
    <n v="11152"/>
    <n v="37"/>
    <x v="29"/>
  </r>
  <r>
    <n v="1663"/>
    <d v="1899-12-30T00:00:01"/>
    <n v="29"/>
    <n v="11"/>
    <n v="11163"/>
    <n v="40"/>
    <x v="29"/>
  </r>
  <r>
    <n v="1664"/>
    <d v="1899-12-30T00:00:01"/>
    <n v="28"/>
    <n v="10"/>
    <n v="11173"/>
    <n v="35"/>
    <x v="28"/>
  </r>
  <r>
    <n v="1665"/>
    <d v="1899-12-30T00:00:01"/>
    <n v="28"/>
    <n v="12"/>
    <n v="11185"/>
    <n v="44"/>
    <x v="29"/>
  </r>
  <r>
    <n v="1666"/>
    <d v="1899-12-30T00:00:01"/>
    <n v="28"/>
    <n v="11"/>
    <n v="11196"/>
    <n v="41"/>
    <x v="28"/>
  </r>
  <r>
    <n v="1667"/>
    <d v="1899-12-30T00:00:01"/>
    <n v="28"/>
    <n v="10"/>
    <n v="11206"/>
    <n v="36"/>
    <x v="27"/>
  </r>
  <r>
    <n v="1668"/>
    <d v="1899-12-30T00:00:01"/>
    <n v="27"/>
    <n v="11"/>
    <n v="11217"/>
    <n v="40"/>
    <x v="28"/>
  </r>
  <r>
    <n v="1669"/>
    <d v="1899-12-30T00:00:01"/>
    <n v="27"/>
    <n v="11"/>
    <n v="11228"/>
    <n v="41"/>
    <x v="27"/>
  </r>
  <r>
    <n v="1670"/>
    <d v="1899-12-30T00:00:01"/>
    <n v="27"/>
    <n v="11"/>
    <n v="11239"/>
    <n v="40"/>
    <x v="27"/>
  </r>
  <r>
    <n v="1671"/>
    <d v="1899-12-30T00:00:01"/>
    <n v="26"/>
    <n v="11"/>
    <n v="11250"/>
    <n v="40"/>
    <x v="27"/>
  </r>
  <r>
    <n v="1672"/>
    <d v="1899-12-30T00:00:01"/>
    <n v="26"/>
    <n v="11"/>
    <n v="11261"/>
    <n v="40"/>
    <x v="28"/>
  </r>
  <r>
    <n v="1673"/>
    <d v="1899-12-30T00:00:01"/>
    <n v="25"/>
    <n v="11"/>
    <n v="11272"/>
    <n v="40"/>
    <x v="27"/>
  </r>
  <r>
    <n v="1674"/>
    <d v="1899-12-30T00:00:01"/>
    <n v="25"/>
    <n v="11"/>
    <n v="11283"/>
    <n v="41"/>
    <x v="28"/>
  </r>
  <r>
    <n v="1675"/>
    <d v="1899-12-30T00:00:01"/>
    <n v="25"/>
    <n v="11"/>
    <n v="11294"/>
    <n v="41"/>
    <x v="28"/>
  </r>
  <r>
    <n v="1676"/>
    <d v="1899-12-30T00:00:01"/>
    <n v="24"/>
    <n v="11"/>
    <n v="11305"/>
    <n v="39"/>
    <x v="29"/>
  </r>
  <r>
    <n v="1677"/>
    <d v="1899-12-30T00:00:01"/>
    <n v="24"/>
    <n v="12"/>
    <n v="11317"/>
    <n v="43"/>
    <x v="28"/>
  </r>
  <r>
    <n v="1678"/>
    <d v="1899-12-30T00:00:01"/>
    <n v="24"/>
    <n v="11"/>
    <n v="11328"/>
    <n v="41"/>
    <x v="29"/>
  </r>
  <r>
    <n v="1679"/>
    <d v="1899-12-30T00:00:01"/>
    <n v="23"/>
    <n v="10"/>
    <n v="11338"/>
    <n v="38"/>
    <x v="28"/>
  </r>
  <r>
    <n v="1680"/>
    <d v="1899-12-30T00:00:01"/>
    <n v="23"/>
    <n v="11"/>
    <n v="11349"/>
    <n v="40"/>
    <x v="28"/>
  </r>
  <r>
    <n v="1681"/>
    <d v="1899-12-30T00:00:01"/>
    <n v="22"/>
    <n v="12"/>
    <n v="11361"/>
    <n v="43"/>
    <x v="27"/>
  </r>
  <r>
    <n v="1682"/>
    <d v="1899-12-30T00:00:01"/>
    <n v="22"/>
    <n v="12"/>
    <n v="11373"/>
    <n v="42"/>
    <x v="27"/>
  </r>
  <r>
    <n v="1683"/>
    <d v="1899-12-30T00:00:01"/>
    <n v="22"/>
    <n v="11"/>
    <n v="11384"/>
    <n v="41"/>
    <x v="27"/>
  </r>
  <r>
    <n v="1684"/>
    <d v="1899-12-30T00:00:01"/>
    <n v="21"/>
    <n v="11"/>
    <n v="11395"/>
    <n v="41"/>
    <x v="27"/>
  </r>
  <r>
    <n v="1685"/>
    <d v="1899-12-30T00:00:01"/>
    <n v="21"/>
    <n v="11"/>
    <n v="11406"/>
    <n v="39"/>
    <x v="27"/>
  </r>
  <r>
    <n v="1686"/>
    <d v="1899-12-30T00:00:01"/>
    <n v="21"/>
    <n v="11"/>
    <n v="11417"/>
    <n v="38"/>
    <x v="27"/>
  </r>
  <r>
    <n v="1687"/>
    <d v="1899-12-30T00:00:01"/>
    <n v="21"/>
    <n v="11"/>
    <n v="11428"/>
    <n v="38"/>
    <x v="26"/>
  </r>
  <r>
    <n v="1688"/>
    <d v="1899-12-30T00:00:01"/>
    <n v="21"/>
    <n v="10"/>
    <n v="11438"/>
    <n v="37"/>
    <x v="27"/>
  </r>
  <r>
    <n v="1689"/>
    <d v="1899-12-30T00:00:01"/>
    <n v="21"/>
    <n v="10"/>
    <n v="11448"/>
    <n v="37"/>
    <x v="27"/>
  </r>
  <r>
    <n v="1690"/>
    <d v="1899-12-30T00:00:01"/>
    <n v="21"/>
    <n v="10"/>
    <n v="11458"/>
    <n v="35"/>
    <x v="27"/>
  </r>
  <r>
    <n v="1691"/>
    <d v="1899-12-30T00:00:01"/>
    <n v="22"/>
    <n v="10"/>
    <n v="11468"/>
    <n v="35"/>
    <x v="26"/>
  </r>
  <r>
    <n v="1692"/>
    <d v="1899-12-30T00:00:01"/>
    <n v="22"/>
    <n v="9"/>
    <n v="11477"/>
    <n v="33"/>
    <x v="27"/>
  </r>
  <r>
    <n v="1693"/>
    <d v="1899-12-30T00:00:01"/>
    <n v="22"/>
    <n v="9"/>
    <n v="11486"/>
    <n v="33"/>
    <x v="27"/>
  </r>
  <r>
    <n v="1694"/>
    <d v="1899-12-30T00:00:01"/>
    <n v="22"/>
    <n v="10"/>
    <n v="11496"/>
    <n v="35"/>
    <x v="27"/>
  </r>
  <r>
    <n v="1695"/>
    <d v="1899-12-30T00:00:01"/>
    <n v="22"/>
    <n v="8"/>
    <n v="11504"/>
    <n v="28"/>
    <x v="27"/>
  </r>
  <r>
    <n v="1696"/>
    <d v="1899-12-30T00:00:01"/>
    <n v="22"/>
    <n v="8"/>
    <n v="11512"/>
    <n v="30"/>
    <x v="27"/>
  </r>
  <r>
    <n v="1697"/>
    <d v="1899-12-30T00:00:01"/>
    <n v="22"/>
    <n v="8"/>
    <n v="11520"/>
    <n v="29"/>
    <x v="28"/>
  </r>
  <r>
    <n v="1698"/>
    <d v="1899-12-30T00:00:01"/>
    <n v="22"/>
    <n v="8"/>
    <n v="11528"/>
    <n v="29"/>
    <x v="28"/>
  </r>
  <r>
    <n v="1699"/>
    <d v="1899-12-30T00:00:01"/>
    <n v="22"/>
    <n v="8"/>
    <n v="11536"/>
    <n v="30"/>
    <x v="29"/>
  </r>
  <r>
    <n v="1700"/>
    <d v="1899-12-30T00:00:01"/>
    <n v="21"/>
    <n v="8"/>
    <n v="11544"/>
    <n v="28"/>
    <x v="28"/>
  </r>
  <r>
    <n v="1701"/>
    <d v="1899-12-30T00:00:01"/>
    <n v="21"/>
    <n v="8"/>
    <n v="11552"/>
    <n v="28"/>
    <x v="29"/>
  </r>
  <r>
    <n v="1702"/>
    <d v="1899-12-30T00:00:01"/>
    <n v="21"/>
    <n v="7"/>
    <n v="11559"/>
    <n v="26"/>
    <x v="29"/>
  </r>
  <r>
    <n v="1703"/>
    <d v="1899-12-30T00:00:01"/>
    <n v="21"/>
    <n v="8"/>
    <n v="11567"/>
    <n v="30"/>
    <x v="28"/>
  </r>
  <r>
    <n v="1704"/>
    <d v="1899-12-30T00:00:01"/>
    <n v="21"/>
    <n v="6"/>
    <n v="11573"/>
    <n v="23"/>
    <x v="27"/>
  </r>
  <r>
    <n v="1705"/>
    <d v="1899-12-30T00:00:01"/>
    <n v="21"/>
    <n v="7"/>
    <n v="11580"/>
    <n v="25"/>
    <x v="27"/>
  </r>
  <r>
    <n v="1706"/>
    <d v="1899-12-30T00:00:01"/>
    <n v="21"/>
    <n v="9"/>
    <n v="11589"/>
    <n v="31"/>
    <x v="27"/>
  </r>
  <r>
    <n v="1707"/>
    <d v="1899-12-30T00:00:01"/>
    <n v="21"/>
    <n v="7"/>
    <n v="11596"/>
    <n v="26"/>
    <x v="26"/>
  </r>
  <r>
    <n v="1708"/>
    <d v="1899-12-30T00:00:01"/>
    <n v="20"/>
    <n v="8"/>
    <n v="11604"/>
    <n v="29"/>
    <x v="28"/>
  </r>
  <r>
    <n v="1709"/>
    <d v="1899-12-30T00:00:01"/>
    <n v="20"/>
    <n v="8"/>
    <n v="11612"/>
    <n v="27"/>
    <x v="28"/>
  </r>
  <r>
    <n v="1710"/>
    <d v="1899-12-30T00:00:01"/>
    <n v="20"/>
    <n v="8"/>
    <n v="11620"/>
    <n v="28"/>
    <x v="29"/>
  </r>
  <r>
    <n v="1711"/>
    <d v="1899-12-30T00:00:01"/>
    <n v="20"/>
    <n v="8"/>
    <n v="11628"/>
    <n v="28"/>
    <x v="28"/>
  </r>
  <r>
    <n v="1712"/>
    <d v="1899-12-30T00:00:01"/>
    <n v="20"/>
    <n v="9"/>
    <n v="11637"/>
    <n v="31"/>
    <x v="29"/>
  </r>
  <r>
    <n v="1713"/>
    <d v="1899-12-30T00:00:01"/>
    <n v="19"/>
    <n v="8"/>
    <n v="11645"/>
    <n v="30"/>
    <x v="28"/>
  </r>
  <r>
    <n v="1714"/>
    <d v="1899-12-30T00:00:01"/>
    <n v="19"/>
    <n v="9"/>
    <n v="11654"/>
    <n v="32"/>
    <x v="29"/>
  </r>
  <r>
    <n v="1715"/>
    <d v="1899-12-30T00:00:01"/>
    <n v="19"/>
    <n v="9"/>
    <n v="11663"/>
    <n v="32"/>
    <x v="29"/>
  </r>
  <r>
    <n v="1716"/>
    <d v="1899-12-30T00:00:01"/>
    <n v="18"/>
    <n v="9"/>
    <n v="11672"/>
    <n v="32"/>
    <x v="28"/>
  </r>
  <r>
    <n v="1717"/>
    <d v="1899-12-30T00:00:01"/>
    <n v="18"/>
    <n v="9"/>
    <n v="11681"/>
    <n v="34"/>
    <x v="29"/>
  </r>
  <r>
    <n v="1718"/>
    <d v="1899-12-30T00:00:01"/>
    <n v="18"/>
    <n v="9"/>
    <n v="11690"/>
    <n v="32"/>
    <x v="29"/>
  </r>
  <r>
    <n v="1719"/>
    <d v="1899-12-30T00:00:01"/>
    <n v="18"/>
    <n v="10"/>
    <n v="11700"/>
    <n v="35"/>
    <x v="30"/>
  </r>
  <r>
    <n v="1720"/>
    <d v="1899-12-30T00:00:01"/>
    <n v="18"/>
    <n v="9"/>
    <n v="11709"/>
    <n v="33"/>
    <x v="29"/>
  </r>
  <r>
    <n v="1721"/>
    <d v="1899-12-30T00:00:01"/>
    <n v="17"/>
    <n v="9"/>
    <n v="11718"/>
    <n v="33"/>
    <x v="30"/>
  </r>
  <r>
    <n v="1722"/>
    <d v="1899-12-30T00:00:01"/>
    <n v="17"/>
    <n v="9"/>
    <n v="11727"/>
    <n v="32"/>
    <x v="29"/>
  </r>
  <r>
    <n v="1723"/>
    <d v="1899-12-30T00:00:01"/>
    <n v="17"/>
    <n v="9"/>
    <n v="11736"/>
    <n v="33"/>
    <x v="30"/>
  </r>
  <r>
    <n v="1724"/>
    <d v="1899-12-30T00:00:01"/>
    <n v="17"/>
    <n v="9"/>
    <n v="11745"/>
    <n v="31"/>
    <x v="30"/>
  </r>
  <r>
    <n v="1725"/>
    <d v="1899-12-30T00:00:01"/>
    <n v="17"/>
    <n v="9"/>
    <n v="11754"/>
    <n v="32"/>
    <x v="29"/>
  </r>
  <r>
    <n v="1726"/>
    <d v="1899-12-30T00:00:01"/>
    <n v="17"/>
    <n v="9"/>
    <n v="11763"/>
    <n v="31"/>
    <x v="30"/>
  </r>
  <r>
    <n v="1727"/>
    <d v="1899-12-30T00:00:01"/>
    <n v="17"/>
    <n v="8"/>
    <n v="11771"/>
    <n v="29"/>
    <x v="29"/>
  </r>
  <r>
    <n v="1728"/>
    <d v="1899-12-30T00:00:01"/>
    <n v="17"/>
    <n v="9"/>
    <n v="11780"/>
    <n v="31"/>
    <x v="30"/>
  </r>
  <r>
    <n v="1729"/>
    <d v="1899-12-30T00:00:01"/>
    <n v="17"/>
    <n v="9"/>
    <n v="11789"/>
    <n v="32"/>
    <x v="29"/>
  </r>
  <r>
    <n v="1730"/>
    <d v="1899-12-30T00:00:01"/>
    <n v="17"/>
    <n v="8"/>
    <n v="11797"/>
    <n v="28"/>
    <x v="30"/>
  </r>
  <r>
    <n v="1731"/>
    <d v="1899-12-30T00:00:01"/>
    <n v="17"/>
    <n v="9"/>
    <n v="11806"/>
    <n v="32"/>
    <x v="29"/>
  </r>
  <r>
    <n v="1732"/>
    <d v="1899-12-30T00:00:01"/>
    <n v="17"/>
    <n v="7"/>
    <n v="11813"/>
    <n v="26"/>
    <x v="28"/>
  </r>
  <r>
    <n v="1733"/>
    <d v="1899-12-30T00:00:01"/>
    <n v="17"/>
    <n v="9"/>
    <n v="11822"/>
    <n v="32"/>
    <x v="29"/>
  </r>
  <r>
    <n v="1734"/>
    <d v="1899-12-30T00:00:01"/>
    <n v="17"/>
    <n v="8"/>
    <n v="11830"/>
    <n v="31"/>
    <x v="28"/>
  </r>
  <r>
    <n v="1735"/>
    <d v="1899-12-30T00:00:01"/>
    <n v="16"/>
    <n v="10"/>
    <n v="11840"/>
    <n v="35"/>
    <x v="29"/>
  </r>
  <r>
    <n v="1736"/>
    <d v="1899-12-30T00:00:01"/>
    <n v="16"/>
    <n v="6"/>
    <n v="11846"/>
    <n v="22"/>
    <x v="28"/>
  </r>
  <r>
    <n v="1737"/>
    <d v="1899-12-30T00:00:01"/>
    <n v="16"/>
    <n v="8"/>
    <n v="11854"/>
    <n v="30"/>
    <x v="29"/>
  </r>
  <r>
    <n v="1738"/>
    <d v="1899-12-30T00:00:01"/>
    <n v="16"/>
    <n v="11"/>
    <n v="11865"/>
    <n v="38"/>
    <x v="28"/>
  </r>
  <r>
    <n v="1739"/>
    <d v="1899-12-30T00:00:01"/>
    <n v="15"/>
    <n v="8"/>
    <n v="11873"/>
    <n v="30"/>
    <x v="29"/>
  </r>
  <r>
    <n v="1740"/>
    <d v="1899-12-30T00:00:01"/>
    <n v="15"/>
    <n v="9"/>
    <n v="11882"/>
    <n v="31"/>
    <x v="29"/>
  </r>
  <r>
    <n v="1741"/>
    <d v="1899-12-30T00:00:01"/>
    <n v="15"/>
    <n v="9"/>
    <n v="11891"/>
    <n v="34"/>
    <x v="27"/>
  </r>
  <r>
    <n v="1742"/>
    <d v="1899-12-30T00:00:01"/>
    <n v="15"/>
    <n v="9"/>
    <n v="11900"/>
    <n v="32"/>
    <x v="27"/>
  </r>
  <r>
    <n v="1743"/>
    <d v="1899-12-30T00:00:01"/>
    <n v="14"/>
    <n v="9"/>
    <n v="11909"/>
    <n v="33"/>
    <x v="27"/>
  </r>
  <r>
    <n v="1744"/>
    <d v="1899-12-30T00:00:01"/>
    <n v="14"/>
    <n v="9"/>
    <n v="11918"/>
    <n v="33"/>
    <x v="26"/>
  </r>
  <r>
    <n v="1745"/>
    <d v="1899-12-30T00:00:01"/>
    <n v="14"/>
    <n v="10"/>
    <n v="11928"/>
    <n v="35"/>
    <x v="27"/>
  </r>
  <r>
    <n v="1746"/>
    <d v="1899-12-30T00:00:01"/>
    <n v="14"/>
    <n v="9"/>
    <n v="11937"/>
    <n v="32"/>
    <x v="27"/>
  </r>
  <r>
    <n v="1747"/>
    <d v="1899-12-30T00:00:01"/>
    <n v="14"/>
    <n v="10"/>
    <n v="11947"/>
    <n v="35"/>
    <x v="27"/>
  </r>
  <r>
    <n v="1748"/>
    <d v="1899-12-30T00:00:01"/>
    <n v="14"/>
    <n v="9"/>
    <n v="11956"/>
    <n v="33"/>
    <x v="26"/>
  </r>
  <r>
    <n v="1749"/>
    <d v="1899-12-30T00:00:01"/>
    <n v="13"/>
    <n v="9"/>
    <n v="11965"/>
    <n v="33"/>
    <x v="27"/>
  </r>
  <r>
    <n v="1750"/>
    <d v="1899-12-30T00:00:01"/>
    <n v="13"/>
    <n v="9"/>
    <n v="11974"/>
    <n v="32"/>
    <x v="27"/>
  </r>
  <r>
    <n v="1751"/>
    <d v="1899-12-30T00:00:01"/>
    <n v="13"/>
    <n v="10"/>
    <n v="11984"/>
    <n v="36"/>
    <x v="27"/>
  </r>
  <r>
    <n v="1752"/>
    <d v="1899-12-30T00:00:01"/>
    <n v="13"/>
    <n v="9"/>
    <n v="11993"/>
    <n v="31"/>
    <x v="26"/>
  </r>
  <r>
    <n v="1753"/>
    <d v="1899-12-30T00:00:01"/>
    <n v="13"/>
    <n v="9"/>
    <n v="12002"/>
    <n v="31"/>
    <x v="27"/>
  </r>
  <r>
    <n v="1754"/>
    <d v="1899-12-30T00:00:01"/>
    <n v="13"/>
    <n v="8"/>
    <n v="12010"/>
    <n v="30"/>
    <x v="26"/>
  </r>
  <r>
    <n v="1755"/>
    <d v="1899-12-30T00:00:01"/>
    <n v="13"/>
    <n v="9"/>
    <n v="12019"/>
    <n v="32"/>
    <x v="25"/>
  </r>
  <r>
    <n v="1756"/>
    <d v="1899-12-30T00:00:01"/>
    <n v="12"/>
    <n v="9"/>
    <n v="12028"/>
    <n v="33"/>
    <x v="26"/>
  </r>
  <r>
    <n v="1757"/>
    <d v="1899-12-30T00:00:01"/>
    <n v="12"/>
    <n v="9"/>
    <n v="12037"/>
    <n v="34"/>
    <x v="25"/>
  </r>
  <r>
    <n v="1758"/>
    <d v="1899-12-30T00:00:01"/>
    <n v="12"/>
    <n v="9"/>
    <n v="12046"/>
    <n v="33"/>
    <x v="26"/>
  </r>
  <r>
    <n v="1759"/>
    <d v="1899-12-30T00:00:01"/>
    <n v="12"/>
    <n v="9"/>
    <n v="12055"/>
    <n v="33"/>
    <x v="27"/>
  </r>
  <r>
    <n v="1760"/>
    <d v="1899-12-30T00:00:01"/>
    <n v="11"/>
    <n v="9"/>
    <n v="12064"/>
    <n v="34"/>
    <x v="26"/>
  </r>
  <r>
    <n v="1761"/>
    <d v="1899-12-30T00:00:01"/>
    <n v="11"/>
    <n v="9"/>
    <n v="12073"/>
    <n v="34"/>
    <x v="27"/>
  </r>
  <r>
    <n v="1762"/>
    <d v="1899-12-30T00:00:01"/>
    <n v="11"/>
    <n v="10"/>
    <n v="12083"/>
    <n v="35"/>
    <x v="27"/>
  </r>
  <r>
    <n v="1763"/>
    <d v="1899-12-30T00:00:01"/>
    <n v="10"/>
    <n v="9"/>
    <n v="12092"/>
    <n v="34"/>
    <x v="27"/>
  </r>
  <r>
    <n v="1764"/>
    <d v="1899-12-30T00:00:01"/>
    <n v="10"/>
    <n v="10"/>
    <n v="12102"/>
    <n v="36"/>
    <x v="27"/>
  </r>
  <r>
    <n v="1765"/>
    <d v="1899-12-30T00:00:01"/>
    <n v="10"/>
    <n v="10"/>
    <n v="12112"/>
    <n v="38"/>
    <x v="27"/>
  </r>
  <r>
    <n v="1766"/>
    <d v="1899-12-30T00:00:01"/>
    <n v="9"/>
    <n v="9"/>
    <n v="12121"/>
    <n v="32"/>
    <x v="26"/>
  </r>
  <r>
    <n v="1767"/>
    <d v="1899-12-30T00:00:01"/>
    <n v="9"/>
    <n v="11"/>
    <n v="12132"/>
    <n v="40"/>
    <x v="26"/>
  </r>
  <r>
    <n v="1768"/>
    <d v="1899-12-30T00:00:01"/>
    <n v="9"/>
    <n v="9"/>
    <n v="12141"/>
    <n v="32"/>
    <x v="25"/>
  </r>
  <r>
    <n v="1769"/>
    <d v="1899-12-30T00:00:01"/>
    <n v="8"/>
    <n v="11"/>
    <n v="12152"/>
    <n v="40"/>
    <x v="26"/>
  </r>
  <r>
    <n v="1770"/>
    <d v="1899-12-30T00:00:01"/>
    <n v="8"/>
    <n v="9"/>
    <n v="12161"/>
    <n v="33"/>
    <x v="27"/>
  </r>
  <r>
    <n v="1771"/>
    <d v="1899-12-30T00:00:01"/>
    <n v="8"/>
    <n v="11"/>
    <n v="12172"/>
    <n v="38"/>
    <x v="26"/>
  </r>
  <r>
    <n v="1772"/>
    <d v="1899-12-30T00:00:01"/>
    <n v="7"/>
    <n v="10"/>
    <n v="12182"/>
    <n v="36"/>
    <x v="27"/>
  </r>
  <r>
    <n v="1773"/>
    <d v="1899-12-30T00:00:01"/>
    <n v="7"/>
    <n v="11"/>
    <n v="12193"/>
    <n v="38"/>
    <x v="26"/>
  </r>
  <r>
    <n v="1774"/>
    <d v="1899-12-30T00:00:01"/>
    <n v="7"/>
    <n v="10"/>
    <n v="12203"/>
    <n v="35"/>
    <x v="26"/>
  </r>
  <r>
    <n v="1775"/>
    <d v="1899-12-30T00:00:01"/>
    <n v="7"/>
    <n v="10"/>
    <n v="12213"/>
    <n v="36"/>
    <x v="25"/>
  </r>
  <r>
    <n v="1776"/>
    <d v="1899-12-30T00:00:01"/>
    <n v="7"/>
    <n v="10"/>
    <n v="12223"/>
    <n v="36"/>
    <x v="26"/>
  </r>
  <r>
    <n v="1777"/>
    <d v="1899-12-30T00:00:01"/>
    <n v="6"/>
    <n v="9"/>
    <n v="12232"/>
    <n v="34"/>
    <x v="25"/>
  </r>
  <r>
    <n v="1778"/>
    <d v="1899-12-30T00:00:01"/>
    <n v="6"/>
    <n v="10"/>
    <n v="12242"/>
    <n v="36"/>
    <x v="26"/>
  </r>
  <r>
    <n v="1779"/>
    <d v="1899-12-30T00:00:01"/>
    <n v="6"/>
    <n v="10"/>
    <n v="12252"/>
    <n v="35"/>
    <x v="25"/>
  </r>
  <r>
    <n v="1780"/>
    <d v="1899-12-30T00:00:01"/>
    <n v="6"/>
    <n v="9"/>
    <n v="12261"/>
    <n v="33"/>
    <x v="26"/>
  </r>
  <r>
    <n v="1781"/>
    <d v="1899-12-30T00:00:01"/>
    <n v="6"/>
    <n v="10"/>
    <n v="12271"/>
    <n v="34"/>
    <x v="25"/>
  </r>
  <r>
    <n v="1782"/>
    <d v="1899-12-30T00:00:01"/>
    <n v="6"/>
    <n v="10"/>
    <n v="12281"/>
    <n v="34"/>
    <x v="26"/>
  </r>
  <r>
    <n v="1783"/>
    <d v="1899-12-30T00:00:01"/>
    <n v="5"/>
    <n v="9"/>
    <n v="12290"/>
    <n v="33"/>
    <x v="25"/>
  </r>
  <r>
    <n v="1784"/>
    <d v="1899-12-30T00:00:01"/>
    <n v="5"/>
    <n v="10"/>
    <n v="12300"/>
    <n v="35"/>
    <x v="26"/>
  </r>
  <r>
    <n v="1785"/>
    <d v="1899-12-30T00:00:01"/>
    <n v="5"/>
    <n v="10"/>
    <n v="12310"/>
    <n v="36"/>
    <x v="25"/>
  </r>
  <r>
    <n v="1786"/>
    <d v="1899-12-30T00:00:01"/>
    <n v="4"/>
    <n v="10"/>
    <n v="12320"/>
    <n v="35"/>
    <x v="27"/>
  </r>
  <r>
    <n v="1787"/>
    <d v="1899-12-30T00:00:01"/>
    <n v="4"/>
    <n v="10"/>
    <n v="12330"/>
    <n v="35"/>
    <x v="27"/>
  </r>
  <r>
    <n v="1788"/>
    <d v="1899-12-30T00:00:01"/>
    <n v="4"/>
    <n v="11"/>
    <n v="12341"/>
    <n v="38"/>
    <x v="26"/>
  </r>
  <r>
    <n v="1789"/>
    <d v="1899-12-30T00:00:01"/>
    <n v="3"/>
    <n v="10"/>
    <n v="12351"/>
    <n v="37"/>
    <x v="25"/>
  </r>
  <r>
    <n v="1790"/>
    <d v="1899-12-30T00:00:01"/>
    <n v="3"/>
    <n v="10"/>
    <n v="12361"/>
    <n v="35"/>
    <x v="26"/>
  </r>
  <r>
    <n v="1791"/>
    <d v="1899-12-30T00:00:01"/>
    <n v="2"/>
    <n v="10"/>
    <n v="12371"/>
    <n v="37"/>
    <x v="25"/>
  </r>
  <r>
    <n v="1792"/>
    <d v="1899-12-30T00:00:01"/>
    <n v="2"/>
    <n v="11"/>
    <n v="12382"/>
    <n v="39"/>
    <x v="26"/>
  </r>
  <r>
    <n v="1793"/>
    <d v="1899-12-30T00:00:01"/>
    <n v="2"/>
    <n v="9"/>
    <n v="12391"/>
    <n v="34"/>
    <x v="25"/>
  </r>
  <r>
    <n v="1794"/>
    <d v="1899-12-30T00:00:01"/>
    <n v="1"/>
    <n v="11"/>
    <n v="12402"/>
    <n v="38"/>
    <x v="26"/>
  </r>
  <r>
    <n v="1795"/>
    <d v="1899-12-30T00:00:01"/>
    <n v="1"/>
    <n v="10"/>
    <n v="12412"/>
    <n v="37"/>
    <x v="25"/>
  </r>
  <r>
    <n v="1796"/>
    <d v="1899-12-30T00:00:01"/>
    <n v="1"/>
    <n v="10"/>
    <n v="12422"/>
    <n v="35"/>
    <x v="26"/>
  </r>
  <r>
    <n v="1797"/>
    <d v="1899-12-30T00:00:01"/>
    <n v="1"/>
    <n v="10"/>
    <n v="12432"/>
    <n v="37"/>
    <x v="25"/>
  </r>
  <r>
    <n v="1798"/>
    <d v="1899-12-30T00:00:01"/>
    <n v="0"/>
    <n v="10"/>
    <n v="12442"/>
    <n v="37"/>
    <x v="26"/>
  </r>
  <r>
    <n v="1799"/>
    <d v="1899-12-30T00:00:01"/>
    <n v="0"/>
    <n v="10"/>
    <n v="12452"/>
    <n v="35"/>
    <x v="25"/>
  </r>
  <r>
    <n v="1800"/>
    <d v="1899-12-30T00:00:01"/>
    <n v="0"/>
    <n v="10"/>
    <n v="12462"/>
    <n v="35"/>
    <x v="26"/>
  </r>
  <r>
    <n v="1801"/>
    <d v="1899-12-30T00:00:01"/>
    <n v="0"/>
    <n v="9"/>
    <n v="12471"/>
    <n v="34"/>
    <x v="26"/>
  </r>
  <r>
    <n v="1802"/>
    <d v="1899-12-30T00:00:01"/>
    <n v="0"/>
    <n v="10"/>
    <n v="12481"/>
    <n v="35"/>
    <x v="27"/>
  </r>
  <r>
    <n v="1803"/>
    <d v="1899-12-30T00:00:01"/>
    <n v="0"/>
    <n v="8"/>
    <n v="12489"/>
    <n v="30"/>
    <x v="27"/>
  </r>
  <r>
    <n v="1804"/>
    <d v="1899-12-30T00:00:01"/>
    <n v="0"/>
    <n v="9"/>
    <n v="12498"/>
    <n v="33"/>
    <x v="27"/>
  </r>
  <r>
    <n v="1805"/>
    <d v="1899-12-30T00:00:01"/>
    <n v="0"/>
    <n v="8"/>
    <n v="12506"/>
    <n v="28"/>
    <x v="27"/>
  </r>
  <r>
    <n v="1806"/>
    <d v="1899-12-30T00:00:01"/>
    <n v="1"/>
    <n v="11"/>
    <n v="12517"/>
    <n v="38"/>
    <x v="27"/>
  </r>
  <r>
    <n v="1807"/>
    <d v="1899-12-30T00:00:01"/>
    <n v="1"/>
    <n v="8"/>
    <n v="12525"/>
    <n v="30"/>
    <x v="27"/>
  </r>
  <r>
    <n v="1808"/>
    <d v="1899-12-30T00:00:01"/>
    <n v="1"/>
    <n v="8"/>
    <n v="12533"/>
    <n v="30"/>
    <x v="27"/>
  </r>
  <r>
    <n v="1809"/>
    <d v="1899-12-30T00:00:01"/>
    <n v="1"/>
    <n v="8"/>
    <n v="12541"/>
    <n v="30"/>
    <x v="27"/>
  </r>
  <r>
    <n v="1810"/>
    <d v="1899-12-30T00:00:01"/>
    <n v="1"/>
    <n v="8"/>
    <n v="12549"/>
    <n v="30"/>
    <x v="27"/>
  </r>
  <r>
    <n v="1811"/>
    <d v="1899-12-30T00:00:01"/>
    <n v="1"/>
    <n v="9"/>
    <n v="12558"/>
    <n v="32"/>
    <x v="27"/>
  </r>
  <r>
    <n v="1812"/>
    <d v="1899-12-30T00:00:01"/>
    <n v="1"/>
    <n v="9"/>
    <n v="12567"/>
    <n v="33"/>
    <x v="27"/>
  </r>
  <r>
    <n v="1813"/>
    <d v="1899-12-30T00:00:01"/>
    <n v="1"/>
    <n v="8"/>
    <n v="12575"/>
    <n v="30"/>
    <x v="28"/>
  </r>
  <r>
    <n v="1814"/>
    <d v="1899-12-30T00:00:01"/>
    <n v="1"/>
    <n v="8"/>
    <n v="12583"/>
    <n v="30"/>
    <x v="28"/>
  </r>
  <r>
    <n v="1815"/>
    <d v="1899-12-30T00:00:01"/>
    <n v="1"/>
    <n v="9"/>
    <n v="12592"/>
    <n v="34"/>
    <x v="28"/>
  </r>
  <r>
    <n v="1816"/>
    <d v="1899-12-30T00:00:01"/>
    <n v="1"/>
    <n v="9"/>
    <n v="12601"/>
    <n v="31"/>
    <x v="27"/>
  </r>
  <r>
    <n v="1817"/>
    <d v="1899-12-30T00:00:01"/>
    <n v="1"/>
    <n v="9"/>
    <n v="12610"/>
    <n v="31"/>
    <x v="28"/>
  </r>
  <r>
    <n v="1818"/>
    <d v="1899-12-30T00:00:01"/>
    <n v="1"/>
    <n v="9"/>
    <n v="12619"/>
    <n v="32"/>
    <x v="27"/>
  </r>
  <r>
    <n v="1819"/>
    <d v="1899-12-30T00:00:01"/>
    <n v="1"/>
    <n v="9"/>
    <n v="12628"/>
    <n v="32"/>
    <x v="27"/>
  </r>
  <r>
    <n v="1820"/>
    <d v="1899-12-30T00:00:01"/>
    <n v="1"/>
    <n v="9"/>
    <n v="12637"/>
    <n v="31"/>
    <x v="28"/>
  </r>
  <r>
    <n v="1821"/>
    <d v="1899-12-30T00:00:01"/>
    <n v="1"/>
    <n v="9"/>
    <n v="12646"/>
    <n v="32"/>
    <x v="27"/>
  </r>
  <r>
    <n v="1822"/>
    <d v="1899-12-30T00:00:01"/>
    <n v="1"/>
    <n v="8"/>
    <n v="12654"/>
    <n v="30"/>
    <x v="28"/>
  </r>
  <r>
    <n v="1823"/>
    <d v="1899-12-30T00:00:01"/>
    <n v="1"/>
    <n v="9"/>
    <n v="12663"/>
    <n v="33"/>
    <x v="28"/>
  </r>
  <r>
    <n v="1824"/>
    <d v="1899-12-30T00:00:01"/>
    <n v="1"/>
    <n v="8"/>
    <n v="12671"/>
    <n v="30"/>
    <x v="29"/>
  </r>
  <r>
    <n v="1825"/>
    <d v="1899-12-30T00:00:01"/>
    <n v="1"/>
    <n v="9"/>
    <n v="12680"/>
    <n v="34"/>
    <x v="28"/>
  </r>
  <r>
    <n v="1826"/>
    <d v="1899-12-30T00:00:01"/>
    <n v="1"/>
    <n v="9"/>
    <n v="12689"/>
    <n v="33"/>
    <x v="29"/>
  </r>
  <r>
    <n v="1827"/>
    <d v="1899-12-30T00:00:01"/>
    <n v="1"/>
    <n v="9"/>
    <n v="12698"/>
    <n v="33"/>
    <x v="28"/>
  </r>
  <r>
    <n v="1828"/>
    <d v="1899-12-30T00:00:01"/>
    <n v="1"/>
    <n v="9"/>
    <n v="12707"/>
    <n v="33"/>
    <x v="29"/>
  </r>
  <r>
    <n v="1829"/>
    <d v="1899-12-30T00:00:01"/>
    <n v="1"/>
    <n v="9"/>
    <n v="12716"/>
    <n v="32"/>
    <x v="29"/>
  </r>
  <r>
    <n v="1830"/>
    <d v="1899-12-30T00:00:01"/>
    <n v="1"/>
    <n v="9"/>
    <n v="12725"/>
    <n v="33"/>
    <x v="28"/>
  </r>
  <r>
    <n v="1831"/>
    <d v="1899-12-30T00:00:01"/>
    <n v="1"/>
    <n v="10"/>
    <n v="12735"/>
    <n v="36"/>
    <x v="29"/>
  </r>
  <r>
    <n v="1832"/>
    <d v="1899-12-30T00:00:01"/>
    <n v="1"/>
    <n v="9"/>
    <n v="12744"/>
    <n v="33"/>
    <x v="28"/>
  </r>
  <r>
    <n v="1833"/>
    <d v="1899-12-30T00:00:01"/>
    <n v="1"/>
    <n v="8"/>
    <n v="12752"/>
    <n v="30"/>
    <x v="27"/>
  </r>
  <r>
    <n v="1834"/>
    <d v="1899-12-30T00:00:01"/>
    <n v="1"/>
    <n v="9"/>
    <n v="12761"/>
    <n v="33"/>
    <x v="27"/>
  </r>
  <r>
    <n v="1835"/>
    <d v="1899-12-30T00:00:01"/>
    <n v="1"/>
    <n v="9"/>
    <n v="12770"/>
    <n v="34"/>
    <x v="28"/>
  </r>
  <r>
    <n v="1836"/>
    <d v="1899-12-30T00:00:01"/>
    <n v="0"/>
    <n v="9"/>
    <n v="12779"/>
    <n v="31"/>
    <x v="27"/>
  </r>
  <r>
    <n v="1837"/>
    <d v="1899-12-30T00:00:01"/>
    <n v="0"/>
    <n v="9"/>
    <n v="12788"/>
    <n v="33"/>
    <x v="27"/>
  </r>
  <r>
    <n v="1838"/>
    <d v="1899-12-30T00:00:01"/>
    <n v="0"/>
    <n v="9"/>
    <n v="12797"/>
    <n v="32"/>
    <x v="28"/>
  </r>
  <r>
    <n v="1839"/>
    <d v="1899-12-30T00:00:01"/>
    <n v="0"/>
    <n v="9"/>
    <n v="12806"/>
    <n v="31"/>
    <x v="27"/>
  </r>
  <r>
    <n v="1840"/>
    <d v="1899-12-30T00:00:01"/>
    <n v="0"/>
    <n v="11"/>
    <n v="12817"/>
    <n v="39"/>
    <x v="27"/>
  </r>
  <r>
    <n v="1841"/>
    <d v="1899-12-30T00:00:01"/>
    <n v="0"/>
    <n v="9"/>
    <n v="12826"/>
    <n v="31"/>
    <x v="27"/>
  </r>
  <r>
    <n v="1842"/>
    <d v="1899-12-30T00:00:01"/>
    <n v="0"/>
    <n v="9"/>
    <n v="12835"/>
    <n v="33"/>
    <x v="27"/>
  </r>
  <r>
    <n v="1843"/>
    <d v="1899-12-30T00:00:01"/>
    <n v="0"/>
    <n v="9"/>
    <n v="12844"/>
    <n v="34"/>
    <x v="27"/>
  </r>
  <r>
    <n v="1844"/>
    <d v="1899-12-30T00:00:01"/>
    <n v="0"/>
    <n v="8"/>
    <n v="12852"/>
    <n v="31"/>
    <x v="26"/>
  </r>
  <r>
    <n v="1845"/>
    <d v="1899-12-30T00:00:01"/>
    <n v="0"/>
    <n v="9"/>
    <n v="12861"/>
    <n v="34"/>
    <x v="26"/>
  </r>
  <r>
    <n v="1846"/>
    <d v="1899-12-30T00:00:01"/>
    <n v="0"/>
    <n v="7"/>
    <n v="12868"/>
    <n v="27"/>
    <x v="26"/>
  </r>
  <r>
    <n v="1847"/>
    <d v="1899-12-30T00:00:01"/>
    <n v="0"/>
    <n v="10"/>
    <n v="12878"/>
    <n v="37"/>
    <x v="26"/>
  </r>
  <r>
    <n v="1848"/>
    <d v="1899-12-30T00:00:01"/>
    <n v="0"/>
    <n v="9"/>
    <n v="12887"/>
    <n v="31"/>
    <x v="27"/>
  </r>
  <r>
    <n v="1849"/>
    <d v="1899-12-30T00:00:01"/>
    <n v="0"/>
    <n v="8"/>
    <n v="12895"/>
    <n v="30"/>
    <x v="27"/>
  </r>
  <r>
    <n v="1850"/>
    <d v="1899-12-30T00:00:01"/>
    <n v="0"/>
    <n v="9"/>
    <n v="12904"/>
    <n v="34"/>
    <x v="28"/>
  </r>
  <r>
    <n v="1851"/>
    <d v="1899-12-30T00:00:01"/>
    <n v="1"/>
    <n v="8"/>
    <n v="12912"/>
    <n v="30"/>
    <x v="27"/>
  </r>
  <r>
    <n v="1852"/>
    <d v="1899-12-30T00:00:01"/>
    <n v="1"/>
    <n v="8"/>
    <n v="12920"/>
    <n v="28"/>
    <x v="27"/>
  </r>
  <r>
    <n v="1853"/>
    <d v="1899-12-30T00:00:01"/>
    <n v="1"/>
    <n v="9"/>
    <n v="12929"/>
    <n v="33"/>
    <x v="27"/>
  </r>
  <r>
    <n v="1854"/>
    <d v="1899-12-30T00:00:01"/>
    <n v="1"/>
    <n v="8"/>
    <n v="12937"/>
    <n v="30"/>
    <x v="28"/>
  </r>
  <r>
    <n v="1855"/>
    <d v="1899-12-30T00:00:01"/>
    <n v="1"/>
    <n v="8"/>
    <n v="12945"/>
    <n v="31"/>
    <x v="27"/>
  </r>
  <r>
    <n v="1856"/>
    <d v="1899-12-30T00:00:01"/>
    <n v="1"/>
    <n v="7"/>
    <n v="12952"/>
    <n v="24"/>
    <x v="27"/>
  </r>
  <r>
    <n v="1857"/>
    <d v="1899-12-30T00:00:01"/>
    <n v="1"/>
    <n v="7"/>
    <n v="12959"/>
    <n v="25"/>
    <x v="28"/>
  </r>
  <r>
    <n v="1858"/>
    <d v="1899-12-30T00:00:01"/>
    <n v="1"/>
    <n v="9"/>
    <n v="12968"/>
    <n v="31"/>
    <x v="29"/>
  </r>
  <r>
    <n v="1859"/>
    <d v="1899-12-30T00:00:01"/>
    <n v="2"/>
    <n v="7"/>
    <n v="12975"/>
    <n v="26"/>
    <x v="30"/>
  </r>
  <r>
    <n v="1860"/>
    <d v="1899-12-30T00:00:01"/>
    <n v="2"/>
    <n v="7"/>
    <n v="12982"/>
    <n v="25"/>
    <x v="30"/>
  </r>
  <r>
    <n v="1861"/>
    <d v="1899-12-30T00:00:01"/>
    <n v="2"/>
    <n v="8"/>
    <n v="12990"/>
    <n v="29"/>
    <x v="31"/>
  </r>
  <r>
    <n v="1862"/>
    <d v="1899-12-30T00:00:01"/>
    <n v="2"/>
    <n v="6"/>
    <n v="12996"/>
    <n v="23"/>
    <x v="30"/>
  </r>
  <r>
    <n v="1863"/>
    <d v="1899-12-30T00:00:01"/>
    <n v="2"/>
    <n v="7"/>
    <n v="13003"/>
    <n v="24"/>
    <x v="30"/>
  </r>
  <r>
    <n v="1864"/>
    <d v="1899-12-30T00:00:01"/>
    <n v="2"/>
    <n v="7"/>
    <n v="13010"/>
    <n v="25"/>
    <x v="30"/>
  </r>
  <r>
    <n v="1865"/>
    <d v="1899-12-30T00:00:01"/>
    <n v="2"/>
    <n v="7"/>
    <n v="13017"/>
    <n v="24"/>
    <x v="29"/>
  </r>
  <r>
    <n v="1866"/>
    <d v="1899-12-30T00:00:01"/>
    <n v="2"/>
    <n v="6"/>
    <n v="13023"/>
    <n v="21"/>
    <x v="29"/>
  </r>
  <r>
    <n v="1867"/>
    <d v="1899-12-30T00:00:01"/>
    <n v="2"/>
    <n v="7"/>
    <n v="13030"/>
    <n v="24"/>
    <x v="27"/>
  </r>
  <r>
    <n v="1868"/>
    <d v="1899-12-30T00:00:01"/>
    <n v="2"/>
    <n v="6"/>
    <n v="13036"/>
    <n v="21"/>
    <x v="27"/>
  </r>
  <r>
    <n v="1869"/>
    <d v="1899-12-30T00:00:01"/>
    <n v="2"/>
    <n v="6"/>
    <n v="13042"/>
    <n v="23"/>
    <x v="27"/>
  </r>
  <r>
    <n v="1870"/>
    <d v="1899-12-30T00:00:01"/>
    <n v="3"/>
    <n v="5"/>
    <n v="13047"/>
    <n v="19"/>
    <x v="28"/>
  </r>
  <r>
    <n v="1871"/>
    <d v="1899-12-30T00:00:01"/>
    <n v="3"/>
    <n v="6"/>
    <n v="13053"/>
    <n v="22"/>
    <x v="27"/>
  </r>
  <r>
    <n v="1872"/>
    <d v="1899-12-30T00:00:01"/>
    <n v="3"/>
    <n v="5"/>
    <n v="13058"/>
    <n v="17"/>
    <x v="28"/>
  </r>
  <r>
    <n v="1873"/>
    <d v="1899-12-30T00:00:01"/>
    <n v="3"/>
    <n v="6"/>
    <n v="13064"/>
    <n v="20"/>
    <x v="28"/>
  </r>
  <r>
    <n v="1874"/>
    <d v="1899-12-30T00:00:01"/>
    <n v="3"/>
    <n v="5"/>
    <n v="13069"/>
    <n v="19"/>
    <x v="29"/>
  </r>
  <r>
    <n v="1875"/>
    <d v="1899-12-30T00:00:01"/>
    <n v="3"/>
    <n v="4"/>
    <n v="13073"/>
    <n v="15"/>
    <x v="28"/>
  </r>
  <r>
    <n v="1876"/>
    <d v="1899-12-30T00:00:01"/>
    <n v="3"/>
    <n v="5"/>
    <n v="13078"/>
    <n v="18"/>
    <x v="29"/>
  </r>
  <r>
    <n v="1877"/>
    <d v="1899-12-30T00:00:01"/>
    <n v="3"/>
    <n v="6"/>
    <n v="13084"/>
    <n v="20"/>
    <x v="28"/>
  </r>
  <r>
    <n v="1878"/>
    <d v="1899-12-30T00:00:01"/>
    <n v="3"/>
    <n v="4"/>
    <n v="13088"/>
    <n v="16"/>
    <x v="29"/>
  </r>
  <r>
    <n v="1879"/>
    <d v="1899-12-30T00:00:01"/>
    <n v="3"/>
    <n v="6"/>
    <n v="13094"/>
    <n v="23"/>
    <x v="29"/>
  </r>
  <r>
    <n v="1880"/>
    <d v="1899-12-30T00:00:01"/>
    <n v="3"/>
    <n v="3"/>
    <n v="13097"/>
    <n v="11"/>
    <x v="27"/>
  </r>
  <r>
    <n v="1881"/>
    <d v="1899-12-30T00:00:01"/>
    <n v="3"/>
    <n v="6"/>
    <n v="13103"/>
    <n v="22"/>
    <x v="28"/>
  </r>
  <r>
    <n v="1882"/>
    <d v="1899-12-30T00:00:01"/>
    <n v="3"/>
    <n v="3"/>
    <n v="13106"/>
    <n v="9"/>
    <x v="28"/>
  </r>
  <r>
    <n v="1883"/>
    <d v="1899-12-30T00:00:01"/>
    <n v="3"/>
    <n v="6"/>
    <n v="13112"/>
    <n v="21"/>
    <x v="29"/>
  </r>
  <r>
    <n v="1884"/>
    <d v="1899-12-30T00:00:01"/>
    <n v="3"/>
    <n v="5"/>
    <n v="13117"/>
    <n v="17"/>
    <x v="30"/>
  </r>
  <r>
    <n v="1885"/>
    <d v="1899-12-30T00:00:01"/>
    <n v="3"/>
    <n v="5"/>
    <n v="13122"/>
    <n v="17"/>
    <x v="31"/>
  </r>
  <r>
    <n v="1886"/>
    <d v="1899-12-30T00:00:01"/>
    <n v="3"/>
    <n v="4"/>
    <n v="13126"/>
    <n v="13"/>
    <x v="30"/>
  </r>
  <r>
    <n v="1887"/>
    <d v="1899-12-30T00:00:01"/>
    <n v="3"/>
    <n v="5"/>
    <n v="13131"/>
    <n v="17"/>
    <x v="30"/>
  </r>
  <r>
    <n v="1888"/>
    <d v="1899-12-30T00:00:01"/>
    <n v="3"/>
    <n v="6"/>
    <n v="13137"/>
    <n v="21"/>
    <x v="29"/>
  </r>
  <r>
    <n v="1889"/>
    <d v="1899-12-30T00:00:01"/>
    <n v="3"/>
    <n v="5"/>
    <n v="13142"/>
    <n v="17"/>
    <x v="28"/>
  </r>
  <r>
    <n v="1890"/>
    <d v="1899-12-30T00:00:01"/>
    <n v="3"/>
    <n v="5"/>
    <n v="13147"/>
    <n v="17"/>
    <x v="29"/>
  </r>
  <r>
    <n v="1891"/>
    <d v="1899-12-30T00:00:01"/>
    <n v="3"/>
    <n v="4"/>
    <n v="13151"/>
    <n v="13"/>
    <x v="28"/>
  </r>
  <r>
    <n v="1892"/>
    <d v="1899-12-30T00:00:01"/>
    <n v="3"/>
    <n v="5"/>
    <n v="13156"/>
    <n v="17"/>
    <x v="28"/>
  </r>
  <r>
    <n v="1893"/>
    <d v="1899-12-30T00:00:01"/>
    <n v="3"/>
    <n v="6"/>
    <n v="13162"/>
    <n v="21"/>
    <x v="27"/>
  </r>
  <r>
    <n v="1894"/>
    <d v="1899-12-30T00:00:01"/>
    <n v="3"/>
    <n v="5"/>
    <n v="13167"/>
    <n v="17"/>
    <x v="28"/>
  </r>
  <r>
    <n v="1895"/>
    <d v="1899-12-30T00:00:01"/>
    <n v="3"/>
    <n v="5"/>
    <n v="13172"/>
    <n v="17"/>
    <x v="28"/>
  </r>
  <r>
    <n v="1896"/>
    <d v="1899-12-30T00:00:01"/>
    <n v="3"/>
    <n v="4"/>
    <n v="13176"/>
    <n v="13"/>
    <x v="29"/>
  </r>
  <r>
    <n v="1897"/>
    <d v="1899-12-30T00:00:01"/>
    <n v="3"/>
    <n v="5"/>
    <n v="13181"/>
    <n v="17"/>
    <x v="29"/>
  </r>
  <r>
    <n v="1898"/>
    <d v="1899-12-30T00:00:01"/>
    <n v="3"/>
    <n v="5"/>
    <n v="13186"/>
    <n v="17"/>
    <x v="28"/>
  </r>
  <r>
    <n v="1899"/>
    <d v="1899-12-30T00:00:01"/>
    <n v="3"/>
    <n v="6"/>
    <n v="13192"/>
    <n v="21"/>
    <x v="29"/>
  </r>
  <r>
    <n v="1900"/>
    <d v="1899-12-30T00:00:01"/>
    <n v="3"/>
    <n v="5"/>
    <n v="13197"/>
    <n v="17"/>
    <x v="29"/>
  </r>
  <r>
    <n v="1901"/>
    <d v="1899-12-30T00:00:01"/>
    <n v="3"/>
    <n v="4"/>
    <n v="13201"/>
    <n v="13"/>
    <x v="30"/>
  </r>
  <r>
    <n v="1902"/>
    <d v="1899-12-30T00:00:01"/>
    <n v="3"/>
    <n v="5"/>
    <n v="13206"/>
    <n v="17"/>
    <x v="29"/>
  </r>
  <r>
    <n v="1903"/>
    <d v="1899-12-30T00:00:01"/>
    <n v="3"/>
    <n v="5"/>
    <n v="13211"/>
    <n v="18"/>
    <x v="29"/>
  </r>
  <r>
    <n v="1904"/>
    <d v="1899-12-30T00:00:01"/>
    <n v="3"/>
    <n v="6"/>
    <n v="13217"/>
    <n v="22"/>
    <x v="28"/>
  </r>
  <r>
    <n v="1905"/>
    <d v="1899-12-30T00:00:01"/>
    <n v="3"/>
    <n v="5"/>
    <n v="13222"/>
    <n v="18"/>
    <x v="28"/>
  </r>
  <r>
    <n v="1906"/>
    <d v="1899-12-30T00:00:01"/>
    <n v="3"/>
    <n v="4"/>
    <n v="13226"/>
    <n v="14"/>
    <x v="27"/>
  </r>
  <r>
    <n v="1907"/>
    <d v="1899-12-30T00:00:01"/>
    <n v="3"/>
    <n v="5"/>
    <n v="13231"/>
    <n v="18"/>
    <x v="29"/>
  </r>
  <r>
    <n v="1908"/>
    <d v="1899-12-30T00:00:01"/>
    <n v="3"/>
    <n v="4"/>
    <n v="13235"/>
    <n v="15"/>
    <x v="29"/>
  </r>
  <r>
    <n v="1909"/>
    <d v="1899-12-30T00:00:01"/>
    <n v="3"/>
    <n v="5"/>
    <n v="13240"/>
    <n v="18"/>
    <x v="28"/>
  </r>
  <r>
    <n v="1910"/>
    <d v="1899-12-30T00:00:01"/>
    <n v="3"/>
    <n v="5"/>
    <n v="13245"/>
    <n v="19"/>
    <x v="29"/>
  </r>
  <r>
    <n v="1911"/>
    <d v="1899-12-30T00:00:01"/>
    <n v="3"/>
    <n v="4"/>
    <n v="13249"/>
    <n v="15"/>
    <x v="28"/>
  </r>
  <r>
    <n v="1912"/>
    <d v="1899-12-30T00:00:01"/>
    <n v="3"/>
    <n v="6"/>
    <n v="13255"/>
    <n v="23"/>
    <x v="29"/>
  </r>
  <r>
    <n v="1913"/>
    <d v="1899-12-30T00:00:01"/>
    <n v="3"/>
    <n v="4"/>
    <n v="13259"/>
    <n v="13"/>
    <x v="28"/>
  </r>
  <r>
    <n v="1914"/>
    <d v="1899-12-30T00:00:01"/>
    <n v="3"/>
    <n v="6"/>
    <n v="13265"/>
    <n v="23"/>
    <x v="29"/>
  </r>
  <r>
    <n v="1915"/>
    <d v="1899-12-30T00:00:01"/>
    <n v="3"/>
    <n v="4"/>
    <n v="13269"/>
    <n v="14"/>
    <x v="28"/>
  </r>
  <r>
    <n v="1916"/>
    <d v="1899-12-30T00:00:01"/>
    <n v="3"/>
    <n v="6"/>
    <n v="13275"/>
    <n v="23"/>
    <x v="29"/>
  </r>
  <r>
    <n v="1917"/>
    <d v="1899-12-30T00:00:01"/>
    <n v="3"/>
    <n v="5"/>
    <n v="13280"/>
    <n v="17"/>
    <x v="29"/>
  </r>
  <r>
    <n v="1918"/>
    <d v="1899-12-30T00:00:01"/>
    <n v="3"/>
    <n v="4"/>
    <n v="13284"/>
    <n v="14"/>
    <x v="30"/>
  </r>
  <r>
    <n v="1919"/>
    <d v="1899-12-30T00:00:01"/>
    <n v="3"/>
    <n v="7"/>
    <n v="13291"/>
    <n v="24"/>
    <x v="30"/>
  </r>
  <r>
    <n v="1920"/>
    <d v="1899-12-30T00:00:01"/>
    <n v="3"/>
    <n v="5"/>
    <n v="13296"/>
    <n v="17"/>
    <x v="30"/>
  </r>
  <r>
    <n v="1921"/>
    <d v="1899-12-30T00:00:01"/>
    <n v="3"/>
    <n v="4"/>
    <n v="13300"/>
    <n v="15"/>
    <x v="29"/>
  </r>
  <r>
    <n v="1922"/>
    <d v="1899-12-30T00:00:01"/>
    <n v="3"/>
    <n v="7"/>
    <n v="13307"/>
    <n v="25"/>
    <x v="28"/>
  </r>
  <r>
    <n v="1923"/>
    <d v="1899-12-30T00:00:01"/>
    <n v="3"/>
    <n v="5"/>
    <n v="13312"/>
    <n v="18"/>
    <x v="29"/>
  </r>
  <r>
    <n v="1924"/>
    <d v="1899-12-30T00:00:01"/>
    <n v="3"/>
    <n v="4"/>
    <n v="13316"/>
    <n v="15"/>
    <x v="28"/>
  </r>
  <r>
    <n v="1925"/>
    <d v="1899-12-30T00:00:01"/>
    <n v="3"/>
    <n v="5"/>
    <n v="13321"/>
    <n v="19"/>
    <x v="27"/>
  </r>
  <r>
    <n v="1926"/>
    <d v="1899-12-30T00:00:01"/>
    <n v="3"/>
    <n v="5"/>
    <n v="13326"/>
    <n v="19"/>
    <x v="28"/>
  </r>
  <r>
    <n v="1927"/>
    <d v="1899-12-30T00:00:01"/>
    <n v="3"/>
    <n v="5"/>
    <n v="13331"/>
    <n v="19"/>
    <x v="27"/>
  </r>
  <r>
    <n v="1928"/>
    <d v="1899-12-30T00:00:01"/>
    <n v="3"/>
    <n v="5"/>
    <n v="13336"/>
    <n v="20"/>
    <x v="27"/>
  </r>
  <r>
    <n v="1929"/>
    <d v="1899-12-30T00:00:01"/>
    <n v="3"/>
    <n v="6"/>
    <n v="13342"/>
    <n v="20"/>
    <x v="27"/>
  </r>
  <r>
    <n v="1930"/>
    <d v="1899-12-30T00:00:01"/>
    <n v="3"/>
    <n v="5"/>
    <n v="13347"/>
    <n v="17"/>
    <x v="28"/>
  </r>
  <r>
    <n v="1931"/>
    <d v="1899-12-30T00:00:01"/>
    <n v="3"/>
    <n v="6"/>
    <n v="13353"/>
    <n v="22"/>
    <x v="28"/>
  </r>
  <r>
    <n v="1932"/>
    <d v="1899-12-30T00:00:01"/>
    <n v="3"/>
    <n v="6"/>
    <n v="13359"/>
    <n v="20"/>
    <x v="29"/>
  </r>
  <r>
    <n v="1933"/>
    <d v="1899-12-30T00:00:01"/>
    <n v="3"/>
    <n v="5"/>
    <n v="13364"/>
    <n v="19"/>
    <x v="28"/>
  </r>
  <r>
    <n v="1934"/>
    <d v="1899-12-30T00:00:01"/>
    <n v="3"/>
    <n v="6"/>
    <n v="13370"/>
    <n v="22"/>
    <x v="28"/>
  </r>
  <r>
    <n v="1935"/>
    <d v="1899-12-30T00:00:01"/>
    <n v="3"/>
    <n v="6"/>
    <n v="13376"/>
    <n v="21"/>
    <x v="27"/>
  </r>
  <r>
    <n v="1936"/>
    <d v="1899-12-30T00:00:01"/>
    <n v="3"/>
    <n v="6"/>
    <n v="13382"/>
    <n v="21"/>
    <x v="28"/>
  </r>
  <r>
    <n v="1937"/>
    <d v="1899-12-30T00:00:01"/>
    <n v="3"/>
    <n v="6"/>
    <n v="13388"/>
    <n v="23"/>
    <x v="27"/>
  </r>
  <r>
    <n v="1938"/>
    <d v="1899-12-30T00:00:01"/>
    <n v="3"/>
    <n v="6"/>
    <n v="13394"/>
    <n v="23"/>
    <x v="27"/>
  </r>
  <r>
    <n v="1939"/>
    <d v="1899-12-30T00:00:01"/>
    <n v="2"/>
    <n v="6"/>
    <n v="13400"/>
    <n v="22"/>
    <x v="28"/>
  </r>
  <r>
    <n v="1940"/>
    <d v="1899-12-30T00:00:01"/>
    <n v="2"/>
    <n v="6"/>
    <n v="13406"/>
    <n v="21"/>
    <x v="27"/>
  </r>
  <r>
    <n v="1941"/>
    <d v="1899-12-30T00:00:01"/>
    <n v="2"/>
    <n v="6"/>
    <n v="13412"/>
    <n v="23"/>
    <x v="27"/>
  </r>
  <r>
    <n v="1942"/>
    <d v="1899-12-30T00:00:01"/>
    <n v="2"/>
    <n v="7"/>
    <n v="13419"/>
    <n v="23"/>
    <x v="26"/>
  </r>
  <r>
    <n v="1943"/>
    <d v="1899-12-30T00:00:01"/>
    <n v="2"/>
    <n v="6"/>
    <n v="13425"/>
    <n v="23"/>
    <x v="27"/>
  </r>
  <r>
    <n v="1944"/>
    <d v="1899-12-30T00:00:01"/>
    <n v="2"/>
    <n v="7"/>
    <n v="13432"/>
    <n v="23"/>
    <x v="28"/>
  </r>
  <r>
    <n v="1945"/>
    <d v="1899-12-30T00:00:01"/>
    <n v="2"/>
    <n v="7"/>
    <n v="13439"/>
    <n v="24"/>
    <x v="27"/>
  </r>
  <r>
    <n v="1946"/>
    <d v="1899-12-30T00:00:01"/>
    <n v="2"/>
    <n v="7"/>
    <n v="13446"/>
    <n v="24"/>
    <x v="27"/>
  </r>
  <r>
    <n v="1947"/>
    <d v="1899-12-30T00:00:01"/>
    <n v="2"/>
    <n v="7"/>
    <n v="13453"/>
    <n v="26"/>
    <x v="27"/>
  </r>
  <r>
    <n v="1948"/>
    <d v="1899-12-30T00:00:01"/>
    <n v="2"/>
    <n v="8"/>
    <n v="13461"/>
    <n v="28"/>
    <x v="28"/>
  </r>
  <r>
    <n v="1949"/>
    <d v="1899-12-30T00:00:01"/>
    <n v="1"/>
    <n v="7"/>
    <n v="13468"/>
    <n v="27"/>
    <x v="27"/>
  </r>
  <r>
    <n v="1950"/>
    <d v="1899-12-30T00:00:01"/>
    <n v="1"/>
    <n v="7"/>
    <n v="13475"/>
    <n v="27"/>
    <x v="27"/>
  </r>
  <r>
    <n v="1951"/>
    <d v="1899-12-30T00:00:01"/>
    <n v="1"/>
    <n v="7"/>
    <n v="13482"/>
    <n v="26"/>
    <x v="27"/>
  </r>
  <r>
    <n v="1952"/>
    <d v="1899-12-30T00:00:01"/>
    <n v="1"/>
    <n v="8"/>
    <n v="13490"/>
    <n v="28"/>
    <x v="28"/>
  </r>
  <r>
    <n v="1953"/>
    <d v="1899-12-30T00:00:01"/>
    <n v="1"/>
    <n v="9"/>
    <n v="13499"/>
    <n v="32"/>
    <x v="28"/>
  </r>
  <r>
    <n v="1954"/>
    <d v="1899-12-30T00:00:01"/>
    <n v="1"/>
    <n v="8"/>
    <n v="13507"/>
    <n v="29"/>
    <x v="29"/>
  </r>
  <r>
    <n v="1955"/>
    <d v="1899-12-30T00:00:01"/>
    <n v="1"/>
    <n v="8"/>
    <n v="13515"/>
    <n v="28"/>
    <x v="28"/>
  </r>
  <r>
    <n v="1956"/>
    <d v="1899-12-30T00:00:01"/>
    <n v="1"/>
    <n v="8"/>
    <n v="13523"/>
    <n v="28"/>
    <x v="29"/>
  </r>
  <r>
    <n v="1957"/>
    <d v="1899-12-30T00:00:01"/>
    <n v="1"/>
    <n v="9"/>
    <n v="13532"/>
    <n v="32"/>
    <x v="28"/>
  </r>
  <r>
    <n v="1958"/>
    <d v="1899-12-30T00:00:01"/>
    <n v="0"/>
    <n v="9"/>
    <n v="13541"/>
    <n v="31"/>
    <x v="28"/>
  </r>
  <r>
    <n v="1959"/>
    <d v="1899-12-30T00:00:01"/>
    <n v="0"/>
    <n v="9"/>
    <n v="13550"/>
    <n v="32"/>
    <x v="27"/>
  </r>
  <r>
    <n v="1960"/>
    <d v="1899-12-30T00:00:01"/>
    <n v="0"/>
    <n v="8"/>
    <n v="13558"/>
    <n v="27"/>
    <x v="27"/>
  </r>
  <r>
    <n v="1961"/>
    <d v="1899-12-30T00:00:01"/>
    <n v="0"/>
    <n v="8"/>
    <n v="13566"/>
    <n v="30"/>
    <x v="27"/>
  </r>
  <r>
    <n v="1962"/>
    <d v="1899-12-30T00:00:01"/>
    <n v="0"/>
    <n v="8"/>
    <n v="13574"/>
    <n v="30"/>
    <x v="27"/>
  </r>
  <r>
    <n v="1963"/>
    <d v="1899-12-30T00:00:01"/>
    <n v="0"/>
    <n v="8"/>
    <n v="13582"/>
    <n v="30"/>
    <x v="27"/>
  </r>
  <r>
    <n v="1964"/>
    <d v="1899-12-30T00:00:01"/>
    <n v="0"/>
    <n v="8"/>
    <n v="13590"/>
    <n v="30"/>
    <x v="27"/>
  </r>
  <r>
    <n v="1965"/>
    <d v="1899-12-30T00:00:01"/>
    <n v="0"/>
    <n v="8"/>
    <n v="13598"/>
    <n v="30"/>
    <x v="28"/>
  </r>
  <r>
    <n v="1966"/>
    <d v="1899-12-30T00:00:01"/>
    <n v="0"/>
    <n v="8"/>
    <n v="13606"/>
    <n v="30"/>
    <x v="29"/>
  </r>
  <r>
    <n v="1967"/>
    <d v="1899-12-30T00:00:01"/>
    <n v="0"/>
    <n v="8"/>
    <n v="13614"/>
    <n v="30"/>
    <x v="28"/>
  </r>
  <r>
    <n v="1968"/>
    <d v="1899-12-30T00:00:01"/>
    <n v="0"/>
    <n v="8"/>
    <n v="13622"/>
    <n v="30"/>
    <x v="29"/>
  </r>
  <r>
    <n v="1969"/>
    <d v="1899-12-30T00:00:01"/>
    <n v="0"/>
    <n v="9"/>
    <n v="13631"/>
    <n v="34"/>
    <x v="29"/>
  </r>
  <r>
    <n v="1970"/>
    <d v="1899-12-30T00:00:01"/>
    <n v="0"/>
    <n v="6"/>
    <n v="13637"/>
    <n v="22"/>
    <x v="28"/>
  </r>
  <r>
    <n v="1971"/>
    <d v="1899-12-30T00:00:01"/>
    <n v="0"/>
    <n v="9"/>
    <n v="13646"/>
    <n v="32"/>
    <x v="29"/>
  </r>
  <r>
    <n v="1972"/>
    <d v="1899-12-30T00:00:01"/>
    <n v="0"/>
    <n v="8"/>
    <n v="13654"/>
    <n v="28"/>
    <x v="28"/>
  </r>
  <r>
    <n v="1973"/>
    <d v="1899-12-30T00:00:01"/>
    <n v="1"/>
    <n v="8"/>
    <n v="13662"/>
    <n v="28"/>
    <x v="29"/>
  </r>
  <r>
    <n v="1974"/>
    <d v="1899-12-30T00:00:01"/>
    <n v="1"/>
    <n v="8"/>
    <n v="13670"/>
    <n v="29"/>
    <x v="28"/>
  </r>
  <r>
    <n v="1975"/>
    <d v="1899-12-30T00:00:01"/>
    <n v="1"/>
    <n v="8"/>
    <n v="13678"/>
    <n v="29"/>
    <x v="27"/>
  </r>
  <r>
    <n v="1976"/>
    <d v="1899-12-30T00:00:01"/>
    <n v="1"/>
    <n v="8"/>
    <n v="13686"/>
    <n v="28"/>
    <x v="28"/>
  </r>
  <r>
    <n v="1977"/>
    <d v="1899-12-30T00:00:01"/>
    <n v="1"/>
    <n v="8"/>
    <n v="13694"/>
    <n v="29"/>
    <x v="29"/>
  </r>
  <r>
    <n v="1978"/>
    <d v="1899-12-30T00:00:01"/>
    <n v="1"/>
    <n v="8"/>
    <n v="13702"/>
    <n v="28"/>
    <x v="29"/>
  </r>
  <r>
    <n v="1979"/>
    <d v="1899-12-30T00:00:01"/>
    <n v="1"/>
    <n v="8"/>
    <n v="13710"/>
    <n v="28"/>
    <x v="30"/>
  </r>
  <r>
    <n v="1980"/>
    <d v="1899-12-30T00:00:01"/>
    <n v="1"/>
    <n v="8"/>
    <n v="13718"/>
    <n v="29"/>
    <x v="30"/>
  </r>
  <r>
    <n v="1981"/>
    <d v="1899-12-30T00:00:01"/>
    <n v="1"/>
    <n v="8"/>
    <n v="13726"/>
    <n v="27"/>
    <x v="29"/>
  </r>
  <r>
    <n v="1982"/>
    <d v="1899-12-30T00:00:01"/>
    <n v="1"/>
    <n v="8"/>
    <n v="13734"/>
    <n v="30"/>
    <x v="29"/>
  </r>
  <r>
    <n v="1983"/>
    <d v="1899-12-30T00:00:01"/>
    <n v="1"/>
    <n v="8"/>
    <n v="13742"/>
    <n v="27"/>
    <x v="28"/>
  </r>
  <r>
    <n v="1984"/>
    <d v="1899-12-30T00:00:01"/>
    <n v="1"/>
    <n v="8"/>
    <n v="13750"/>
    <n v="27"/>
    <x v="29"/>
  </r>
  <r>
    <n v="1985"/>
    <d v="1899-12-30T00:00:01"/>
    <n v="0"/>
    <n v="8"/>
    <n v="13758"/>
    <n v="28"/>
    <x v="29"/>
  </r>
  <r>
    <n v="1986"/>
    <d v="1899-12-30T00:00:01"/>
    <n v="0"/>
    <n v="8"/>
    <n v="13766"/>
    <n v="28"/>
    <x v="30"/>
  </r>
  <r>
    <n v="1987"/>
    <d v="1899-12-30T00:00:01"/>
    <n v="0"/>
    <n v="8"/>
    <n v="13774"/>
    <n v="28"/>
    <x v="31"/>
  </r>
  <r>
    <n v="1988"/>
    <d v="1899-12-30T00:00:01"/>
    <n v="0"/>
    <n v="9"/>
    <n v="13783"/>
    <n v="31"/>
    <x v="30"/>
  </r>
  <r>
    <n v="1989"/>
    <d v="1899-12-30T00:00:01"/>
    <n v="0"/>
    <n v="8"/>
    <n v="13791"/>
    <n v="29"/>
    <x v="31"/>
  </r>
  <r>
    <n v="1990"/>
    <d v="1899-12-30T00:00:01"/>
    <n v="0"/>
    <n v="8"/>
    <n v="13799"/>
    <n v="30"/>
    <x v="30"/>
  </r>
  <r>
    <n v="1991"/>
    <d v="1899-12-30T00:00:01"/>
    <n v="0"/>
    <n v="8"/>
    <n v="13807"/>
    <n v="29"/>
    <x v="31"/>
  </r>
  <r>
    <n v="1992"/>
    <d v="1899-12-30T00:00:01"/>
    <n v="0"/>
    <n v="8"/>
    <n v="13815"/>
    <n v="27"/>
    <x v="29"/>
  </r>
  <r>
    <n v="1993"/>
    <d v="1899-12-30T00:00:01"/>
    <n v="0"/>
    <n v="8"/>
    <n v="13823"/>
    <n v="28"/>
    <x v="29"/>
  </r>
  <r>
    <n v="1994"/>
    <d v="1899-12-30T00:00:01"/>
    <n v="1"/>
    <n v="7"/>
    <n v="13830"/>
    <n v="27"/>
    <x v="29"/>
  </r>
  <r>
    <n v="1995"/>
    <d v="1899-12-30T00:00:01"/>
    <n v="1"/>
    <n v="7"/>
    <n v="13837"/>
    <n v="26"/>
    <x v="28"/>
  </r>
  <r>
    <n v="1996"/>
    <d v="1899-12-30T00:00:01"/>
    <n v="1"/>
    <n v="7"/>
    <n v="13844"/>
    <n v="27"/>
    <x v="29"/>
  </r>
  <r>
    <n v="1997"/>
    <d v="1899-12-30T00:00:01"/>
    <n v="1"/>
    <n v="7"/>
    <n v="13851"/>
    <n v="25"/>
    <x v="28"/>
  </r>
  <r>
    <n v="1998"/>
    <d v="1899-12-30T00:00:01"/>
    <n v="1"/>
    <n v="6"/>
    <n v="13857"/>
    <n v="21"/>
    <x v="29"/>
  </r>
  <r>
    <n v="1999"/>
    <d v="1899-12-30T00:00:01"/>
    <n v="1"/>
    <n v="6"/>
    <n v="13863"/>
    <n v="23"/>
    <x v="28"/>
  </r>
  <r>
    <n v="2000"/>
    <d v="1899-12-30T00:00:01"/>
    <n v="1"/>
    <n v="6"/>
    <n v="13869"/>
    <n v="22"/>
    <x v="27"/>
  </r>
  <r>
    <n v="2001"/>
    <d v="1899-12-30T00:00:01"/>
    <n v="2"/>
    <n v="5"/>
    <n v="13874"/>
    <n v="18"/>
    <x v="28"/>
  </r>
  <r>
    <n v="2002"/>
    <d v="1899-12-30T00:00:01"/>
    <n v="2"/>
    <n v="6"/>
    <n v="13880"/>
    <n v="20"/>
    <x v="27"/>
  </r>
  <r>
    <n v="2003"/>
    <d v="1899-12-30T00:00:01"/>
    <n v="2"/>
    <n v="4"/>
    <n v="13884"/>
    <n v="16"/>
    <x v="27"/>
  </r>
  <r>
    <n v="2004"/>
    <d v="1899-12-30T00:00:01"/>
    <n v="2"/>
    <n v="5"/>
    <n v="13889"/>
    <n v="17"/>
    <x v="27"/>
  </r>
  <r>
    <n v="2005"/>
    <d v="1899-12-30T00:00:01"/>
    <n v="2"/>
    <n v="4"/>
    <n v="13893"/>
    <n v="15"/>
    <x v="26"/>
  </r>
  <r>
    <n v="2006"/>
    <d v="1899-12-30T00:00:01"/>
    <n v="2"/>
    <n v="5"/>
    <n v="13898"/>
    <n v="16"/>
    <x v="27"/>
  </r>
  <r>
    <n v="2007"/>
    <d v="1899-12-30T00:00:01"/>
    <n v="2"/>
    <n v="4"/>
    <n v="13902"/>
    <n v="15"/>
    <x v="26"/>
  </r>
  <r>
    <n v="2008"/>
    <d v="1899-12-30T00:00:01"/>
    <n v="3"/>
    <n v="5"/>
    <n v="13907"/>
    <n v="16"/>
    <x v="26"/>
  </r>
  <r>
    <n v="2009"/>
    <d v="1899-12-30T00:00:01"/>
    <n v="3"/>
    <n v="4"/>
    <n v="13911"/>
    <n v="13"/>
    <x v="25"/>
  </r>
  <r>
    <n v="2010"/>
    <d v="1899-12-30T00:00:01"/>
    <n v="3"/>
    <n v="4"/>
    <n v="13915"/>
    <n v="13"/>
    <x v="26"/>
  </r>
  <r>
    <n v="2011"/>
    <d v="1899-12-30T00:00:01"/>
    <n v="3"/>
    <n v="3"/>
    <n v="13918"/>
    <n v="12"/>
    <x v="24"/>
  </r>
  <r>
    <n v="2012"/>
    <d v="1899-12-30T00:00:01"/>
    <n v="3"/>
    <n v="3"/>
    <n v="13921"/>
    <n v="12"/>
    <x v="24"/>
  </r>
  <r>
    <n v="2013"/>
    <d v="1899-12-30T00:00:01"/>
    <n v="3"/>
    <n v="4"/>
    <n v="13925"/>
    <n v="14"/>
    <x v="24"/>
  </r>
  <r>
    <n v="2014"/>
    <d v="1899-12-30T00:00:01"/>
    <n v="3"/>
    <n v="3"/>
    <n v="13928"/>
    <n v="12"/>
    <x v="23"/>
  </r>
  <r>
    <n v="2015"/>
    <d v="1899-12-30T00:00:01"/>
    <n v="4"/>
    <n v="4"/>
    <n v="13932"/>
    <n v="13"/>
    <x v="22"/>
  </r>
  <r>
    <n v="2016"/>
    <d v="1899-12-30T00:00:01"/>
    <n v="4"/>
    <n v="3"/>
    <n v="13935"/>
    <n v="10"/>
    <x v="23"/>
  </r>
  <r>
    <n v="2017"/>
    <d v="1899-12-30T00:00:01"/>
    <n v="4"/>
    <n v="3"/>
    <n v="13938"/>
    <n v="10"/>
    <x v="23"/>
  </r>
  <r>
    <n v="2018"/>
    <d v="1899-12-30T00:00:01"/>
    <n v="4"/>
    <n v="4"/>
    <n v="13942"/>
    <n v="15"/>
    <x v="22"/>
  </r>
  <r>
    <n v="2019"/>
    <d v="1899-12-30T00:00:01"/>
    <n v="4"/>
    <n v="3"/>
    <n v="13945"/>
    <n v="10"/>
    <x v="23"/>
  </r>
  <r>
    <n v="2020"/>
    <d v="1899-12-30T00:00:01"/>
    <n v="4"/>
    <n v="3"/>
    <n v="13948"/>
    <n v="12"/>
    <x v="23"/>
  </r>
  <r>
    <n v="2021"/>
    <d v="1899-12-30T00:00:01"/>
    <n v="4"/>
    <n v="3"/>
    <n v="13951"/>
    <n v="9"/>
    <x v="23"/>
  </r>
  <r>
    <n v="2022"/>
    <d v="1899-12-30T00:00:01"/>
    <n v="4"/>
    <n v="3"/>
    <n v="13954"/>
    <n v="12"/>
    <x v="22"/>
  </r>
  <r>
    <n v="2023"/>
    <d v="1899-12-30T00:00:01"/>
    <n v="4"/>
    <n v="2"/>
    <n v="13956"/>
    <n v="9"/>
    <x v="23"/>
  </r>
  <r>
    <n v="2024"/>
    <d v="1899-12-30T00:00:01"/>
    <n v="5"/>
    <n v="4"/>
    <n v="13960"/>
    <n v="15"/>
    <x v="24"/>
  </r>
  <r>
    <n v="2025"/>
    <d v="1899-12-30T00:00:01"/>
    <n v="5"/>
    <n v="2"/>
    <n v="13962"/>
    <n v="9"/>
    <x v="24"/>
  </r>
  <r>
    <n v="2026"/>
    <d v="1899-12-30T00:00:01"/>
    <n v="5"/>
    <n v="3"/>
    <n v="13965"/>
    <n v="12"/>
    <x v="24"/>
  </r>
  <r>
    <n v="2027"/>
    <d v="1899-12-30T00:00:01"/>
    <n v="5"/>
    <n v="4"/>
    <n v="13969"/>
    <n v="14"/>
    <x v="23"/>
  </r>
  <r>
    <n v="2028"/>
    <d v="1899-12-30T00:00:01"/>
    <n v="5"/>
    <n v="2"/>
    <n v="13971"/>
    <n v="9"/>
    <x v="24"/>
  </r>
  <r>
    <n v="2029"/>
    <d v="1899-12-30T00:00:01"/>
    <n v="5"/>
    <n v="2"/>
    <n v="13973"/>
    <n v="9"/>
    <x v="24"/>
  </r>
  <r>
    <n v="2030"/>
    <d v="1899-12-30T00:00:01"/>
    <n v="5"/>
    <n v="4"/>
    <n v="13977"/>
    <n v="14"/>
    <x v="24"/>
  </r>
  <r>
    <n v="2031"/>
    <d v="1899-12-30T00:00:01"/>
    <n v="5"/>
    <n v="3"/>
    <n v="13980"/>
    <n v="12"/>
    <x v="25"/>
  </r>
  <r>
    <n v="2032"/>
    <d v="1899-12-30T00:00:01"/>
    <n v="5"/>
    <n v="2"/>
    <n v="13982"/>
    <n v="8"/>
    <x v="24"/>
  </r>
  <r>
    <n v="2033"/>
    <d v="1899-12-30T00:00:01"/>
    <n v="5"/>
    <n v="4"/>
    <n v="13986"/>
    <n v="15"/>
    <x v="25"/>
  </r>
  <r>
    <n v="2034"/>
    <d v="1899-12-30T00:00:01"/>
    <n v="6"/>
    <n v="3"/>
    <n v="13989"/>
    <n v="9"/>
    <x v="24"/>
  </r>
  <r>
    <n v="2035"/>
    <d v="1899-12-30T00:00:01"/>
    <n v="6"/>
    <n v="4"/>
    <n v="13993"/>
    <n v="14"/>
    <x v="23"/>
  </r>
  <r>
    <n v="2036"/>
    <d v="1899-12-30T00:00:01"/>
    <n v="6"/>
    <n v="3"/>
    <n v="13996"/>
    <n v="12"/>
    <x v="24"/>
  </r>
  <r>
    <n v="2037"/>
    <d v="1899-12-30T00:00:01"/>
    <n v="6"/>
    <n v="3"/>
    <n v="13999"/>
    <n v="9"/>
    <x v="24"/>
  </r>
  <r>
    <n v="2038"/>
    <d v="1899-12-30T00:00:01"/>
    <n v="6"/>
    <n v="3"/>
    <n v="14002"/>
    <n v="12"/>
    <x v="24"/>
  </r>
  <r>
    <n v="2039"/>
    <d v="1899-12-30T00:00:01"/>
    <n v="6"/>
    <n v="3"/>
    <n v="14005"/>
    <n v="12"/>
    <x v="23"/>
  </r>
  <r>
    <n v="2040"/>
    <d v="1899-12-30T00:00:01"/>
    <n v="6"/>
    <n v="4"/>
    <n v="14009"/>
    <n v="13"/>
    <x v="23"/>
  </r>
  <r>
    <n v="2041"/>
    <d v="1899-12-30T00:00:01"/>
    <n v="6"/>
    <n v="3"/>
    <n v="14012"/>
    <n v="11"/>
    <x v="23"/>
  </r>
  <r>
    <n v="2042"/>
    <d v="1899-12-30T00:00:01"/>
    <n v="6"/>
    <n v="3"/>
    <n v="14015"/>
    <n v="10"/>
    <x v="22"/>
  </r>
  <r>
    <n v="2043"/>
    <d v="1899-12-30T00:00:01"/>
    <n v="6"/>
    <n v="4"/>
    <n v="14019"/>
    <n v="14"/>
    <x v="23"/>
  </r>
  <r>
    <n v="2044"/>
    <d v="1899-12-30T00:00:01"/>
    <n v="7"/>
    <n v="3"/>
    <n v="14022"/>
    <n v="11"/>
    <x v="23"/>
  </r>
  <r>
    <n v="2045"/>
    <d v="1899-12-30T00:00:01"/>
    <n v="7"/>
    <n v="3"/>
    <n v="14025"/>
    <n v="11"/>
    <x v="22"/>
  </r>
  <r>
    <n v="2046"/>
    <d v="1899-12-30T00:00:01"/>
    <n v="7"/>
    <n v="3"/>
    <n v="14028"/>
    <n v="11"/>
    <x v="22"/>
  </r>
  <r>
    <n v="2047"/>
    <d v="1899-12-30T00:00:01"/>
    <n v="7"/>
    <n v="4"/>
    <n v="14032"/>
    <n v="14"/>
    <x v="22"/>
  </r>
  <r>
    <n v="2048"/>
    <d v="1899-12-30T00:00:01"/>
    <n v="7"/>
    <n v="4"/>
    <n v="14036"/>
    <n v="15"/>
    <x v="21"/>
  </r>
  <r>
    <n v="2049"/>
    <d v="1899-12-30T00:00:01"/>
    <n v="7"/>
    <n v="3"/>
    <n v="14039"/>
    <n v="11"/>
    <x v="23"/>
  </r>
  <r>
    <n v="2050"/>
    <d v="1899-12-30T00:00:01"/>
    <n v="7"/>
    <n v="3"/>
    <n v="14042"/>
    <n v="12"/>
    <x v="24"/>
  </r>
  <r>
    <n v="2051"/>
    <d v="1899-12-30T00:00:01"/>
    <n v="7"/>
    <n v="4"/>
    <n v="14046"/>
    <n v="14"/>
    <x v="24"/>
  </r>
  <r>
    <n v="2052"/>
    <d v="1899-12-30T00:00:01"/>
    <n v="7"/>
    <n v="3"/>
    <n v="14049"/>
    <n v="10"/>
    <x v="24"/>
  </r>
  <r>
    <n v="2053"/>
    <d v="1899-12-30T00:00:01"/>
    <n v="7"/>
    <n v="3"/>
    <n v="14052"/>
    <n v="12"/>
    <x v="25"/>
  </r>
  <r>
    <n v="2054"/>
    <d v="1899-12-30T00:00:01"/>
    <n v="7"/>
    <n v="3"/>
    <n v="14055"/>
    <n v="12"/>
    <x v="26"/>
  </r>
  <r>
    <n v="2055"/>
    <d v="1899-12-30T00:00:01"/>
    <n v="7"/>
    <n v="3"/>
    <n v="14058"/>
    <n v="11"/>
    <x v="25"/>
  </r>
  <r>
    <n v="2056"/>
    <d v="1899-12-30T00:00:01"/>
    <n v="7"/>
    <n v="4"/>
    <n v="14062"/>
    <n v="14"/>
    <x v="26"/>
  </r>
  <r>
    <n v="2057"/>
    <d v="1899-12-30T00:00:01"/>
    <n v="7"/>
    <n v="4"/>
    <n v="14066"/>
    <n v="14"/>
    <x v="25"/>
  </r>
  <r>
    <n v="2058"/>
    <d v="1899-12-30T00:00:01"/>
    <n v="8"/>
    <n v="3"/>
    <n v="14069"/>
    <n v="10"/>
    <x v="26"/>
  </r>
  <r>
    <n v="2059"/>
    <d v="1899-12-30T00:00:01"/>
    <n v="8"/>
    <n v="3"/>
    <n v="14072"/>
    <n v="9"/>
    <x v="25"/>
  </r>
  <r>
    <n v="2060"/>
    <d v="1899-12-30T00:00:01"/>
    <n v="8"/>
    <n v="4"/>
    <n v="14076"/>
    <n v="13"/>
    <x v="26"/>
  </r>
  <r>
    <n v="2061"/>
    <d v="1899-12-30T00:00:01"/>
    <n v="8"/>
    <n v="4"/>
    <n v="14080"/>
    <n v="13"/>
    <x v="26"/>
  </r>
  <r>
    <n v="2062"/>
    <d v="1899-12-30T00:00:01"/>
    <n v="8"/>
    <n v="3"/>
    <n v="14083"/>
    <n v="9"/>
    <x v="27"/>
  </r>
  <r>
    <n v="2063"/>
    <d v="1899-12-30T00:00:01"/>
    <n v="8"/>
    <n v="4"/>
    <n v="14087"/>
    <n v="13"/>
    <x v="27"/>
  </r>
  <r>
    <n v="2064"/>
    <d v="1899-12-30T00:00:01"/>
    <n v="8"/>
    <n v="4"/>
    <n v="14091"/>
    <n v="13"/>
    <x v="27"/>
  </r>
  <r>
    <n v="2065"/>
    <d v="1899-12-30T00:00:01"/>
    <n v="8"/>
    <n v="4"/>
    <n v="14095"/>
    <n v="13"/>
    <x v="26"/>
  </r>
  <r>
    <n v="2066"/>
    <d v="1899-12-30T00:00:01"/>
    <n v="8"/>
    <n v="4"/>
    <n v="14099"/>
    <n v="13"/>
    <x v="27"/>
  </r>
  <r>
    <n v="2067"/>
    <d v="1899-12-30T00:00:01"/>
    <n v="8"/>
    <n v="2"/>
    <n v="14101"/>
    <n v="7"/>
    <x v="28"/>
  </r>
  <r>
    <n v="2068"/>
    <d v="1899-12-30T00:00:01"/>
    <n v="8"/>
    <n v="4"/>
    <n v="14105"/>
    <n v="14"/>
    <x v="27"/>
  </r>
  <r>
    <n v="2069"/>
    <d v="1899-12-30T00:00:01"/>
    <n v="8"/>
    <n v="4"/>
    <n v="14109"/>
    <n v="14"/>
    <x v="27"/>
  </r>
  <r>
    <n v="2070"/>
    <d v="1899-12-30T00:00:01"/>
    <n v="8"/>
    <n v="3"/>
    <n v="14112"/>
    <n v="10"/>
    <x v="27"/>
  </r>
  <r>
    <n v="2071"/>
    <d v="1899-12-30T00:00:01"/>
    <n v="8"/>
    <n v="3"/>
    <n v="14115"/>
    <n v="12"/>
    <x v="28"/>
  </r>
  <r>
    <n v="2072"/>
    <d v="1899-12-30T00:00:01"/>
    <n v="9"/>
    <n v="3"/>
    <n v="14118"/>
    <n v="10"/>
    <x v="27"/>
  </r>
  <r>
    <n v="2073"/>
    <d v="1899-12-30T00:00:01"/>
    <n v="9"/>
    <n v="3"/>
    <n v="14121"/>
    <n v="11"/>
    <x v="27"/>
  </r>
  <r>
    <n v="2074"/>
    <d v="1899-12-30T00:00:01"/>
    <n v="9"/>
    <n v="3"/>
    <n v="14124"/>
    <n v="10"/>
    <x v="27"/>
  </r>
  <r>
    <n v="2075"/>
    <d v="1899-12-30T00:00:01"/>
    <n v="9"/>
    <n v="4"/>
    <n v="14128"/>
    <n v="15"/>
    <x v="27"/>
  </r>
  <r>
    <n v="2076"/>
    <d v="1899-12-30T00:00:01"/>
    <n v="9"/>
    <n v="2"/>
    <n v="14130"/>
    <n v="9"/>
    <x v="27"/>
  </r>
  <r>
    <n v="2077"/>
    <d v="1899-12-30T00:00:01"/>
    <n v="9"/>
    <n v="3"/>
    <n v="14133"/>
    <n v="11"/>
    <x v="26"/>
  </r>
  <r>
    <n v="2078"/>
    <d v="1899-12-30T00:00:01"/>
    <n v="9"/>
    <n v="3"/>
    <n v="14136"/>
    <n v="11"/>
    <x v="26"/>
  </r>
  <r>
    <n v="2079"/>
    <d v="1899-12-30T00:00:01"/>
    <n v="9"/>
    <n v="4"/>
    <n v="14140"/>
    <n v="14"/>
    <x v="25"/>
  </r>
  <r>
    <n v="2080"/>
    <d v="1899-12-30T00:00:01"/>
    <n v="9"/>
    <n v="3"/>
    <n v="14143"/>
    <n v="11"/>
    <x v="24"/>
  </r>
  <r>
    <n v="2081"/>
    <d v="1899-12-30T00:00:01"/>
    <n v="10"/>
    <n v="3"/>
    <n v="14146"/>
    <n v="12"/>
    <x v="25"/>
  </r>
  <r>
    <n v="2082"/>
    <d v="1899-12-30T00:00:01"/>
    <n v="10"/>
    <n v="4"/>
    <n v="14150"/>
    <n v="14"/>
    <x v="26"/>
  </r>
  <r>
    <n v="2083"/>
    <d v="1899-12-30T00:00:01"/>
    <n v="10"/>
    <n v="3"/>
    <n v="14153"/>
    <n v="11"/>
    <x v="27"/>
  </r>
  <r>
    <n v="2084"/>
    <d v="1899-12-30T00:00:01"/>
    <n v="10"/>
    <n v="4"/>
    <n v="14157"/>
    <n v="13"/>
    <x v="27"/>
  </r>
  <r>
    <n v="2085"/>
    <d v="1899-12-30T00:00:01"/>
    <n v="10"/>
    <n v="3"/>
    <n v="14160"/>
    <n v="11"/>
    <x v="29"/>
  </r>
  <r>
    <n v="2086"/>
    <d v="1899-12-30T00:00:01"/>
    <n v="10"/>
    <n v="4"/>
    <n v="14164"/>
    <n v="15"/>
    <x v="30"/>
  </r>
  <r>
    <n v="2087"/>
    <d v="1899-12-30T00:00:01"/>
    <n v="10"/>
    <n v="4"/>
    <n v="14168"/>
    <n v="16"/>
    <x v="29"/>
  </r>
  <r>
    <n v="2088"/>
    <d v="1899-12-30T00:00:01"/>
    <n v="10"/>
    <n v="4"/>
    <n v="14172"/>
    <n v="15"/>
    <x v="30"/>
  </r>
  <r>
    <n v="2089"/>
    <d v="1899-12-30T00:00:01"/>
    <n v="10"/>
    <n v="3"/>
    <n v="14175"/>
    <n v="12"/>
    <x v="30"/>
  </r>
  <r>
    <n v="2090"/>
    <d v="1899-12-30T00:00:01"/>
    <n v="10"/>
    <n v="6"/>
    <n v="14181"/>
    <n v="23"/>
    <x v="29"/>
  </r>
  <r>
    <n v="2091"/>
    <d v="1899-12-30T00:00:01"/>
    <n v="9"/>
    <n v="3"/>
    <n v="14184"/>
    <n v="12"/>
    <x v="30"/>
  </r>
  <r>
    <n v="2092"/>
    <d v="1899-12-30T00:00:01"/>
    <n v="9"/>
    <n v="6"/>
    <n v="14190"/>
    <n v="23"/>
    <x v="29"/>
  </r>
  <r>
    <n v="2093"/>
    <d v="1899-12-30T00:00:01"/>
    <n v="9"/>
    <n v="4"/>
    <n v="14194"/>
    <n v="16"/>
    <x v="30"/>
  </r>
  <r>
    <n v="2094"/>
    <d v="1899-12-30T00:00:01"/>
    <n v="9"/>
    <n v="5"/>
    <n v="14199"/>
    <n v="20"/>
    <x v="30"/>
  </r>
  <r>
    <n v="2095"/>
    <d v="1899-12-30T00:00:01"/>
    <n v="9"/>
    <n v="6"/>
    <n v="14205"/>
    <n v="20"/>
    <x v="31"/>
  </r>
  <r>
    <n v="2096"/>
    <d v="1899-12-30T00:00:01"/>
    <n v="9"/>
    <n v="6"/>
    <n v="14211"/>
    <n v="21"/>
    <x v="30"/>
  </r>
  <r>
    <n v="2097"/>
    <d v="1899-12-30T00:00:01"/>
    <n v="9"/>
    <n v="5"/>
    <n v="14216"/>
    <n v="18"/>
    <x v="30"/>
  </r>
  <r>
    <n v="2098"/>
    <d v="1899-12-30T00:00:01"/>
    <n v="9"/>
    <n v="7"/>
    <n v="14223"/>
    <n v="25"/>
    <x v="30"/>
  </r>
  <r>
    <n v="2099"/>
    <d v="1899-12-30T00:00:01"/>
    <n v="9"/>
    <n v="5"/>
    <n v="14228"/>
    <n v="17"/>
    <x v="30"/>
  </r>
  <r>
    <n v="2100"/>
    <d v="1899-12-30T00:00:01"/>
    <n v="9"/>
    <n v="6"/>
    <n v="14234"/>
    <n v="21"/>
    <x v="29"/>
  </r>
  <r>
    <n v="2101"/>
    <d v="1899-12-30T00:00:01"/>
    <n v="9"/>
    <n v="6"/>
    <n v="14240"/>
    <n v="21"/>
    <x v="28"/>
  </r>
  <r>
    <n v="2102"/>
    <d v="1899-12-30T00:00:01"/>
    <n v="9"/>
    <n v="5"/>
    <n v="14245"/>
    <n v="18"/>
    <x v="30"/>
  </r>
  <r>
    <n v="2103"/>
    <d v="1899-12-30T00:00:01"/>
    <n v="9"/>
    <n v="6"/>
    <n v="14251"/>
    <n v="20"/>
    <x v="30"/>
  </r>
  <r>
    <n v="2104"/>
    <d v="1899-12-30T00:00:01"/>
    <n v="9"/>
    <n v="5"/>
    <n v="14256"/>
    <n v="18"/>
    <x v="29"/>
  </r>
  <r>
    <n v="2105"/>
    <d v="1899-12-30T00:00:01"/>
    <n v="9"/>
    <n v="5"/>
    <n v="14261"/>
    <n v="17"/>
    <x v="30"/>
  </r>
  <r>
    <n v="2106"/>
    <d v="1899-12-30T00:00:01"/>
    <n v="9"/>
    <n v="5"/>
    <n v="14266"/>
    <n v="18"/>
    <x v="29"/>
  </r>
  <r>
    <n v="2107"/>
    <d v="1899-12-30T00:00:01"/>
    <n v="10"/>
    <n v="4"/>
    <n v="14270"/>
    <n v="16"/>
    <x v="29"/>
  </r>
  <r>
    <n v="2108"/>
    <d v="1899-12-30T00:00:01"/>
    <n v="10"/>
    <n v="4"/>
    <n v="14274"/>
    <n v="15"/>
    <x v="28"/>
  </r>
  <r>
    <n v="2109"/>
    <d v="1899-12-30T00:00:01"/>
    <n v="10"/>
    <n v="4"/>
    <n v="14278"/>
    <n v="15"/>
    <x v="27"/>
  </r>
  <r>
    <n v="2110"/>
    <d v="1899-12-30T00:00:01"/>
    <n v="10"/>
    <n v="4"/>
    <n v="14282"/>
    <n v="15"/>
    <x v="27"/>
  </r>
  <r>
    <n v="2111"/>
    <d v="1899-12-30T00:00:01"/>
    <n v="10"/>
    <n v="4"/>
    <n v="14286"/>
    <n v="13"/>
    <x v="27"/>
  </r>
  <r>
    <n v="2112"/>
    <d v="1899-12-30T00:00:01"/>
    <n v="10"/>
    <n v="4"/>
    <n v="14290"/>
    <n v="13"/>
    <x v="26"/>
  </r>
  <r>
    <n v="2113"/>
    <d v="1899-12-30T00:00:01"/>
    <n v="10"/>
    <n v="4"/>
    <n v="14294"/>
    <n v="13"/>
    <x v="27"/>
  </r>
  <r>
    <n v="2114"/>
    <d v="1899-12-30T00:00:01"/>
    <n v="10"/>
    <n v="4"/>
    <n v="14298"/>
    <n v="13"/>
    <x v="27"/>
  </r>
  <r>
    <n v="2115"/>
    <d v="1899-12-30T00:00:01"/>
    <n v="11"/>
    <n v="3"/>
    <n v="14301"/>
    <n v="12"/>
    <x v="27"/>
  </r>
  <r>
    <n v="2116"/>
    <d v="1899-12-30T00:00:01"/>
    <n v="11"/>
    <n v="4"/>
    <n v="14305"/>
    <n v="13"/>
    <x v="27"/>
  </r>
  <r>
    <n v="2117"/>
    <d v="1899-12-30T00:00:01"/>
    <n v="11"/>
    <n v="3"/>
    <n v="14308"/>
    <n v="12"/>
    <x v="27"/>
  </r>
  <r>
    <n v="2118"/>
    <d v="1899-12-30T00:00:01"/>
    <n v="11"/>
    <n v="4"/>
    <n v="14312"/>
    <n v="13"/>
    <x v="28"/>
  </r>
  <r>
    <n v="2119"/>
    <d v="1899-12-30T00:00:01"/>
    <n v="11"/>
    <n v="3"/>
    <n v="14315"/>
    <n v="12"/>
    <x v="27"/>
  </r>
  <r>
    <n v="2120"/>
    <d v="1899-12-30T00:00:01"/>
    <n v="11"/>
    <n v="3"/>
    <n v="14318"/>
    <n v="13"/>
    <x v="27"/>
  </r>
  <r>
    <n v="2121"/>
    <d v="1899-12-30T00:00:01"/>
    <n v="11"/>
    <n v="3"/>
    <n v="14321"/>
    <n v="12"/>
    <x v="27"/>
  </r>
  <r>
    <n v="2122"/>
    <d v="1899-12-30T00:00:01"/>
    <n v="11"/>
    <n v="3"/>
    <n v="14324"/>
    <n v="11"/>
    <x v="27"/>
  </r>
  <r>
    <n v="2123"/>
    <d v="1899-12-30T00:00:01"/>
    <n v="11"/>
    <n v="4"/>
    <n v="14328"/>
    <n v="15"/>
    <x v="26"/>
  </r>
  <r>
    <n v="2124"/>
    <d v="1899-12-30T00:00:01"/>
    <n v="12"/>
    <n v="3"/>
    <n v="14331"/>
    <n v="11"/>
    <x v="27"/>
  </r>
  <r>
    <n v="2125"/>
    <d v="1899-12-30T00:00:01"/>
    <n v="12"/>
    <n v="3"/>
    <n v="14334"/>
    <n v="13"/>
    <x v="27"/>
  </r>
  <r>
    <n v="2126"/>
    <d v="1899-12-30T00:00:01"/>
    <n v="12"/>
    <n v="4"/>
    <n v="14338"/>
    <n v="14"/>
    <x v="27"/>
  </r>
  <r>
    <n v="2127"/>
    <d v="1899-12-30T00:00:01"/>
    <n v="12"/>
    <n v="3"/>
    <n v="14341"/>
    <n v="12"/>
    <x v="27"/>
  </r>
  <r>
    <n v="2128"/>
    <d v="1899-12-30T00:00:01"/>
    <n v="12"/>
    <n v="3"/>
    <n v="14344"/>
    <n v="12"/>
    <x v="27"/>
  </r>
  <r>
    <n v="2129"/>
    <d v="1899-12-30T00:00:01"/>
    <n v="12"/>
    <n v="3"/>
    <n v="14347"/>
    <n v="12"/>
    <x v="28"/>
  </r>
  <r>
    <n v="2130"/>
    <d v="1899-12-30T00:00:01"/>
    <n v="12"/>
    <n v="4"/>
    <n v="14351"/>
    <n v="16"/>
    <x v="29"/>
  </r>
  <r>
    <n v="2131"/>
    <d v="1899-12-30T00:00:01"/>
    <n v="12"/>
    <n v="3"/>
    <n v="14354"/>
    <n v="10"/>
    <x v="28"/>
  </r>
  <r>
    <n v="2132"/>
    <d v="1899-12-30T00:00:01"/>
    <n v="12"/>
    <n v="4"/>
    <n v="14358"/>
    <n v="15"/>
    <x v="29"/>
  </r>
  <r>
    <n v="2133"/>
    <d v="1899-12-30T00:00:01"/>
    <n v="12"/>
    <n v="4"/>
    <n v="14362"/>
    <n v="14"/>
    <x v="30"/>
  </r>
  <r>
    <n v="2134"/>
    <d v="1899-12-30T00:00:01"/>
    <n v="12"/>
    <n v="4"/>
    <n v="14366"/>
    <n v="14"/>
    <x v="30"/>
  </r>
  <r>
    <n v="2135"/>
    <d v="1899-12-30T00:00:01"/>
    <n v="12"/>
    <n v="2"/>
    <n v="14368"/>
    <n v="7"/>
    <x v="31"/>
  </r>
  <r>
    <n v="2136"/>
    <d v="1899-12-30T00:00:01"/>
    <n v="12"/>
    <n v="5"/>
    <n v="14373"/>
    <n v="17"/>
    <x v="32"/>
  </r>
  <r>
    <n v="2137"/>
    <d v="1899-12-30T00:00:01"/>
    <n v="12"/>
    <n v="4"/>
    <n v="14377"/>
    <n v="13"/>
    <x v="32"/>
  </r>
  <r>
    <n v="2138"/>
    <d v="1899-12-30T00:00:01"/>
    <n v="12"/>
    <n v="4"/>
    <n v="14381"/>
    <n v="13"/>
    <x v="33"/>
  </r>
  <r>
    <n v="2139"/>
    <d v="1899-12-30T00:00:01"/>
    <n v="13"/>
    <n v="4"/>
    <n v="14385"/>
    <n v="13"/>
    <x v="32"/>
  </r>
  <r>
    <n v="2140"/>
    <d v="1899-12-30T00:00:01"/>
    <n v="13"/>
    <n v="4"/>
    <n v="14389"/>
    <n v="13"/>
    <x v="32"/>
  </r>
  <r>
    <n v="2141"/>
    <d v="1899-12-30T00:00:01"/>
    <n v="13"/>
    <n v="5"/>
    <n v="14394"/>
    <n v="17"/>
    <x v="32"/>
  </r>
  <r>
    <n v="2142"/>
    <d v="1899-12-30T00:00:01"/>
    <n v="13"/>
    <n v="4"/>
    <n v="14398"/>
    <n v="13"/>
    <x v="32"/>
  </r>
  <r>
    <n v="2143"/>
    <d v="1899-12-30T00:00:01"/>
    <n v="13"/>
    <n v="4"/>
    <n v="14402"/>
    <n v="14"/>
    <x v="32"/>
  </r>
  <r>
    <n v="2144"/>
    <d v="1899-12-30T00:00:01"/>
    <n v="13"/>
    <n v="3"/>
    <n v="14405"/>
    <n v="11"/>
    <x v="32"/>
  </r>
  <r>
    <n v="2145"/>
    <d v="1899-12-30T00:00:01"/>
    <n v="13"/>
    <n v="4"/>
    <n v="14409"/>
    <n v="14"/>
    <x v="32"/>
  </r>
  <r>
    <n v="2146"/>
    <d v="1899-12-30T00:00:01"/>
    <n v="13"/>
    <n v="4"/>
    <n v="14413"/>
    <n v="14"/>
    <x v="32"/>
  </r>
  <r>
    <n v="2147"/>
    <d v="1899-12-30T00:00:01"/>
    <n v="13"/>
    <n v="4"/>
    <n v="14417"/>
    <n v="15"/>
    <x v="32"/>
  </r>
  <r>
    <n v="2148"/>
    <d v="1899-12-30T00:00:01"/>
    <n v="13"/>
    <n v="4"/>
    <n v="14421"/>
    <n v="15"/>
    <x v="33"/>
  </r>
  <r>
    <n v="2149"/>
    <d v="1899-12-30T00:00:01"/>
    <n v="13"/>
    <n v="3"/>
    <n v="14424"/>
    <n v="9"/>
    <x v="32"/>
  </r>
  <r>
    <n v="2150"/>
    <d v="1899-12-30T00:00:01"/>
    <n v="13"/>
    <n v="4"/>
    <n v="14428"/>
    <n v="15"/>
    <x v="32"/>
  </r>
  <r>
    <n v="2151"/>
    <d v="1899-12-30T00:00:01"/>
    <n v="13"/>
    <n v="4"/>
    <n v="14432"/>
    <n v="15"/>
    <x v="32"/>
  </r>
  <r>
    <n v="2152"/>
    <d v="1899-12-30T00:00:01"/>
    <n v="13"/>
    <n v="4"/>
    <n v="14436"/>
    <n v="15"/>
    <x v="32"/>
  </r>
  <r>
    <n v="2153"/>
    <d v="1899-12-30T00:00:01"/>
    <n v="13"/>
    <n v="4"/>
    <n v="14440"/>
    <n v="14"/>
    <x v="32"/>
  </r>
  <r>
    <n v="2154"/>
    <d v="1899-12-30T00:00:01"/>
    <n v="13"/>
    <n v="5"/>
    <n v="14445"/>
    <n v="18"/>
    <x v="32"/>
  </r>
  <r>
    <n v="2155"/>
    <d v="1899-12-30T00:00:01"/>
    <n v="13"/>
    <n v="4"/>
    <n v="14449"/>
    <n v="14"/>
    <x v="32"/>
  </r>
  <r>
    <n v="2156"/>
    <d v="1899-12-30T00:00:01"/>
    <n v="13"/>
    <n v="4"/>
    <n v="14453"/>
    <n v="13"/>
    <x v="32"/>
  </r>
  <r>
    <n v="2157"/>
    <d v="1899-12-30T00:00:01"/>
    <n v="13"/>
    <n v="2"/>
    <n v="14455"/>
    <n v="8"/>
    <x v="31"/>
  </r>
  <r>
    <n v="2158"/>
    <d v="1899-12-30T00:00:01"/>
    <n v="13"/>
    <n v="6"/>
    <n v="14461"/>
    <n v="21"/>
    <x v="30"/>
  </r>
  <r>
    <n v="2159"/>
    <d v="1899-12-30T00:00:01"/>
    <n v="14"/>
    <n v="4"/>
    <n v="14465"/>
    <n v="13"/>
    <x v="30"/>
  </r>
  <r>
    <n v="2160"/>
    <d v="1899-12-30T00:00:01"/>
    <n v="14"/>
    <n v="3"/>
    <n v="14468"/>
    <n v="10"/>
    <x v="31"/>
  </r>
  <r>
    <n v="2161"/>
    <d v="1899-12-30T00:00:01"/>
    <n v="14"/>
    <n v="4"/>
    <n v="14472"/>
    <n v="14"/>
    <x v="30"/>
  </r>
  <r>
    <n v="2162"/>
    <d v="1899-12-30T00:00:01"/>
    <n v="14"/>
    <n v="3"/>
    <n v="14475"/>
    <n v="11"/>
    <x v="31"/>
  </r>
  <r>
    <n v="2163"/>
    <d v="1899-12-30T00:00:01"/>
    <n v="14"/>
    <n v="4"/>
    <n v="14479"/>
    <n v="15"/>
    <x v="30"/>
  </r>
  <r>
    <n v="2164"/>
    <d v="1899-12-30T00:00:01"/>
    <n v="14"/>
    <n v="3"/>
    <n v="14482"/>
    <n v="12"/>
    <x v="30"/>
  </r>
  <r>
    <n v="2165"/>
    <d v="1899-12-30T00:00:01"/>
    <n v="14"/>
    <n v="4"/>
    <n v="14486"/>
    <n v="15"/>
    <x v="31"/>
  </r>
  <r>
    <n v="2166"/>
    <d v="1899-12-30T00:00:01"/>
    <n v="14"/>
    <n v="3"/>
    <n v="14489"/>
    <n v="12"/>
    <x v="30"/>
  </r>
  <r>
    <n v="2167"/>
    <d v="1899-12-30T00:00:01"/>
    <n v="14"/>
    <n v="3"/>
    <n v="14492"/>
    <n v="12"/>
    <x v="31"/>
  </r>
  <r>
    <n v="2168"/>
    <d v="1899-12-30T00:00:01"/>
    <n v="14"/>
    <n v="4"/>
    <n v="14496"/>
    <n v="15"/>
    <x v="30"/>
  </r>
  <r>
    <n v="2169"/>
    <d v="1899-12-30T00:00:01"/>
    <n v="14"/>
    <n v="3"/>
    <n v="14499"/>
    <n v="12"/>
    <x v="31"/>
  </r>
  <r>
    <n v="2170"/>
    <d v="1899-12-30T00:00:01"/>
    <n v="14"/>
    <n v="4"/>
    <n v="14503"/>
    <n v="15"/>
    <x v="30"/>
  </r>
  <r>
    <n v="2171"/>
    <d v="1899-12-30T00:00:01"/>
    <n v="14"/>
    <n v="2"/>
    <n v="14505"/>
    <n v="9"/>
    <x v="30"/>
  </r>
  <r>
    <n v="2172"/>
    <d v="1899-12-30T00:00:01"/>
    <n v="14"/>
    <n v="4"/>
    <n v="14509"/>
    <n v="15"/>
    <x v="30"/>
  </r>
  <r>
    <n v="2173"/>
    <d v="1899-12-30T00:00:01"/>
    <n v="14"/>
    <n v="4"/>
    <n v="14513"/>
    <n v="14"/>
    <x v="31"/>
  </r>
  <r>
    <n v="2174"/>
    <d v="1899-12-30T00:00:01"/>
    <n v="15"/>
    <n v="4"/>
    <n v="14517"/>
    <n v="13"/>
    <x v="31"/>
  </r>
  <r>
    <n v="2175"/>
    <d v="1899-12-30T00:00:01"/>
    <n v="15"/>
    <n v="3"/>
    <n v="14520"/>
    <n v="9"/>
    <x v="32"/>
  </r>
  <r>
    <n v="2176"/>
    <d v="1899-12-30T00:00:01"/>
    <n v="15"/>
    <n v="4"/>
    <n v="14524"/>
    <n v="13"/>
    <x v="31"/>
  </r>
  <r>
    <n v="2177"/>
    <d v="1899-12-30T00:00:01"/>
    <n v="15"/>
    <n v="4"/>
    <n v="14528"/>
    <n v="13"/>
    <x v="31"/>
  </r>
  <r>
    <n v="2178"/>
    <d v="1899-12-30T00:00:01"/>
    <n v="15"/>
    <n v="4"/>
    <n v="14532"/>
    <n v="13"/>
    <x v="29"/>
  </r>
  <r>
    <n v="2179"/>
    <d v="1899-12-30T00:00:01"/>
    <n v="15"/>
    <n v="4"/>
    <n v="14536"/>
    <n v="13"/>
    <x v="29"/>
  </r>
  <r>
    <n v="2180"/>
    <d v="1899-12-30T00:00:01"/>
    <n v="15"/>
    <n v="4"/>
    <n v="14540"/>
    <n v="13"/>
    <x v="28"/>
  </r>
  <r>
    <n v="2181"/>
    <d v="1899-12-30T00:00:01"/>
    <n v="15"/>
    <n v="3"/>
    <n v="14543"/>
    <n v="9"/>
    <x v="27"/>
  </r>
  <r>
    <n v="2182"/>
    <d v="1899-12-30T00:00:01"/>
    <n v="15"/>
    <n v="4"/>
    <n v="14547"/>
    <n v="14"/>
    <x v="27"/>
  </r>
  <r>
    <n v="2183"/>
    <d v="1899-12-30T00:00:01"/>
    <n v="15"/>
    <n v="4"/>
    <n v="14551"/>
    <n v="14"/>
    <x v="27"/>
  </r>
  <r>
    <n v="2184"/>
    <d v="1899-12-30T00:00:01"/>
    <n v="15"/>
    <n v="4"/>
    <n v="14555"/>
    <n v="14"/>
    <x v="26"/>
  </r>
  <r>
    <n v="2185"/>
    <d v="1899-12-30T00:00:01"/>
    <n v="16"/>
    <n v="4"/>
    <n v="14559"/>
    <n v="14"/>
    <x v="27"/>
  </r>
  <r>
    <n v="2186"/>
    <d v="1899-12-30T00:00:01"/>
    <n v="16"/>
    <n v="2"/>
    <n v="14561"/>
    <n v="6"/>
    <x v="27"/>
  </r>
  <r>
    <n v="2187"/>
    <d v="1899-12-30T00:00:01"/>
    <n v="16"/>
    <n v="4"/>
    <n v="14565"/>
    <n v="13"/>
    <x v="27"/>
  </r>
  <r>
    <n v="2188"/>
    <d v="1899-12-30T00:00:01"/>
    <n v="16"/>
    <n v="4"/>
    <n v="14569"/>
    <n v="13"/>
    <x v="27"/>
  </r>
  <r>
    <n v="2189"/>
    <d v="1899-12-30T00:00:01"/>
    <n v="16"/>
    <n v="4"/>
    <n v="14573"/>
    <n v="13"/>
    <x v="27"/>
  </r>
  <r>
    <n v="2190"/>
    <d v="1899-12-30T00:00:01"/>
    <n v="16"/>
    <n v="4"/>
    <n v="14577"/>
    <n v="13"/>
    <x v="28"/>
  </r>
  <r>
    <n v="2191"/>
    <d v="1899-12-30T00:00:01"/>
    <n v="16"/>
    <n v="2"/>
    <n v="14579"/>
    <n v="9"/>
    <x v="28"/>
  </r>
  <r>
    <n v="2192"/>
    <d v="1899-12-30T00:00:01"/>
    <n v="16"/>
    <n v="4"/>
    <n v="14583"/>
    <n v="13"/>
    <x v="29"/>
  </r>
  <r>
    <n v="2193"/>
    <d v="1899-12-30T00:00:01"/>
    <n v="16"/>
    <n v="4"/>
    <n v="14587"/>
    <n v="13"/>
    <x v="30"/>
  </r>
  <r>
    <n v="2194"/>
    <d v="1899-12-30T00:00:01"/>
    <n v="16"/>
    <n v="4"/>
    <n v="14591"/>
    <n v="14"/>
    <x v="31"/>
  </r>
  <r>
    <n v="2195"/>
    <d v="1899-12-30T00:00:01"/>
    <n v="16"/>
    <n v="4"/>
    <n v="14595"/>
    <n v="14"/>
    <x v="31"/>
  </r>
  <r>
    <n v="2196"/>
    <d v="1899-12-30T00:00:01"/>
    <n v="16"/>
    <n v="4"/>
    <n v="14599"/>
    <n v="14"/>
    <x v="32"/>
  </r>
  <r>
    <n v="2197"/>
    <d v="1899-12-30T00:00:01"/>
    <n v="16"/>
    <n v="4"/>
    <n v="14603"/>
    <n v="15"/>
    <x v="32"/>
  </r>
  <r>
    <n v="2198"/>
    <d v="1899-12-30T00:00:01"/>
    <n v="16"/>
    <n v="3"/>
    <n v="14606"/>
    <n v="12"/>
    <x v="32"/>
  </r>
  <r>
    <n v="2199"/>
    <d v="1899-12-30T00:00:01"/>
    <n v="16"/>
    <n v="6"/>
    <n v="14612"/>
    <n v="23"/>
    <x v="31"/>
  </r>
  <r>
    <n v="2200"/>
    <d v="1899-12-30T00:00:01"/>
    <n v="16"/>
    <n v="4"/>
    <n v="14616"/>
    <n v="13"/>
    <x v="30"/>
  </r>
  <r>
    <n v="2201"/>
    <d v="1899-12-30T00:00:01"/>
    <n v="16"/>
    <n v="5"/>
    <n v="14621"/>
    <n v="17"/>
    <x v="28"/>
  </r>
  <r>
    <n v="2202"/>
    <d v="1899-12-30T00:00:01"/>
    <n v="16"/>
    <n v="5"/>
    <n v="14626"/>
    <n v="17"/>
    <x v="27"/>
  </r>
  <r>
    <n v="2203"/>
    <d v="1899-12-30T00:00:01"/>
    <n v="16"/>
    <n v="5"/>
    <n v="14631"/>
    <n v="18"/>
    <x v="28"/>
  </r>
  <r>
    <n v="2204"/>
    <d v="1899-12-30T00:00:01"/>
    <n v="16"/>
    <n v="5"/>
    <n v="14636"/>
    <n v="19"/>
    <x v="29"/>
  </r>
  <r>
    <n v="2205"/>
    <d v="1899-12-30T00:00:01"/>
    <n v="16"/>
    <n v="4"/>
    <n v="14640"/>
    <n v="15"/>
    <x v="29"/>
  </r>
  <r>
    <n v="2206"/>
    <d v="1899-12-30T00:00:01"/>
    <n v="16"/>
    <n v="5"/>
    <n v="14645"/>
    <n v="18"/>
    <x v="29"/>
  </r>
  <r>
    <n v="2207"/>
    <d v="1899-12-30T00:00:01"/>
    <n v="16"/>
    <n v="4"/>
    <n v="14649"/>
    <n v="16"/>
    <x v="29"/>
  </r>
  <r>
    <n v="2208"/>
    <d v="1899-12-30T00:00:01"/>
    <n v="16"/>
    <n v="4"/>
    <n v="14653"/>
    <n v="16"/>
    <x v="29"/>
  </r>
  <r>
    <n v="2209"/>
    <d v="1899-12-30T00:00:01"/>
    <n v="16"/>
    <n v="4"/>
    <n v="14657"/>
    <n v="15"/>
    <x v="28"/>
  </r>
  <r>
    <n v="2210"/>
    <d v="1899-12-30T00:00:01"/>
    <n v="17"/>
    <n v="5"/>
    <n v="14662"/>
    <n v="16"/>
    <x v="29"/>
  </r>
  <r>
    <n v="2211"/>
    <d v="1899-12-30T00:00:01"/>
    <n v="17"/>
    <n v="4"/>
    <n v="14666"/>
    <n v="14"/>
    <x v="28"/>
  </r>
  <r>
    <n v="2212"/>
    <d v="1899-12-30T00:00:01"/>
    <n v="17"/>
    <n v="4"/>
    <n v="14670"/>
    <n v="13"/>
    <x v="27"/>
  </r>
  <r>
    <n v="2213"/>
    <d v="1899-12-30T00:00:01"/>
    <n v="17"/>
    <n v="4"/>
    <n v="14674"/>
    <n v="15"/>
    <x v="27"/>
  </r>
  <r>
    <n v="2214"/>
    <d v="1899-12-30T00:00:01"/>
    <n v="17"/>
    <n v="4"/>
    <n v="14678"/>
    <n v="13"/>
    <x v="27"/>
  </r>
  <r>
    <n v="2215"/>
    <d v="1899-12-30T00:00:01"/>
    <n v="17"/>
    <n v="3"/>
    <n v="14681"/>
    <n v="13"/>
    <x v="27"/>
  </r>
  <r>
    <n v="2216"/>
    <d v="1899-12-30T00:00:01"/>
    <n v="17"/>
    <n v="4"/>
    <n v="14685"/>
    <n v="13"/>
    <x v="27"/>
  </r>
  <r>
    <n v="2217"/>
    <d v="1899-12-30T00:00:01"/>
    <n v="17"/>
    <n v="3"/>
    <n v="14688"/>
    <n v="12"/>
    <x v="26"/>
  </r>
  <r>
    <n v="2218"/>
    <d v="1899-12-30T00:00:01"/>
    <n v="17"/>
    <n v="3"/>
    <n v="14691"/>
    <n v="12"/>
    <x v="26"/>
  </r>
  <r>
    <n v="2219"/>
    <d v="1899-12-30T00:00:01"/>
    <n v="17"/>
    <n v="3"/>
    <n v="14694"/>
    <n v="12"/>
    <x v="26"/>
  </r>
  <r>
    <n v="2220"/>
    <d v="1899-12-30T00:00:01"/>
    <n v="18"/>
    <n v="3"/>
    <n v="14697"/>
    <n v="12"/>
    <x v="25"/>
  </r>
  <r>
    <n v="2221"/>
    <d v="1899-12-30T00:00:01"/>
    <n v="18"/>
    <n v="3"/>
    <n v="14700"/>
    <n v="13"/>
    <x v="26"/>
  </r>
  <r>
    <n v="2222"/>
    <d v="1899-12-30T00:00:01"/>
    <n v="18"/>
    <n v="3"/>
    <n v="14703"/>
    <n v="11"/>
    <x v="25"/>
  </r>
  <r>
    <n v="2223"/>
    <d v="1899-12-30T00:00:01"/>
    <n v="18"/>
    <n v="4"/>
    <n v="14707"/>
    <n v="14"/>
    <x v="26"/>
  </r>
  <r>
    <n v="2224"/>
    <d v="1899-12-30T00:00:01"/>
    <n v="18"/>
    <n v="3"/>
    <n v="14710"/>
    <n v="12"/>
    <x v="25"/>
  </r>
  <r>
    <n v="2225"/>
    <d v="1899-12-30T00:00:01"/>
    <n v="18"/>
    <n v="4"/>
    <n v="14714"/>
    <n v="14"/>
    <x v="24"/>
  </r>
  <r>
    <n v="2226"/>
    <d v="1899-12-30T00:00:01"/>
    <n v="18"/>
    <n v="3"/>
    <n v="14717"/>
    <n v="10"/>
    <x v="25"/>
  </r>
  <r>
    <n v="2227"/>
    <d v="1899-12-30T00:00:01"/>
    <n v="18"/>
    <n v="3"/>
    <n v="14720"/>
    <n v="12"/>
    <x v="24"/>
  </r>
  <r>
    <n v="2228"/>
    <d v="1899-12-30T00:00:01"/>
    <n v="18"/>
    <n v="4"/>
    <n v="14724"/>
    <n v="13"/>
    <x v="25"/>
  </r>
  <r>
    <n v="2229"/>
    <d v="1899-12-30T00:00:01"/>
    <n v="18"/>
    <n v="3"/>
    <n v="14727"/>
    <n v="11"/>
    <x v="26"/>
  </r>
  <r>
    <n v="2230"/>
    <d v="1899-12-30T00:00:01"/>
    <n v="18"/>
    <n v="3"/>
    <n v="14730"/>
    <n v="11"/>
    <x v="25"/>
  </r>
  <r>
    <n v="2231"/>
    <d v="1899-12-30T00:00:01"/>
    <n v="18"/>
    <n v="4"/>
    <n v="14734"/>
    <n v="13"/>
    <x v="26"/>
  </r>
  <r>
    <n v="2232"/>
    <d v="1899-12-30T00:00:01"/>
    <n v="19"/>
    <n v="3"/>
    <n v="14737"/>
    <n v="11"/>
    <x v="25"/>
  </r>
  <r>
    <n v="2233"/>
    <d v="1899-12-30T00:00:01"/>
    <n v="19"/>
    <n v="4"/>
    <n v="14741"/>
    <n v="16"/>
    <x v="26"/>
  </r>
  <r>
    <n v="2234"/>
    <d v="1899-12-30T00:00:01"/>
    <n v="19"/>
    <n v="4"/>
    <n v="14745"/>
    <n v="13"/>
    <x v="25"/>
  </r>
  <r>
    <n v="2235"/>
    <d v="1899-12-30T00:00:01"/>
    <n v="19"/>
    <n v="3"/>
    <n v="14748"/>
    <n v="10"/>
    <x v="26"/>
  </r>
  <r>
    <n v="2236"/>
    <d v="1899-12-30T00:00:01"/>
    <n v="19"/>
    <n v="3"/>
    <n v="14751"/>
    <n v="11"/>
    <x v="25"/>
  </r>
  <r>
    <n v="2237"/>
    <d v="1899-12-30T00:00:01"/>
    <n v="19"/>
    <n v="4"/>
    <n v="14755"/>
    <n v="13"/>
    <x v="26"/>
  </r>
  <r>
    <n v="2238"/>
    <d v="1899-12-30T00:00:01"/>
    <n v="19"/>
    <n v="3"/>
    <n v="14758"/>
    <n v="11"/>
    <x v="26"/>
  </r>
  <r>
    <n v="2239"/>
    <d v="1899-12-30T00:00:01"/>
    <n v="19"/>
    <n v="4"/>
    <n v="14762"/>
    <n v="13"/>
    <x v="25"/>
  </r>
  <r>
    <n v="2240"/>
    <d v="1899-12-30T00:00:01"/>
    <n v="19"/>
    <n v="3"/>
    <n v="14765"/>
    <n v="11"/>
    <x v="24"/>
  </r>
  <r>
    <n v="2241"/>
    <d v="1899-12-30T00:00:01"/>
    <n v="19"/>
    <n v="3"/>
    <n v="14768"/>
    <n v="11"/>
    <x v="25"/>
  </r>
  <r>
    <n v="2242"/>
    <d v="1899-12-30T00:00:01"/>
    <n v="19"/>
    <n v="4"/>
    <n v="14772"/>
    <n v="13"/>
    <x v="24"/>
  </r>
  <r>
    <n v="2243"/>
    <d v="1899-12-30T00:00:01"/>
    <n v="20"/>
    <n v="3"/>
    <n v="14775"/>
    <n v="10"/>
    <x v="25"/>
  </r>
  <r>
    <n v="2244"/>
    <d v="1899-12-30T00:00:01"/>
    <n v="20"/>
    <n v="3"/>
    <n v="14778"/>
    <n v="10"/>
    <x v="24"/>
  </r>
  <r>
    <n v="2245"/>
    <d v="1899-12-30T00:00:01"/>
    <n v="20"/>
    <n v="4"/>
    <n v="14782"/>
    <n v="13"/>
    <x v="23"/>
  </r>
  <r>
    <n v="2246"/>
    <d v="1899-12-30T00:00:01"/>
    <n v="20"/>
    <n v="3"/>
    <n v="14785"/>
    <n v="12"/>
    <x v="24"/>
  </r>
  <r>
    <n v="2247"/>
    <d v="1899-12-30T00:00:01"/>
    <n v="20"/>
    <n v="4"/>
    <n v="14789"/>
    <n v="13"/>
    <x v="24"/>
  </r>
  <r>
    <n v="2248"/>
    <d v="1899-12-30T00:00:01"/>
    <n v="20"/>
    <n v="3"/>
    <n v="14792"/>
    <n v="11"/>
    <x v="24"/>
  </r>
  <r>
    <n v="2249"/>
    <d v="1899-12-30T00:00:01"/>
    <n v="20"/>
    <n v="3"/>
    <n v="14795"/>
    <n v="11"/>
    <x v="25"/>
  </r>
  <r>
    <n v="2250"/>
    <d v="1899-12-30T00:00:01"/>
    <n v="20"/>
    <n v="3"/>
    <n v="14798"/>
    <n v="11"/>
    <x v="24"/>
  </r>
  <r>
    <n v="2251"/>
    <d v="1899-12-30T00:00:01"/>
    <n v="20"/>
    <n v="3"/>
    <n v="14801"/>
    <n v="11"/>
    <x v="25"/>
  </r>
  <r>
    <n v="2252"/>
    <d v="1899-12-30T00:00:01"/>
    <n v="20"/>
    <n v="3"/>
    <n v="14804"/>
    <n v="11"/>
    <x v="24"/>
  </r>
  <r>
    <n v="2253"/>
    <d v="1899-12-30T00:00:01"/>
    <n v="21"/>
    <n v="3"/>
    <n v="14807"/>
    <n v="10"/>
    <x v="24"/>
  </r>
  <r>
    <n v="2254"/>
    <d v="1899-12-30T00:00:01"/>
    <n v="21"/>
    <n v="3"/>
    <n v="14810"/>
    <n v="11"/>
    <x v="23"/>
  </r>
  <r>
    <n v="2255"/>
    <d v="1899-12-30T00:00:01"/>
    <n v="21"/>
    <n v="3"/>
    <n v="14813"/>
    <n v="10"/>
    <x v="23"/>
  </r>
  <r>
    <n v="2256"/>
    <d v="1899-12-30T00:00:01"/>
    <n v="21"/>
    <n v="4"/>
    <n v="14817"/>
    <n v="13"/>
    <x v="23"/>
  </r>
  <r>
    <n v="2257"/>
    <d v="1899-12-30T00:00:01"/>
    <n v="21"/>
    <n v="3"/>
    <n v="14820"/>
    <n v="10"/>
    <x v="22"/>
  </r>
  <r>
    <n v="2258"/>
    <d v="1899-12-30T00:00:01"/>
    <n v="21"/>
    <n v="3"/>
    <n v="14823"/>
    <n v="12"/>
    <x v="23"/>
  </r>
  <r>
    <n v="2259"/>
    <d v="1899-12-30T00:00:01"/>
    <n v="21"/>
    <n v="3"/>
    <n v="14826"/>
    <n v="10"/>
    <x v="22"/>
  </r>
  <r>
    <n v="2260"/>
    <d v="1899-12-30T00:00:01"/>
    <n v="21"/>
    <n v="3"/>
    <n v="14829"/>
    <n v="12"/>
    <x v="21"/>
  </r>
  <r>
    <n v="2261"/>
    <d v="1899-12-30T00:00:01"/>
    <n v="21"/>
    <n v="3"/>
    <n v="14832"/>
    <n v="10"/>
    <x v="22"/>
  </r>
  <r>
    <n v="2262"/>
    <d v="1899-12-30T00:00:01"/>
    <n v="21"/>
    <n v="3"/>
    <n v="14835"/>
    <n v="10"/>
    <x v="22"/>
  </r>
  <r>
    <n v="2263"/>
    <d v="1899-12-30T00:00:01"/>
    <n v="22"/>
    <n v="3"/>
    <n v="14838"/>
    <n v="12"/>
    <x v="23"/>
  </r>
  <r>
    <n v="2264"/>
    <d v="1899-12-30T00:00:01"/>
    <n v="22"/>
    <n v="3"/>
    <n v="14841"/>
    <n v="9"/>
    <x v="23"/>
  </r>
  <r>
    <n v="2265"/>
    <d v="1899-12-30T00:00:01"/>
    <n v="22"/>
    <n v="3"/>
    <n v="14844"/>
    <n v="12"/>
    <x v="22"/>
  </r>
  <r>
    <n v="2266"/>
    <d v="1899-12-30T00:00:01"/>
    <n v="22"/>
    <n v="3"/>
    <n v="14847"/>
    <n v="11"/>
    <x v="23"/>
  </r>
  <r>
    <n v="2267"/>
    <d v="1899-12-30T00:00:01"/>
    <n v="22"/>
    <n v="3"/>
    <n v="14850"/>
    <n v="12"/>
    <x v="23"/>
  </r>
  <r>
    <n v="2268"/>
    <d v="1899-12-30T00:00:01"/>
    <n v="22"/>
    <n v="3"/>
    <n v="14853"/>
    <n v="9"/>
    <x v="24"/>
  </r>
  <r>
    <n v="2269"/>
    <d v="1899-12-30T00:00:01"/>
    <n v="22"/>
    <n v="3"/>
    <n v="14856"/>
    <n v="12"/>
    <x v="24"/>
  </r>
  <r>
    <n v="2270"/>
    <d v="1899-12-30T00:00:01"/>
    <n v="22"/>
    <n v="4"/>
    <n v="14860"/>
    <n v="15"/>
    <x v="25"/>
  </r>
  <r>
    <n v="2271"/>
    <d v="1899-12-30T00:00:01"/>
    <n v="22"/>
    <n v="3"/>
    <n v="14863"/>
    <n v="9"/>
    <x v="24"/>
  </r>
  <r>
    <n v="2272"/>
    <d v="1899-12-30T00:00:01"/>
    <n v="22"/>
    <n v="3"/>
    <n v="14866"/>
    <n v="9"/>
    <x v="25"/>
  </r>
  <r>
    <n v="2273"/>
    <d v="1899-12-30T00:00:01"/>
    <n v="22"/>
    <n v="3"/>
    <n v="14869"/>
    <n v="12"/>
    <x v="26"/>
  </r>
  <r>
    <n v="2274"/>
    <d v="1899-12-30T00:00:01"/>
    <n v="22"/>
    <n v="4"/>
    <n v="14873"/>
    <n v="15"/>
    <x v="25"/>
  </r>
  <r>
    <n v="2275"/>
    <d v="1899-12-30T00:00:01"/>
    <n v="22"/>
    <n v="3"/>
    <n v="14876"/>
    <n v="9"/>
    <x v="26"/>
  </r>
  <r>
    <n v="2276"/>
    <d v="1899-12-30T00:00:01"/>
    <n v="23"/>
    <n v="3"/>
    <n v="14879"/>
    <n v="12"/>
    <x v="25"/>
  </r>
  <r>
    <n v="2277"/>
    <d v="1899-12-30T00:00:01"/>
    <n v="23"/>
    <n v="3"/>
    <n v="14882"/>
    <n v="10"/>
    <x v="26"/>
  </r>
  <r>
    <n v="2278"/>
    <d v="1899-12-30T00:00:01"/>
    <n v="23"/>
    <n v="4"/>
    <n v="14886"/>
    <n v="15"/>
    <x v="25"/>
  </r>
  <r>
    <n v="2279"/>
    <d v="1899-12-30T00:00:01"/>
    <n v="23"/>
    <n v="3"/>
    <n v="14889"/>
    <n v="10"/>
    <x v="26"/>
  </r>
  <r>
    <n v="2280"/>
    <d v="1899-12-30T00:00:01"/>
    <n v="23"/>
    <n v="4"/>
    <n v="14893"/>
    <n v="13"/>
    <x v="25"/>
  </r>
  <r>
    <n v="2281"/>
    <d v="1899-12-30T00:00:01"/>
    <n v="23"/>
    <n v="3"/>
    <n v="14896"/>
    <n v="11"/>
    <x v="26"/>
  </r>
  <r>
    <n v="2282"/>
    <d v="1899-12-30T00:00:01"/>
    <n v="23"/>
    <n v="4"/>
    <n v="14900"/>
    <n v="13"/>
    <x v="25"/>
  </r>
  <r>
    <n v="2283"/>
    <d v="1899-12-30T00:00:01"/>
    <n v="23"/>
    <n v="3"/>
    <n v="14903"/>
    <n v="11"/>
    <x v="26"/>
  </r>
  <r>
    <n v="2284"/>
    <d v="1899-12-30T00:00:01"/>
    <n v="23"/>
    <n v="3"/>
    <n v="14906"/>
    <n v="11"/>
    <x v="25"/>
  </r>
  <r>
    <n v="2285"/>
    <d v="1899-12-30T00:00:01"/>
    <n v="23"/>
    <n v="3"/>
    <n v="14909"/>
    <n v="12"/>
    <x v="26"/>
  </r>
  <r>
    <n v="2286"/>
    <d v="1899-12-30T00:00:01"/>
    <n v="23"/>
    <n v="3"/>
    <n v="14912"/>
    <n v="11"/>
    <x v="25"/>
  </r>
  <r>
    <n v="2287"/>
    <d v="1899-12-30T00:00:01"/>
    <n v="23"/>
    <n v="4"/>
    <n v="14916"/>
    <n v="14"/>
    <x v="25"/>
  </r>
  <r>
    <n v="2288"/>
    <d v="1899-12-30T00:00:01"/>
    <n v="24"/>
    <n v="3"/>
    <n v="14919"/>
    <n v="11"/>
    <x v="24"/>
  </r>
  <r>
    <n v="2289"/>
    <d v="1899-12-30T00:00:01"/>
    <n v="24"/>
    <n v="3"/>
    <n v="14922"/>
    <n v="12"/>
    <x v="25"/>
  </r>
  <r>
    <n v="2290"/>
    <d v="1899-12-30T00:00:01"/>
    <n v="24"/>
    <n v="3"/>
    <n v="14925"/>
    <n v="11"/>
    <x v="24"/>
  </r>
  <r>
    <n v="2291"/>
    <d v="1899-12-30T00:00:01"/>
    <n v="24"/>
    <n v="3"/>
    <n v="14928"/>
    <n v="11"/>
    <x v="24"/>
  </r>
  <r>
    <n v="2292"/>
    <d v="1899-12-30T00:00:01"/>
    <n v="24"/>
    <n v="4"/>
    <n v="14932"/>
    <n v="14"/>
    <x v="23"/>
  </r>
  <r>
    <n v="2293"/>
    <d v="1899-12-30T00:00:01"/>
    <n v="24"/>
    <n v="3"/>
    <n v="14935"/>
    <n v="11"/>
    <x v="24"/>
  </r>
  <r>
    <n v="2294"/>
    <d v="1899-12-30T00:00:01"/>
    <n v="24"/>
    <n v="3"/>
    <n v="14938"/>
    <n v="11"/>
    <x v="23"/>
  </r>
  <r>
    <n v="2295"/>
    <d v="1899-12-30T00:00:01"/>
    <n v="24"/>
    <n v="3"/>
    <n v="14941"/>
    <n v="11"/>
    <x v="23"/>
  </r>
  <r>
    <n v="2296"/>
    <d v="1899-12-30T00:00:01"/>
    <n v="24"/>
    <n v="3"/>
    <n v="14944"/>
    <n v="11"/>
    <x v="22"/>
  </r>
  <r>
    <n v="2297"/>
    <d v="1899-12-30T00:00:01"/>
    <n v="24"/>
    <n v="3"/>
    <n v="14947"/>
    <n v="11"/>
    <x v="23"/>
  </r>
  <r>
    <n v="2298"/>
    <d v="1899-12-30T00:00:01"/>
    <n v="25"/>
    <n v="3"/>
    <n v="14950"/>
    <n v="10"/>
    <x v="22"/>
  </r>
  <r>
    <n v="2299"/>
    <d v="1899-12-30T00:00:01"/>
    <n v="25"/>
    <n v="4"/>
    <n v="14954"/>
    <n v="13"/>
    <x v="22"/>
  </r>
  <r>
    <n v="2300"/>
    <d v="1899-12-30T00:00:01"/>
    <n v="25"/>
    <n v="3"/>
    <n v="14957"/>
    <n v="10"/>
    <x v="21"/>
  </r>
  <r>
    <n v="2301"/>
    <d v="1899-12-30T00:00:01"/>
    <n v="25"/>
    <n v="3"/>
    <n v="14960"/>
    <n v="12"/>
    <x v="22"/>
  </r>
  <r>
    <n v="2302"/>
    <d v="1899-12-30T00:00:01"/>
    <n v="25"/>
    <n v="3"/>
    <n v="14963"/>
    <n v="10"/>
    <x v="22"/>
  </r>
  <r>
    <n v="2303"/>
    <d v="1899-12-30T00:00:01"/>
    <n v="25"/>
    <n v="3"/>
    <n v="14966"/>
    <n v="12"/>
    <x v="21"/>
  </r>
  <r>
    <n v="2304"/>
    <d v="1899-12-30T00:00:01"/>
    <n v="25"/>
    <n v="3"/>
    <n v="14969"/>
    <n v="10"/>
    <x v="22"/>
  </r>
  <r>
    <n v="2305"/>
    <d v="1899-12-30T00:00:01"/>
    <n v="25"/>
    <n v="3"/>
    <n v="14972"/>
    <n v="9"/>
    <x v="23"/>
  </r>
  <r>
    <n v="2306"/>
    <d v="1899-12-30T00:00:01"/>
    <n v="25"/>
    <n v="3"/>
    <n v="14975"/>
    <n v="12"/>
    <x v="24"/>
  </r>
  <r>
    <n v="2307"/>
    <d v="1899-12-30T00:00:01"/>
    <n v="25"/>
    <n v="3"/>
    <n v="14978"/>
    <n v="10"/>
    <x v="25"/>
  </r>
  <r>
    <n v="2308"/>
    <d v="1899-12-30T00:00:01"/>
    <n v="25"/>
    <n v="3"/>
    <n v="14981"/>
    <n v="12"/>
    <x v="25"/>
  </r>
  <r>
    <n v="2309"/>
    <d v="1899-12-30T00:00:01"/>
    <n v="25"/>
    <n v="4"/>
    <n v="14985"/>
    <n v="15"/>
    <x v="26"/>
  </r>
  <r>
    <n v="2310"/>
    <d v="1899-12-30T00:00:01"/>
    <n v="25"/>
    <n v="3"/>
    <n v="14988"/>
    <n v="10"/>
    <x v="25"/>
  </r>
  <r>
    <n v="2311"/>
    <d v="1899-12-30T00:00:01"/>
    <n v="26"/>
    <n v="3"/>
    <n v="14991"/>
    <n v="10"/>
    <x v="26"/>
  </r>
  <r>
    <n v="2312"/>
    <d v="1899-12-30T00:00:01"/>
    <n v="26"/>
    <n v="3"/>
    <n v="14994"/>
    <n v="12"/>
    <x v="25"/>
  </r>
  <r>
    <n v="2313"/>
    <d v="1899-12-30T00:00:01"/>
    <n v="26"/>
    <n v="4"/>
    <n v="14998"/>
    <n v="15"/>
    <x v="26"/>
  </r>
  <r>
    <n v="2314"/>
    <d v="1899-12-30T00:00:01"/>
    <n v="26"/>
    <n v="2"/>
    <n v="15000"/>
    <n v="9"/>
    <x v="25"/>
  </r>
  <r>
    <n v="2315"/>
    <d v="1899-12-30T00:00:01"/>
    <n v="26"/>
    <n v="3"/>
    <n v="15003"/>
    <n v="9"/>
    <x v="26"/>
  </r>
  <r>
    <n v="2316"/>
    <d v="1899-12-30T00:00:01"/>
    <n v="26"/>
    <n v="4"/>
    <n v="15007"/>
    <n v="15"/>
    <x v="25"/>
  </r>
  <r>
    <n v="2317"/>
    <d v="1899-12-30T00:00:01"/>
    <n v="26"/>
    <n v="3"/>
    <n v="15010"/>
    <n v="11"/>
    <x v="26"/>
  </r>
  <r>
    <n v="2318"/>
    <d v="1899-12-30T00:00:01"/>
    <n v="26"/>
    <n v="2"/>
    <n v="15012"/>
    <n v="9"/>
    <x v="25"/>
  </r>
  <r>
    <n v="2319"/>
    <d v="1899-12-30T00:00:01"/>
    <n v="26"/>
    <n v="4"/>
    <n v="15016"/>
    <n v="14"/>
    <x v="26"/>
  </r>
  <r>
    <n v="2320"/>
    <d v="1899-12-30T00:00:01"/>
    <n v="26"/>
    <n v="4"/>
    <n v="15020"/>
    <n v="14"/>
    <x v="25"/>
  </r>
  <r>
    <n v="2321"/>
    <d v="1899-12-30T00:00:01"/>
    <n v="26"/>
    <n v="2"/>
    <n v="15022"/>
    <n v="7"/>
    <x v="26"/>
  </r>
  <r>
    <n v="2322"/>
    <d v="1899-12-30T00:00:01"/>
    <n v="26"/>
    <n v="4"/>
    <n v="15026"/>
    <n v="13"/>
    <x v="25"/>
  </r>
  <r>
    <n v="2323"/>
    <d v="1899-12-30T00:00:01"/>
    <n v="26"/>
    <n v="4"/>
    <n v="15030"/>
    <n v="13"/>
    <x v="26"/>
  </r>
  <r>
    <n v="2324"/>
    <d v="1899-12-30T00:00:01"/>
    <n v="27"/>
    <n v="1"/>
    <n v="15031"/>
    <n v="5"/>
    <x v="25"/>
  </r>
  <r>
    <n v="2325"/>
    <d v="1899-12-30T00:00:01"/>
    <n v="27"/>
    <n v="4"/>
    <n v="15035"/>
    <n v="13"/>
    <x v="25"/>
  </r>
  <r>
    <n v="2326"/>
    <d v="1899-12-30T00:00:01"/>
    <n v="27"/>
    <n v="4"/>
    <n v="15039"/>
    <n v="13"/>
    <x v="24"/>
  </r>
  <r>
    <n v="2327"/>
    <d v="1899-12-30T00:00:01"/>
    <n v="27"/>
    <n v="4"/>
    <n v="15043"/>
    <n v="13"/>
    <x v="24"/>
  </r>
  <r>
    <n v="2328"/>
    <d v="1899-12-30T00:00:01"/>
    <n v="27"/>
    <n v="1"/>
    <n v="15044"/>
    <n v="43"/>
    <x v="24"/>
  </r>
  <r>
    <n v="2329"/>
    <d v="1899-12-30T00:00:01"/>
    <n v="27"/>
    <n v="4"/>
    <n v="15048"/>
    <n v="13"/>
    <x v="23"/>
  </r>
  <r>
    <n v="2330"/>
    <d v="1899-12-30T00:00:01"/>
    <n v="27"/>
    <n v="4"/>
    <n v="15052"/>
    <n v="13"/>
    <x v="23"/>
  </r>
  <r>
    <n v="2331"/>
    <d v="1899-12-30T00:00:01"/>
    <n v="27"/>
    <n v="2"/>
    <n v="15054"/>
    <n v="6"/>
    <x v="23"/>
  </r>
  <r>
    <n v="2332"/>
    <d v="1899-12-30T00:00:01"/>
    <n v="27"/>
    <n v="4"/>
    <n v="15058"/>
    <n v="13"/>
    <x v="23"/>
  </r>
  <r>
    <n v="2333"/>
    <d v="1899-12-30T00:00:01"/>
    <n v="27"/>
    <n v="4"/>
    <n v="15062"/>
    <n v="13"/>
    <x v="24"/>
  </r>
  <r>
    <n v="2334"/>
    <d v="1899-12-30T00:00:01"/>
    <n v="28"/>
    <n v="3"/>
    <n v="15065"/>
    <n v="9"/>
    <x v="24"/>
  </r>
  <r>
    <n v="2335"/>
    <d v="1899-12-30T00:00:01"/>
    <n v="28"/>
    <n v="3"/>
    <n v="15068"/>
    <n v="9"/>
    <x v="25"/>
  </r>
  <r>
    <n v="2336"/>
    <d v="1899-12-30T00:00:01"/>
    <n v="28"/>
    <n v="3"/>
    <n v="15071"/>
    <n v="10"/>
    <x v="24"/>
  </r>
  <r>
    <n v="2337"/>
    <d v="1899-12-30T00:00:01"/>
    <n v="28"/>
    <n v="4"/>
    <n v="15075"/>
    <n v="14"/>
    <x v="25"/>
  </r>
  <r>
    <n v="2338"/>
    <d v="1899-12-30T00:00:01"/>
    <n v="28"/>
    <n v="4"/>
    <n v="15079"/>
    <n v="14"/>
    <x v="24"/>
  </r>
  <r>
    <n v="2339"/>
    <d v="1899-12-30T00:00:01"/>
    <n v="28"/>
    <n v="2"/>
    <n v="15081"/>
    <n v="6"/>
    <x v="25"/>
  </r>
  <r>
    <n v="2340"/>
    <d v="1899-12-30T00:00:01"/>
    <n v="28"/>
    <n v="4"/>
    <n v="15085"/>
    <n v="14"/>
    <x v="24"/>
  </r>
  <r>
    <n v="2341"/>
    <d v="1899-12-30T00:00:01"/>
    <n v="28"/>
    <n v="2"/>
    <n v="15087"/>
    <n v="7"/>
    <x v="25"/>
  </r>
  <r>
    <n v="2342"/>
    <d v="1899-12-30T00:00:01"/>
    <n v="28"/>
    <n v="4"/>
    <n v="15091"/>
    <n v="14"/>
    <x v="24"/>
  </r>
  <r>
    <n v="2343"/>
    <d v="1899-12-30T00:00:01"/>
    <n v="28"/>
    <n v="4"/>
    <n v="15095"/>
    <n v="14"/>
    <x v="25"/>
  </r>
  <r>
    <n v="2344"/>
    <d v="1899-12-30T00:00:01"/>
    <n v="29"/>
    <n v="2"/>
    <n v="15097"/>
    <n v="7"/>
    <x v="24"/>
  </r>
  <r>
    <n v="2345"/>
    <d v="1899-12-30T00:00:01"/>
    <n v="29"/>
    <n v="4"/>
    <n v="15101"/>
    <n v="14"/>
    <x v="25"/>
  </r>
  <r>
    <n v="2346"/>
    <d v="1899-12-30T00:00:01"/>
    <n v="29"/>
    <n v="3"/>
    <n v="15104"/>
    <n v="10"/>
    <x v="24"/>
  </r>
  <r>
    <n v="2347"/>
    <d v="1899-12-30T00:00:01"/>
    <n v="29"/>
    <n v="3"/>
    <n v="15107"/>
    <n v="10"/>
    <x v="24"/>
  </r>
  <r>
    <n v="2348"/>
    <d v="1899-12-30T00:00:01"/>
    <n v="29"/>
    <n v="4"/>
    <n v="15111"/>
    <n v="14"/>
    <x v="23"/>
  </r>
  <r>
    <n v="2349"/>
    <d v="1899-12-30T00:00:01"/>
    <n v="29"/>
    <n v="3"/>
    <n v="15114"/>
    <n v="9"/>
    <x v="24"/>
  </r>
  <r>
    <n v="2350"/>
    <d v="1899-12-30T00:00:01"/>
    <n v="29"/>
    <n v="4"/>
    <n v="15118"/>
    <n v="14"/>
    <x v="24"/>
  </r>
  <r>
    <n v="2351"/>
    <d v="1899-12-30T00:00:01"/>
    <n v="29"/>
    <n v="3"/>
    <n v="15121"/>
    <n v="9"/>
    <x v="24"/>
  </r>
  <r>
    <n v="2352"/>
    <d v="1899-12-30T00:00:01"/>
    <n v="29"/>
    <n v="4"/>
    <n v="15125"/>
    <n v="13"/>
    <x v="25"/>
  </r>
  <r>
    <n v="2353"/>
    <d v="1899-12-30T00:00:01"/>
    <n v="29"/>
    <n v="2"/>
    <n v="15127"/>
    <n v="9"/>
    <x v="24"/>
  </r>
  <r>
    <n v="2354"/>
    <d v="1899-12-30T00:00:01"/>
    <n v="29"/>
    <n v="4"/>
    <n v="15131"/>
    <n v="13"/>
    <x v="25"/>
  </r>
  <r>
    <n v="2355"/>
    <d v="1899-12-30T00:00:01"/>
    <n v="30"/>
    <n v="2"/>
    <n v="15133"/>
    <n v="8"/>
    <x v="24"/>
  </r>
  <r>
    <n v="2356"/>
    <d v="1899-12-30T00:00:01"/>
    <n v="30"/>
    <n v="4"/>
    <n v="15137"/>
    <n v="13"/>
    <x v="24"/>
  </r>
  <r>
    <n v="2357"/>
    <d v="1899-12-30T00:00:01"/>
    <n v="30"/>
    <n v="4"/>
    <n v="15141"/>
    <n v="13"/>
    <x v="23"/>
  </r>
  <r>
    <n v="2358"/>
    <d v="1899-12-30T00:00:01"/>
    <n v="30"/>
    <n v="4"/>
    <n v="15145"/>
    <n v="14"/>
    <x v="24"/>
  </r>
  <r>
    <n v="2359"/>
    <d v="1899-12-30T00:00:01"/>
    <n v="30"/>
    <n v="2"/>
    <n v="15147"/>
    <n v="8"/>
    <x v="26"/>
  </r>
  <r>
    <n v="2360"/>
    <d v="1899-12-30T00:00:01"/>
    <n v="30"/>
    <n v="4"/>
    <n v="15151"/>
    <n v="15"/>
    <x v="27"/>
  </r>
  <r>
    <n v="2361"/>
    <d v="1899-12-30T00:00:01"/>
    <n v="30"/>
    <n v="4"/>
    <n v="15155"/>
    <n v="13"/>
    <x v="27"/>
  </r>
  <r>
    <n v="2362"/>
    <d v="1899-12-30T00:00:01"/>
    <n v="30"/>
    <n v="3"/>
    <n v="15158"/>
    <n v="12"/>
    <x v="28"/>
  </r>
  <r>
    <n v="2363"/>
    <d v="1899-12-30T00:00:01"/>
    <n v="30"/>
    <n v="3"/>
    <n v="15161"/>
    <n v="12"/>
    <x v="29"/>
  </r>
  <r>
    <n v="2364"/>
    <d v="1899-12-30T00:00:01"/>
    <n v="30"/>
    <n v="4"/>
    <n v="15165"/>
    <n v="15"/>
    <x v="28"/>
  </r>
  <r>
    <n v="2365"/>
    <d v="1899-12-30T00:00:01"/>
    <n v="30"/>
    <n v="4"/>
    <n v="15169"/>
    <n v="13"/>
    <x v="29"/>
  </r>
  <r>
    <n v="2366"/>
    <d v="1899-12-30T00:00:01"/>
    <n v="30"/>
    <n v="3"/>
    <n v="15172"/>
    <n v="12"/>
    <x v="29"/>
  </r>
  <r>
    <n v="2367"/>
    <d v="1899-12-30T00:00:01"/>
    <n v="30"/>
    <n v="4"/>
    <n v="15176"/>
    <n v="15"/>
    <x v="28"/>
  </r>
  <r>
    <n v="2368"/>
    <d v="1899-12-30T00:00:01"/>
    <n v="30"/>
    <n v="4"/>
    <n v="15180"/>
    <n v="14"/>
    <x v="29"/>
  </r>
  <r>
    <n v="2369"/>
    <d v="1899-12-30T00:00:01"/>
    <n v="30"/>
    <n v="4"/>
    <n v="15184"/>
    <n v="16"/>
    <x v="28"/>
  </r>
  <r>
    <n v="2370"/>
    <d v="1899-12-30T00:00:01"/>
    <n v="30"/>
    <n v="4"/>
    <n v="15188"/>
    <n v="14"/>
    <x v="29"/>
  </r>
  <r>
    <n v="2371"/>
    <d v="1899-12-30T00:00:01"/>
    <n v="30"/>
    <n v="4"/>
    <n v="15192"/>
    <n v="14"/>
    <x v="29"/>
  </r>
  <r>
    <n v="2372"/>
    <d v="1899-12-30T00:00:01"/>
    <n v="30"/>
    <n v="4"/>
    <n v="15196"/>
    <n v="15"/>
    <x v="30"/>
  </r>
  <r>
    <n v="2373"/>
    <d v="1899-12-30T00:00:01"/>
    <n v="30"/>
    <n v="5"/>
    <n v="15201"/>
    <n v="17"/>
    <x v="30"/>
  </r>
  <r>
    <n v="2374"/>
    <d v="1899-12-30T00:00:01"/>
    <n v="30"/>
    <n v="3"/>
    <n v="15204"/>
    <n v="12"/>
    <x v="29"/>
  </r>
  <r>
    <n v="2375"/>
    <d v="1899-12-30T00:00:01"/>
    <n v="30"/>
    <n v="5"/>
    <n v="15209"/>
    <n v="17"/>
    <x v="30"/>
  </r>
  <r>
    <n v="2376"/>
    <d v="1899-12-30T00:00:01"/>
    <n v="30"/>
    <n v="5"/>
    <n v="15214"/>
    <n v="17"/>
    <x v="30"/>
  </r>
  <r>
    <n v="2377"/>
    <d v="1899-12-30T00:00:01"/>
    <n v="30"/>
    <n v="3"/>
    <n v="15217"/>
    <n v="12"/>
    <x v="30"/>
  </r>
  <r>
    <n v="2378"/>
    <d v="1899-12-30T00:00:01"/>
    <n v="30"/>
    <n v="5"/>
    <n v="15222"/>
    <n v="17"/>
    <x v="30"/>
  </r>
  <r>
    <n v="2379"/>
    <d v="1899-12-30T00:00:01"/>
    <n v="30"/>
    <n v="5"/>
    <n v="15227"/>
    <n v="17"/>
    <x v="30"/>
  </r>
  <r>
    <n v="2380"/>
    <d v="1899-12-30T00:00:01"/>
    <n v="30"/>
    <n v="5"/>
    <n v="15232"/>
    <n v="17"/>
    <x v="30"/>
  </r>
  <r>
    <n v="2381"/>
    <d v="1899-12-30T00:00:01"/>
    <n v="30"/>
    <n v="4"/>
    <n v="15236"/>
    <n v="16"/>
    <x v="29"/>
  </r>
  <r>
    <n v="2382"/>
    <d v="1899-12-30T00:00:01"/>
    <n v="30"/>
    <n v="3"/>
    <n v="15239"/>
    <n v="12"/>
    <x v="30"/>
  </r>
  <r>
    <n v="2383"/>
    <d v="1899-12-30T00:00:01"/>
    <n v="30"/>
    <n v="6"/>
    <n v="15245"/>
    <n v="22"/>
    <x v="29"/>
  </r>
  <r>
    <n v="2384"/>
    <d v="1899-12-30T00:00:01"/>
    <n v="30"/>
    <n v="4"/>
    <n v="15249"/>
    <n v="14"/>
    <x v="29"/>
  </r>
  <r>
    <n v="2385"/>
    <d v="1899-12-30T00:00:01"/>
    <n v="31"/>
    <n v="5"/>
    <n v="15254"/>
    <n v="17"/>
    <x v="28"/>
  </r>
  <r>
    <n v="2386"/>
    <d v="1899-12-30T00:00:01"/>
    <n v="31"/>
    <n v="4"/>
    <n v="15258"/>
    <n v="13"/>
    <x v="29"/>
  </r>
  <r>
    <n v="2387"/>
    <d v="1899-12-30T00:00:01"/>
    <n v="31"/>
    <n v="5"/>
    <n v="15263"/>
    <n v="17"/>
    <x v="28"/>
  </r>
  <r>
    <n v="2388"/>
    <d v="1899-12-30T00:00:01"/>
    <n v="31"/>
    <n v="4"/>
    <n v="15267"/>
    <n v="13"/>
    <x v="29"/>
  </r>
  <r>
    <n v="2389"/>
    <d v="1899-12-30T00:00:01"/>
    <n v="31"/>
    <n v="5"/>
    <n v="15272"/>
    <n v="17"/>
    <x v="28"/>
  </r>
  <r>
    <n v="2390"/>
    <d v="1899-12-30T00:00:01"/>
    <n v="31"/>
    <n v="4"/>
    <n v="15276"/>
    <n v="13"/>
    <x v="29"/>
  </r>
  <r>
    <n v="2391"/>
    <d v="1899-12-30T00:00:01"/>
    <n v="31"/>
    <n v="5"/>
    <n v="15281"/>
    <n v="17"/>
    <x v="29"/>
  </r>
  <r>
    <n v="2392"/>
    <d v="1899-12-30T00:00:01"/>
    <n v="31"/>
    <n v="4"/>
    <n v="15285"/>
    <n v="13"/>
    <x v="29"/>
  </r>
  <r>
    <n v="2393"/>
    <d v="1899-12-30T00:00:01"/>
    <n v="31"/>
    <n v="4"/>
    <n v="15289"/>
    <n v="13"/>
    <x v="29"/>
  </r>
  <r>
    <n v="2394"/>
    <d v="1899-12-30T00:00:01"/>
    <n v="31"/>
    <n v="5"/>
    <n v="15294"/>
    <n v="17"/>
    <x v="30"/>
  </r>
  <r>
    <n v="2395"/>
    <d v="1899-12-30T00:00:01"/>
    <n v="31"/>
    <n v="4"/>
    <n v="15298"/>
    <n v="13"/>
    <x v="30"/>
  </r>
  <r>
    <n v="2396"/>
    <d v="1899-12-30T00:00:01"/>
    <n v="31"/>
    <n v="4"/>
    <n v="15302"/>
    <n v="13"/>
    <x v="29"/>
  </r>
  <r>
    <n v="2397"/>
    <d v="1899-12-30T00:00:01"/>
    <n v="31"/>
    <n v="4"/>
    <n v="15306"/>
    <n v="13"/>
    <x v="29"/>
  </r>
  <r>
    <n v="2398"/>
    <d v="1899-12-30T00:00:01"/>
    <n v="31"/>
    <n v="3"/>
    <n v="15309"/>
    <n v="9"/>
    <x v="29"/>
  </r>
  <r>
    <n v="2399"/>
    <d v="1899-12-30T00:00:01"/>
    <n v="31"/>
    <n v="4"/>
    <n v="15313"/>
    <n v="13"/>
    <x v="30"/>
  </r>
  <r>
    <n v="2400"/>
    <d v="1899-12-30T00:00:01"/>
    <n v="31"/>
    <n v="4"/>
    <n v="15317"/>
    <n v="13"/>
    <x v="30"/>
  </r>
  <r>
    <n v="2401"/>
    <d v="1899-12-30T00:00:01"/>
    <n v="32"/>
    <n v="5"/>
    <n v="15322"/>
    <n v="17"/>
    <x v="29"/>
  </r>
  <r>
    <n v="2402"/>
    <d v="1899-12-30T00:00:01"/>
    <n v="32"/>
    <n v="4"/>
    <n v="15326"/>
    <n v="13"/>
    <x v="29"/>
  </r>
  <r>
    <n v="2403"/>
    <d v="1899-12-30T00:00:01"/>
    <n v="32"/>
    <n v="4"/>
    <n v="15330"/>
    <n v="13"/>
    <x v="28"/>
  </r>
  <r>
    <n v="2404"/>
    <d v="1899-12-30T00:00:01"/>
    <n v="32"/>
    <n v="4"/>
    <n v="15334"/>
    <n v="13"/>
    <x v="29"/>
  </r>
  <r>
    <n v="2405"/>
    <d v="1899-12-30T00:00:01"/>
    <n v="32"/>
    <n v="4"/>
    <n v="15338"/>
    <n v="13"/>
    <x v="28"/>
  </r>
  <r>
    <n v="2406"/>
    <d v="1899-12-30T00:00:01"/>
    <n v="32"/>
    <n v="4"/>
    <n v="15342"/>
    <n v="13"/>
    <x v="29"/>
  </r>
  <r>
    <n v="2407"/>
    <d v="1899-12-30T00:00:01"/>
    <n v="32"/>
    <n v="2"/>
    <n v="15344"/>
    <n v="8"/>
    <x v="28"/>
  </r>
  <r>
    <n v="2408"/>
    <d v="1899-12-30T00:00:01"/>
    <n v="32"/>
    <n v="4"/>
    <n v="15348"/>
    <n v="13"/>
    <x v="27"/>
  </r>
  <r>
    <n v="2409"/>
    <d v="1899-12-30T00:00:01"/>
    <n v="32"/>
    <n v="4"/>
    <n v="15352"/>
    <n v="13"/>
    <x v="27"/>
  </r>
  <r>
    <n v="2410"/>
    <d v="1899-12-30T00:00:01"/>
    <n v="32"/>
    <n v="4"/>
    <n v="15356"/>
    <n v="13"/>
    <x v="27"/>
  </r>
  <r>
    <n v="2411"/>
    <d v="1899-12-30T00:00:01"/>
    <n v="32"/>
    <n v="4"/>
    <n v="15360"/>
    <n v="13"/>
    <x v="27"/>
  </r>
  <r>
    <n v="2412"/>
    <d v="1899-12-30T00:00:01"/>
    <n v="32"/>
    <n v="4"/>
    <n v="15364"/>
    <n v="13"/>
    <x v="27"/>
  </r>
  <r>
    <n v="2413"/>
    <d v="1899-12-30T00:00:01"/>
    <n v="33"/>
    <n v="4"/>
    <n v="15368"/>
    <n v="13"/>
    <x v="27"/>
  </r>
  <r>
    <n v="2414"/>
    <d v="1899-12-30T00:00:01"/>
    <n v="33"/>
    <n v="3"/>
    <n v="15371"/>
    <n v="9"/>
    <x v="27"/>
  </r>
  <r>
    <n v="2415"/>
    <d v="1899-12-30T00:00:01"/>
    <n v="33"/>
    <n v="4"/>
    <n v="15375"/>
    <n v="13"/>
    <x v="26"/>
  </r>
  <r>
    <n v="2416"/>
    <d v="1899-12-30T00:00:01"/>
    <n v="33"/>
    <n v="4"/>
    <n v="15379"/>
    <n v="13"/>
    <x v="25"/>
  </r>
  <r>
    <n v="2417"/>
    <d v="1899-12-30T00:00:01"/>
    <n v="33"/>
    <n v="2"/>
    <n v="15381"/>
    <n v="6"/>
    <x v="26"/>
  </r>
  <r>
    <n v="2418"/>
    <d v="1899-12-30T00:00:01"/>
    <n v="33"/>
    <n v="4"/>
    <n v="15385"/>
    <n v="13"/>
    <x v="25"/>
  </r>
  <r>
    <n v="2419"/>
    <d v="1899-12-30T00:00:01"/>
    <n v="33"/>
    <n v="4"/>
    <n v="15389"/>
    <n v="13"/>
    <x v="26"/>
  </r>
  <r>
    <n v="2420"/>
    <d v="1899-12-30T00:00:01"/>
    <n v="33"/>
    <n v="4"/>
    <n v="15393"/>
    <n v="13"/>
    <x v="25"/>
  </r>
  <r>
    <n v="2421"/>
    <d v="1899-12-30T00:00:01"/>
    <n v="33"/>
    <n v="4"/>
    <n v="15397"/>
    <n v="13"/>
    <x v="26"/>
  </r>
  <r>
    <n v="2422"/>
    <d v="1899-12-30T00:00:01"/>
    <n v="33"/>
    <n v="2"/>
    <n v="15399"/>
    <n v="6"/>
    <x v="25"/>
  </r>
  <r>
    <n v="2423"/>
    <d v="1899-12-30T00:00:01"/>
    <n v="33"/>
    <n v="4"/>
    <n v="15403"/>
    <n v="13"/>
    <x v="26"/>
  </r>
  <r>
    <n v="2424"/>
    <d v="1899-12-30T00:00:01"/>
    <n v="34"/>
    <n v="4"/>
    <n v="15407"/>
    <n v="13"/>
    <x v="25"/>
  </r>
  <r>
    <n v="2425"/>
    <d v="1899-12-30T00:00:01"/>
    <n v="34"/>
    <n v="4"/>
    <n v="15411"/>
    <n v="13"/>
    <x v="26"/>
  </r>
  <r>
    <n v="2426"/>
    <d v="1899-12-30T00:00:01"/>
    <n v="34"/>
    <n v="2"/>
    <n v="15413"/>
    <n v="6"/>
    <x v="26"/>
  </r>
  <r>
    <n v="2427"/>
    <d v="1899-12-30T00:00:01"/>
    <n v="34"/>
    <n v="4"/>
    <n v="15417"/>
    <n v="13"/>
    <x v="27"/>
  </r>
  <r>
    <n v="2428"/>
    <d v="1899-12-30T00:00:01"/>
    <n v="34"/>
    <n v="4"/>
    <n v="15421"/>
    <n v="13"/>
    <x v="27"/>
  </r>
  <r>
    <n v="2429"/>
    <d v="1899-12-30T00:00:01"/>
    <n v="34"/>
    <n v="4"/>
    <n v="15425"/>
    <n v="14"/>
    <x v="27"/>
  </r>
  <r>
    <n v="2430"/>
    <d v="1899-12-30T00:00:01"/>
    <n v="34"/>
    <n v="2"/>
    <n v="15427"/>
    <n v="6"/>
    <x v="28"/>
  </r>
  <r>
    <n v="2431"/>
    <d v="1899-12-30T00:00:01"/>
    <n v="34"/>
    <n v="4"/>
    <n v="15431"/>
    <n v="13"/>
    <x v="28"/>
  </r>
  <r>
    <n v="2432"/>
    <d v="1899-12-30T00:00:01"/>
    <n v="34"/>
    <n v="4"/>
    <n v="15435"/>
    <n v="13"/>
    <x v="27"/>
  </r>
  <r>
    <n v="2433"/>
    <d v="1899-12-30T00:00:01"/>
    <n v="34"/>
    <n v="4"/>
    <n v="15439"/>
    <n v="13"/>
    <x v="27"/>
  </r>
  <r>
    <n v="2434"/>
    <d v="1899-12-30T00:00:01"/>
    <n v="34"/>
    <n v="2"/>
    <n v="15441"/>
    <n v="6"/>
    <x v="26"/>
  </r>
  <r>
    <n v="2435"/>
    <d v="1899-12-30T00:00:01"/>
    <n v="35"/>
    <n v="4"/>
    <n v="15445"/>
    <n v="13"/>
    <x v="25"/>
  </r>
  <r>
    <n v="2436"/>
    <d v="1899-12-30T00:00:01"/>
    <n v="35"/>
    <n v="4"/>
    <n v="15449"/>
    <n v="13"/>
    <x v="24"/>
  </r>
  <r>
    <n v="2437"/>
    <d v="1899-12-30T00:00:01"/>
    <n v="35"/>
    <n v="4"/>
    <n v="15453"/>
    <n v="13"/>
    <x v="24"/>
  </r>
  <r>
    <n v="2438"/>
    <d v="1899-12-30T00:00:01"/>
    <n v="35"/>
    <n v="1"/>
    <n v="15454"/>
    <n v="5"/>
    <x v="24"/>
  </r>
  <r>
    <n v="2439"/>
    <d v="1899-12-30T00:00:01"/>
    <n v="35"/>
    <n v="4"/>
    <n v="15458"/>
    <n v="13"/>
    <x v="24"/>
  </r>
  <r>
    <n v="2440"/>
    <d v="1899-12-30T00:00:01"/>
    <n v="35"/>
    <n v="4"/>
    <n v="15462"/>
    <n v="13"/>
    <x v="24"/>
  </r>
  <r>
    <n v="2441"/>
    <d v="1899-12-30T00:00:01"/>
    <n v="35"/>
    <n v="4"/>
    <n v="15466"/>
    <n v="13"/>
    <x v="23"/>
  </r>
  <r>
    <n v="2442"/>
    <d v="1899-12-30T00:00:01"/>
    <n v="35"/>
    <n v="1"/>
    <n v="15467"/>
    <n v="43"/>
    <x v="22"/>
  </r>
  <r>
    <n v="2443"/>
    <d v="1899-12-30T00:00:01"/>
    <n v="35"/>
    <n v="4"/>
    <n v="15471"/>
    <n v="13"/>
    <x v="23"/>
  </r>
  <r>
    <n v="2444"/>
    <d v="1899-12-30T00:00:01"/>
    <n v="36"/>
    <n v="4"/>
    <n v="15475"/>
    <n v="13"/>
    <x v="24"/>
  </r>
  <r>
    <n v="2445"/>
    <d v="1899-12-30T00:00:01"/>
    <n v="36"/>
    <n v="2"/>
    <n v="15477"/>
    <n v="6"/>
    <x v="23"/>
  </r>
  <r>
    <n v="2446"/>
    <d v="1899-12-30T00:00:01"/>
    <n v="36"/>
    <n v="4"/>
    <n v="15481"/>
    <n v="13"/>
    <x v="24"/>
  </r>
  <r>
    <n v="2447"/>
    <d v="1899-12-30T00:00:01"/>
    <n v="36"/>
    <n v="4"/>
    <n v="15485"/>
    <n v="14"/>
    <x v="24"/>
  </r>
  <r>
    <n v="2448"/>
    <d v="1899-12-30T00:00:01"/>
    <n v="36"/>
    <n v="2"/>
    <n v="15487"/>
    <n v="7"/>
    <x v="23"/>
  </r>
  <r>
    <n v="2449"/>
    <d v="1899-12-30T00:00:01"/>
    <n v="36"/>
    <n v="4"/>
    <n v="15491"/>
    <n v="14"/>
    <x v="24"/>
  </r>
  <r>
    <n v="2450"/>
    <d v="1899-12-30T00:00:01"/>
    <n v="36"/>
    <n v="3"/>
    <n v="15494"/>
    <n v="11"/>
    <x v="24"/>
  </r>
  <r>
    <n v="2451"/>
    <d v="1899-12-30T00:00:01"/>
    <n v="36"/>
    <n v="2"/>
    <n v="15496"/>
    <n v="9"/>
    <x v="24"/>
  </r>
  <r>
    <n v="2452"/>
    <d v="1899-12-30T00:00:01"/>
    <n v="36"/>
    <n v="4"/>
    <n v="15500"/>
    <n v="15"/>
    <x v="23"/>
  </r>
  <r>
    <n v="2453"/>
    <d v="1899-12-30T00:00:01"/>
    <n v="36"/>
    <n v="3"/>
    <n v="15503"/>
    <n v="9"/>
    <x v="24"/>
  </r>
  <r>
    <n v="2454"/>
    <d v="1899-12-30T00:00:01"/>
    <n v="36"/>
    <n v="3"/>
    <n v="15506"/>
    <n v="12"/>
    <x v="24"/>
  </r>
  <r>
    <n v="2455"/>
    <d v="1899-12-30T00:00:01"/>
    <n v="37"/>
    <n v="3"/>
    <n v="15509"/>
    <n v="10"/>
    <x v="24"/>
  </r>
  <r>
    <n v="2456"/>
    <d v="1899-12-30T00:00:01"/>
    <n v="37"/>
    <n v="3"/>
    <n v="15512"/>
    <n v="12"/>
    <x v="23"/>
  </r>
  <r>
    <n v="2457"/>
    <d v="1899-12-30T00:00:01"/>
    <n v="37"/>
    <n v="3"/>
    <n v="15515"/>
    <n v="10"/>
    <x v="24"/>
  </r>
  <r>
    <n v="2458"/>
    <d v="1899-12-30T00:00:01"/>
    <n v="37"/>
    <n v="3"/>
    <n v="15518"/>
    <n v="10"/>
    <x v="25"/>
  </r>
  <r>
    <n v="2459"/>
    <d v="1899-12-30T00:00:01"/>
    <n v="37"/>
    <n v="4"/>
    <n v="15522"/>
    <n v="13"/>
    <x v="24"/>
  </r>
  <r>
    <n v="2460"/>
    <d v="1899-12-30T00:00:01"/>
    <n v="37"/>
    <n v="3"/>
    <n v="15525"/>
    <n v="9"/>
    <x v="25"/>
  </r>
  <r>
    <n v="2461"/>
    <d v="1899-12-30T00:00:01"/>
    <n v="37"/>
    <n v="3"/>
    <n v="15528"/>
    <n v="11"/>
    <x v="24"/>
  </r>
  <r>
    <n v="2462"/>
    <d v="1899-12-30T00:00:01"/>
    <n v="37"/>
    <n v="3"/>
    <n v="15531"/>
    <n v="10"/>
    <x v="24"/>
  </r>
  <r>
    <n v="2463"/>
    <d v="1899-12-30T00:00:01"/>
    <n v="37"/>
    <n v="4"/>
    <n v="15535"/>
    <n v="13"/>
    <x v="24"/>
  </r>
  <r>
    <n v="2464"/>
    <d v="1899-12-30T00:00:01"/>
    <n v="38"/>
    <n v="3"/>
    <n v="15538"/>
    <n v="10"/>
    <x v="24"/>
  </r>
  <r>
    <n v="2465"/>
    <d v="1899-12-30T00:00:01"/>
    <n v="38"/>
    <n v="3"/>
    <n v="15541"/>
    <n v="12"/>
    <x v="24"/>
  </r>
  <r>
    <n v="2466"/>
    <d v="1899-12-30T00:00:01"/>
    <n v="38"/>
    <n v="3"/>
    <n v="15544"/>
    <n v="10"/>
    <x v="22"/>
  </r>
  <r>
    <n v="2467"/>
    <d v="1899-12-30T00:00:01"/>
    <n v="38"/>
    <n v="3"/>
    <n v="15547"/>
    <n v="10"/>
    <x v="21"/>
  </r>
  <r>
    <n v="2468"/>
    <d v="1899-12-30T00:00:01"/>
    <n v="38"/>
    <n v="3"/>
    <n v="15550"/>
    <n v="12"/>
    <x v="22"/>
  </r>
  <r>
    <n v="2469"/>
    <d v="1899-12-30T00:00:01"/>
    <n v="38"/>
    <n v="2"/>
    <n v="15552"/>
    <n v="9"/>
    <x v="21"/>
  </r>
  <r>
    <n v="2470"/>
    <d v="1899-12-30T00:00:01"/>
    <n v="38"/>
    <n v="3"/>
    <n v="15555"/>
    <n v="10"/>
    <x v="21"/>
  </r>
  <r>
    <n v="2471"/>
    <d v="1899-12-30T00:00:01"/>
    <n v="38"/>
    <n v="3"/>
    <n v="15558"/>
    <n v="10"/>
    <x v="20"/>
  </r>
  <r>
    <n v="2472"/>
    <d v="1899-12-30T00:00:01"/>
    <n v="38"/>
    <n v="3"/>
    <n v="15561"/>
    <n v="12"/>
    <x v="21"/>
  </r>
  <r>
    <n v="2473"/>
    <d v="1899-12-30T00:00:01"/>
    <n v="39"/>
    <n v="3"/>
    <n v="15564"/>
    <n v="10"/>
    <x v="20"/>
  </r>
  <r>
    <n v="2474"/>
    <d v="1899-12-30T00:00:01"/>
    <n v="39"/>
    <n v="3"/>
    <n v="15567"/>
    <n v="12"/>
    <x v="20"/>
  </r>
  <r>
    <n v="2475"/>
    <d v="1899-12-30T00:00:01"/>
    <n v="39"/>
    <n v="3"/>
    <n v="15570"/>
    <n v="10"/>
    <x v="20"/>
  </r>
  <r>
    <n v="2476"/>
    <d v="1899-12-30T00:00:01"/>
    <n v="39"/>
    <n v="3"/>
    <n v="15573"/>
    <n v="9"/>
    <x v="21"/>
  </r>
  <r>
    <n v="2477"/>
    <d v="1899-12-30T00:00:01"/>
    <n v="39"/>
    <n v="3"/>
    <n v="15576"/>
    <n v="12"/>
    <x v="22"/>
  </r>
  <r>
    <n v="2478"/>
    <d v="1899-12-30T00:00:01"/>
    <n v="39"/>
    <n v="3"/>
    <n v="15579"/>
    <n v="11"/>
    <x v="23"/>
  </r>
  <r>
    <n v="2479"/>
    <d v="1899-12-30T00:00:01"/>
    <n v="39"/>
    <n v="3"/>
    <n v="15582"/>
    <n v="10"/>
    <x v="22"/>
  </r>
  <r>
    <n v="2480"/>
    <d v="1899-12-30T00:00:01"/>
    <n v="39"/>
    <n v="3"/>
    <n v="15585"/>
    <n v="11"/>
    <x v="21"/>
  </r>
  <r>
    <n v="2481"/>
    <d v="1899-12-30T00:00:01"/>
    <n v="39"/>
    <n v="3"/>
    <n v="15588"/>
    <n v="10"/>
    <x v="21"/>
  </r>
  <r>
    <n v="2482"/>
    <d v="1899-12-30T00:00:01"/>
    <n v="39"/>
    <n v="4"/>
    <n v="15592"/>
    <n v="14"/>
    <x v="22"/>
  </r>
  <r>
    <n v="2483"/>
    <d v="1899-12-30T00:00:01"/>
    <n v="40"/>
    <n v="3"/>
    <n v="15595"/>
    <n v="11"/>
    <x v="21"/>
  </r>
  <r>
    <n v="2484"/>
    <d v="1899-12-30T00:00:01"/>
    <n v="40"/>
    <n v="3"/>
    <n v="15598"/>
    <n v="11"/>
    <x v="22"/>
  </r>
  <r>
    <n v="2485"/>
    <d v="1899-12-30T00:00:01"/>
    <n v="40"/>
    <n v="3"/>
    <n v="15601"/>
    <n v="12"/>
    <x v="21"/>
  </r>
  <r>
    <n v="2486"/>
    <d v="1899-12-30T00:00:01"/>
    <n v="40"/>
    <n v="3"/>
    <n v="15604"/>
    <n v="11"/>
    <x v="21"/>
  </r>
  <r>
    <n v="2487"/>
    <d v="1899-12-30T00:00:01"/>
    <n v="40"/>
    <n v="3"/>
    <n v="15607"/>
    <n v="11"/>
    <x v="22"/>
  </r>
  <r>
    <n v="2488"/>
    <d v="1899-12-30T00:00:01"/>
    <n v="40"/>
    <n v="3"/>
    <n v="15610"/>
    <n v="11"/>
    <x v="21"/>
  </r>
  <r>
    <n v="2489"/>
    <d v="1899-12-30T00:00:01"/>
    <n v="40"/>
    <n v="3"/>
    <n v="15613"/>
    <n v="11"/>
    <x v="20"/>
  </r>
  <r>
    <n v="2490"/>
    <d v="1899-12-30T00:00:01"/>
    <n v="40"/>
    <n v="3"/>
    <n v="15616"/>
    <n v="11"/>
    <x v="21"/>
  </r>
  <r>
    <n v="2491"/>
    <d v="1899-12-30T00:00:01"/>
    <n v="40"/>
    <n v="3"/>
    <n v="15619"/>
    <n v="11"/>
    <x v="20"/>
  </r>
  <r>
    <n v="2492"/>
    <d v="1899-12-30T00:00:01"/>
    <n v="41"/>
    <n v="3"/>
    <n v="15622"/>
    <n v="10"/>
    <x v="20"/>
  </r>
  <r>
    <n v="2493"/>
    <d v="1899-12-30T00:00:01"/>
    <n v="41"/>
    <n v="4"/>
    <n v="15626"/>
    <n v="13"/>
    <x v="20"/>
  </r>
  <r>
    <n v="2494"/>
    <d v="1899-12-30T00:00:01"/>
    <n v="41"/>
    <n v="3"/>
    <n v="15629"/>
    <n v="11"/>
    <x v="21"/>
  </r>
  <r>
    <n v="2495"/>
    <d v="1899-12-30T00:00:01"/>
    <n v="41"/>
    <n v="3"/>
    <n v="15632"/>
    <n v="10"/>
    <x v="21"/>
  </r>
  <r>
    <n v="2496"/>
    <d v="1899-12-30T00:00:01"/>
    <n v="41"/>
    <n v="3"/>
    <n v="15635"/>
    <n v="11"/>
    <x v="21"/>
  </r>
  <r>
    <n v="2497"/>
    <d v="1899-12-30T00:00:01"/>
    <n v="41"/>
    <n v="3"/>
    <n v="15638"/>
    <n v="11"/>
    <x v="21"/>
  </r>
  <r>
    <n v="2498"/>
    <d v="1899-12-30T00:00:01"/>
    <n v="41"/>
    <n v="3"/>
    <n v="15641"/>
    <n v="12"/>
    <x v="22"/>
  </r>
  <r>
    <n v="2499"/>
    <d v="1899-12-30T00:00:01"/>
    <n v="41"/>
    <n v="3"/>
    <n v="15644"/>
    <n v="10"/>
    <x v="21"/>
  </r>
  <r>
    <n v="2500"/>
    <d v="1899-12-30T00:00:01"/>
    <n v="41"/>
    <n v="3"/>
    <n v="15647"/>
    <n v="10"/>
    <x v="21"/>
  </r>
  <r>
    <n v="2501"/>
    <d v="1899-12-30T00:00:01"/>
    <n v="42"/>
    <n v="3"/>
    <n v="15650"/>
    <n v="9"/>
    <x v="21"/>
  </r>
  <r>
    <n v="2502"/>
    <d v="1899-12-30T00:00:01"/>
    <n v="42"/>
    <n v="3"/>
    <n v="15653"/>
    <n v="10"/>
    <x v="20"/>
  </r>
  <r>
    <n v="2503"/>
    <d v="1899-12-30T00:00:01"/>
    <n v="42"/>
    <n v="3"/>
    <n v="15656"/>
    <n v="12"/>
    <x v="20"/>
  </r>
  <r>
    <n v="2504"/>
    <d v="1899-12-30T00:00:01"/>
    <n v="42"/>
    <n v="3"/>
    <n v="15659"/>
    <n v="10"/>
    <x v="19"/>
  </r>
  <r>
    <n v="2505"/>
    <d v="1899-12-30T00:00:01"/>
    <n v="42"/>
    <n v="3"/>
    <n v="15662"/>
    <n v="12"/>
    <x v="19"/>
  </r>
  <r>
    <n v="2506"/>
    <d v="1899-12-30T00:00:01"/>
    <n v="42"/>
    <n v="3"/>
    <n v="15665"/>
    <n v="10"/>
    <x v="20"/>
  </r>
  <r>
    <n v="2507"/>
    <d v="1899-12-30T00:00:01"/>
    <n v="42"/>
    <n v="3"/>
    <n v="15668"/>
    <n v="12"/>
    <x v="19"/>
  </r>
  <r>
    <n v="2508"/>
    <d v="1899-12-30T00:00:01"/>
    <n v="42"/>
    <n v="3"/>
    <n v="15671"/>
    <n v="9"/>
    <x v="20"/>
  </r>
  <r>
    <n v="2509"/>
    <d v="1899-12-30T00:00:01"/>
    <n v="42"/>
    <n v="3"/>
    <n v="15674"/>
    <n v="9"/>
    <x v="19"/>
  </r>
  <r>
    <n v="2510"/>
    <d v="1899-12-30T00:00:01"/>
    <n v="43"/>
    <n v="3"/>
    <n v="15677"/>
    <n v="12"/>
    <x v="19"/>
  </r>
  <r>
    <n v="2511"/>
    <d v="1899-12-30T00:00:01"/>
    <n v="43"/>
    <n v="3"/>
    <n v="15680"/>
    <n v="9"/>
    <x v="20"/>
  </r>
  <r>
    <n v="2512"/>
    <d v="1899-12-30T00:00:01"/>
    <n v="43"/>
    <n v="3"/>
    <n v="15683"/>
    <n v="12"/>
    <x v="19"/>
  </r>
  <r>
    <n v="2513"/>
    <d v="1899-12-30T00:00:01"/>
    <n v="43"/>
    <n v="3"/>
    <n v="15686"/>
    <n v="10"/>
    <x v="20"/>
  </r>
  <r>
    <n v="2514"/>
    <d v="1899-12-30T00:00:01"/>
    <n v="43"/>
    <n v="2"/>
    <n v="15688"/>
    <n v="9"/>
    <x v="20"/>
  </r>
  <r>
    <n v="2515"/>
    <d v="1899-12-30T00:00:01"/>
    <n v="43"/>
    <n v="3"/>
    <n v="15691"/>
    <n v="12"/>
    <x v="21"/>
  </r>
  <r>
    <n v="2516"/>
    <d v="1899-12-30T00:00:01"/>
    <n v="43"/>
    <n v="2"/>
    <n v="15693"/>
    <n v="9"/>
    <x v="21"/>
  </r>
  <r>
    <n v="2517"/>
    <d v="1899-12-30T00:00:01"/>
    <n v="43"/>
    <n v="3"/>
    <n v="15696"/>
    <n v="12"/>
    <x v="21"/>
  </r>
  <r>
    <n v="2518"/>
    <d v="1899-12-30T00:00:01"/>
    <n v="43"/>
    <n v="3"/>
    <n v="15699"/>
    <n v="10"/>
    <x v="22"/>
  </r>
  <r>
    <n v="2519"/>
    <d v="1899-12-30T00:00:01"/>
    <n v="43"/>
    <n v="3"/>
    <n v="15702"/>
    <n v="12"/>
    <x v="21"/>
  </r>
  <r>
    <n v="2520"/>
    <d v="1899-12-30T00:00:01"/>
    <n v="44"/>
    <n v="3"/>
    <n v="15705"/>
    <n v="10"/>
    <x v="21"/>
  </r>
  <r>
    <n v="2521"/>
    <d v="1899-12-30T00:00:01"/>
    <n v="44"/>
    <n v="4"/>
    <n v="15709"/>
    <n v="15"/>
    <x v="20"/>
  </r>
  <r>
    <n v="2522"/>
    <d v="1899-12-30T00:00:01"/>
    <n v="44"/>
    <n v="2"/>
    <n v="15711"/>
    <n v="9"/>
    <x v="20"/>
  </r>
  <r>
    <n v="2523"/>
    <d v="1899-12-30T00:00:01"/>
    <n v="44"/>
    <n v="3"/>
    <n v="15714"/>
    <n v="12"/>
    <x v="20"/>
  </r>
  <r>
    <n v="2524"/>
    <d v="1899-12-30T00:00:01"/>
    <n v="44"/>
    <n v="3"/>
    <n v="15717"/>
    <n v="10"/>
    <x v="19"/>
  </r>
  <r>
    <n v="2525"/>
    <d v="1899-12-30T00:00:01"/>
    <n v="44"/>
    <n v="3"/>
    <n v="15720"/>
    <n v="12"/>
    <x v="21"/>
  </r>
  <r>
    <n v="2526"/>
    <d v="1899-12-30T00:00:01"/>
    <n v="44"/>
    <n v="3"/>
    <n v="15723"/>
    <n v="10"/>
    <x v="21"/>
  </r>
  <r>
    <n v="2527"/>
    <d v="1899-12-30T00:00:01"/>
    <n v="44"/>
    <n v="3"/>
    <n v="15726"/>
    <n v="10"/>
    <x v="22"/>
  </r>
  <r>
    <n v="2528"/>
    <d v="1899-12-30T00:00:01"/>
    <n v="44"/>
    <n v="4"/>
    <n v="15730"/>
    <n v="13"/>
    <x v="22"/>
  </r>
  <r>
    <n v="2529"/>
    <d v="1899-12-30T00:00:01"/>
    <n v="44"/>
    <n v="3"/>
    <n v="15733"/>
    <n v="9"/>
    <x v="22"/>
  </r>
  <r>
    <n v="2530"/>
    <d v="1899-12-30T00:00:01"/>
    <n v="45"/>
    <n v="3"/>
    <n v="15736"/>
    <n v="11"/>
    <x v="23"/>
  </r>
  <r>
    <n v="2531"/>
    <d v="1899-12-30T00:00:01"/>
    <n v="45"/>
    <n v="4"/>
    <n v="15740"/>
    <n v="13"/>
    <x v="22"/>
  </r>
  <r>
    <n v="2532"/>
    <d v="1899-12-30T00:00:01"/>
    <n v="45"/>
    <n v="3"/>
    <n v="15743"/>
    <n v="12"/>
    <x v="23"/>
  </r>
  <r>
    <n v="2533"/>
    <d v="1899-12-30T00:00:01"/>
    <n v="45"/>
    <n v="3"/>
    <n v="15746"/>
    <n v="11"/>
    <x v="24"/>
  </r>
  <r>
    <n v="2534"/>
    <d v="1899-12-30T00:00:01"/>
    <n v="45"/>
    <n v="3"/>
    <n v="15749"/>
    <n v="12"/>
    <x v="24"/>
  </r>
  <r>
    <n v="2535"/>
    <d v="1899-12-30T00:00:01"/>
    <n v="45"/>
    <n v="3"/>
    <n v="15752"/>
    <n v="12"/>
    <x v="25"/>
  </r>
  <r>
    <n v="2536"/>
    <d v="1899-12-30T00:00:01"/>
    <n v="45"/>
    <n v="3"/>
    <n v="15755"/>
    <n v="12"/>
    <x v="27"/>
  </r>
  <r>
    <n v="2537"/>
    <d v="1899-12-30T00:00:01"/>
    <n v="45"/>
    <n v="3"/>
    <n v="15758"/>
    <n v="12"/>
    <x v="27"/>
  </r>
  <r>
    <n v="2538"/>
    <d v="1899-12-30T00:00:01"/>
    <n v="45"/>
    <n v="4"/>
    <n v="15762"/>
    <n v="13"/>
    <x v="28"/>
  </r>
  <r>
    <n v="2539"/>
    <d v="1899-12-30T00:00:01"/>
    <n v="45"/>
    <n v="4"/>
    <n v="15766"/>
    <n v="14"/>
    <x v="29"/>
  </r>
  <r>
    <n v="2540"/>
    <d v="1899-12-30T00:00:01"/>
    <n v="45"/>
    <n v="4"/>
    <n v="15770"/>
    <n v="16"/>
    <x v="28"/>
  </r>
  <r>
    <n v="2541"/>
    <d v="1899-12-30T00:00:01"/>
    <n v="45"/>
    <n v="4"/>
    <n v="15774"/>
    <n v="14"/>
    <x v="27"/>
  </r>
  <r>
    <n v="2542"/>
    <d v="1899-12-30T00:00:01"/>
    <n v="45"/>
    <n v="5"/>
    <n v="15779"/>
    <n v="16"/>
    <x v="28"/>
  </r>
  <r>
    <n v="2543"/>
    <d v="1899-12-30T00:00:01"/>
    <n v="45"/>
    <n v="4"/>
    <n v="15783"/>
    <n v="15"/>
    <x v="27"/>
  </r>
  <r>
    <n v="2544"/>
    <d v="1899-12-30T00:00:01"/>
    <n v="45"/>
    <n v="4"/>
    <n v="15787"/>
    <n v="15"/>
    <x v="27"/>
  </r>
  <r>
    <n v="2545"/>
    <d v="1899-12-30T00:00:01"/>
    <n v="45"/>
    <n v="5"/>
    <n v="15792"/>
    <n v="20"/>
    <x v="27"/>
  </r>
  <r>
    <n v="2546"/>
    <d v="1899-12-30T00:00:01"/>
    <n v="45"/>
    <n v="5"/>
    <n v="15797"/>
    <n v="18"/>
    <x v="28"/>
  </r>
  <r>
    <n v="2547"/>
    <d v="1899-12-30T00:00:01"/>
    <n v="45"/>
    <n v="5"/>
    <n v="15802"/>
    <n v="17"/>
    <x v="28"/>
  </r>
  <r>
    <n v="2548"/>
    <d v="1899-12-30T00:00:01"/>
    <n v="45"/>
    <n v="5"/>
    <n v="15807"/>
    <n v="17"/>
    <x v="29"/>
  </r>
  <r>
    <n v="2549"/>
    <d v="1899-12-30T00:00:01"/>
    <n v="45"/>
    <n v="4"/>
    <n v="15811"/>
    <n v="16"/>
    <x v="28"/>
  </r>
  <r>
    <n v="2550"/>
    <d v="1899-12-30T00:00:01"/>
    <n v="45"/>
    <n v="5"/>
    <n v="15816"/>
    <n v="18"/>
    <x v="29"/>
  </r>
  <r>
    <n v="2551"/>
    <d v="1899-12-30T00:00:01"/>
    <n v="45"/>
    <n v="4"/>
    <n v="15820"/>
    <n v="15"/>
    <x v="28"/>
  </r>
  <r>
    <n v="2552"/>
    <d v="1899-12-30T00:00:01"/>
    <n v="45"/>
    <n v="4"/>
    <n v="15824"/>
    <n v="14"/>
    <x v="27"/>
  </r>
  <r>
    <n v="2553"/>
    <d v="1899-12-30T00:00:01"/>
    <n v="45"/>
    <n v="4"/>
    <n v="15828"/>
    <n v="16"/>
    <x v="27"/>
  </r>
  <r>
    <n v="2554"/>
    <d v="1899-12-30T00:00:01"/>
    <n v="45"/>
    <n v="4"/>
    <n v="15832"/>
    <n v="14"/>
    <x v="27"/>
  </r>
  <r>
    <n v="2555"/>
    <d v="1899-12-30T00:00:01"/>
    <n v="45"/>
    <n v="3"/>
    <n v="15835"/>
    <n v="12"/>
    <x v="26"/>
  </r>
  <r>
    <n v="2556"/>
    <d v="1899-12-30T00:00:01"/>
    <n v="46"/>
    <n v="3"/>
    <n v="15838"/>
    <n v="13"/>
    <x v="25"/>
  </r>
  <r>
    <n v="2557"/>
    <d v="1899-12-30T00:00:01"/>
    <n v="46"/>
    <n v="4"/>
    <n v="15842"/>
    <n v="15"/>
    <x v="24"/>
  </r>
  <r>
    <n v="2558"/>
    <d v="1899-12-30T00:00:01"/>
    <n v="46"/>
    <n v="3"/>
    <n v="15845"/>
    <n v="13"/>
    <x v="24"/>
  </r>
  <r>
    <n v="2559"/>
    <d v="1899-12-30T00:00:01"/>
    <n v="46"/>
    <n v="3"/>
    <n v="15848"/>
    <n v="11"/>
    <x v="23"/>
  </r>
  <r>
    <n v="2560"/>
    <d v="1899-12-30T00:00:01"/>
    <n v="46"/>
    <n v="4"/>
    <n v="15852"/>
    <n v="14"/>
    <x v="23"/>
  </r>
  <r>
    <n v="2561"/>
    <d v="1899-12-30T00:00:01"/>
    <n v="46"/>
    <n v="3"/>
    <n v="15855"/>
    <n v="12"/>
    <x v="23"/>
  </r>
  <r>
    <n v="2562"/>
    <d v="1899-12-30T00:00:01"/>
    <n v="46"/>
    <n v="3"/>
    <n v="15858"/>
    <n v="11"/>
    <x v="22"/>
  </r>
  <r>
    <n v="2563"/>
    <d v="1899-12-30T00:00:01"/>
    <n v="46"/>
    <n v="3"/>
    <n v="15861"/>
    <n v="11"/>
    <x v="22"/>
  </r>
  <r>
    <n v="2564"/>
    <d v="1899-12-30T00:00:01"/>
    <n v="46"/>
    <n v="3"/>
    <n v="15864"/>
    <n v="11"/>
    <x v="21"/>
  </r>
  <r>
    <n v="2565"/>
    <d v="1899-12-30T00:00:01"/>
    <n v="47"/>
    <n v="3"/>
    <n v="15867"/>
    <n v="11"/>
    <x v="20"/>
  </r>
  <r>
    <n v="2566"/>
    <d v="1899-12-30T00:00:01"/>
    <n v="47"/>
    <n v="3"/>
    <n v="15870"/>
    <n v="11"/>
    <x v="21"/>
  </r>
  <r>
    <n v="2567"/>
    <d v="1899-12-30T00:00:01"/>
    <n v="47"/>
    <n v="3"/>
    <n v="15873"/>
    <n v="11"/>
    <x v="20"/>
  </r>
  <r>
    <n v="2568"/>
    <d v="1899-12-30T00:00:01"/>
    <n v="47"/>
    <n v="3"/>
    <n v="15876"/>
    <n v="11"/>
    <x v="20"/>
  </r>
  <r>
    <n v="2569"/>
    <d v="1899-12-30T00:00:01"/>
    <n v="47"/>
    <n v="3"/>
    <n v="15879"/>
    <n v="11"/>
    <x v="20"/>
  </r>
  <r>
    <n v="2570"/>
    <d v="1899-12-30T00:00:01"/>
    <n v="47"/>
    <n v="3"/>
    <n v="15882"/>
    <n v="10"/>
    <x v="21"/>
  </r>
  <r>
    <n v="2571"/>
    <d v="1899-12-30T00:00:01"/>
    <n v="47"/>
    <n v="4"/>
    <n v="15886"/>
    <n v="14"/>
    <x v="20"/>
  </r>
  <r>
    <n v="2572"/>
    <d v="1899-12-30T00:00:01"/>
    <n v="47"/>
    <n v="3"/>
    <n v="15889"/>
    <n v="10"/>
    <x v="20"/>
  </r>
  <r>
    <n v="2573"/>
    <d v="1899-12-30T00:00:01"/>
    <n v="47"/>
    <n v="3"/>
    <n v="15892"/>
    <n v="11"/>
    <x v="21"/>
  </r>
  <r>
    <n v="2574"/>
    <d v="1899-12-30T00:00:01"/>
    <n v="47"/>
    <n v="3"/>
    <n v="15895"/>
    <n v="12"/>
    <x v="21"/>
  </r>
  <r>
    <n v="2575"/>
    <d v="1899-12-30T00:00:01"/>
    <n v="47"/>
    <n v="3"/>
    <n v="15898"/>
    <n v="11"/>
    <x v="21"/>
  </r>
  <r>
    <n v="2576"/>
    <d v="1899-12-30T00:00:01"/>
    <n v="47"/>
    <n v="3"/>
    <n v="15901"/>
    <n v="10"/>
    <x v="22"/>
  </r>
  <r>
    <n v="2577"/>
    <d v="1899-12-30T00:00:01"/>
    <n v="48"/>
    <n v="4"/>
    <n v="15905"/>
    <n v="14"/>
    <x v="21"/>
  </r>
  <r>
    <n v="2578"/>
    <d v="1899-12-30T00:00:01"/>
    <n v="48"/>
    <n v="3"/>
    <n v="15908"/>
    <n v="10"/>
    <x v="22"/>
  </r>
  <r>
    <n v="2579"/>
    <d v="1899-12-30T00:00:01"/>
    <n v="48"/>
    <n v="3"/>
    <n v="15911"/>
    <n v="12"/>
    <x v="21"/>
  </r>
  <r>
    <n v="2580"/>
    <d v="1899-12-30T00:00:01"/>
    <n v="48"/>
    <n v="3"/>
    <n v="15914"/>
    <n v="10"/>
    <x v="22"/>
  </r>
  <r>
    <n v="2581"/>
    <d v="1899-12-30T00:00:01"/>
    <n v="48"/>
    <n v="3"/>
    <n v="15917"/>
    <n v="11"/>
    <x v="23"/>
  </r>
  <r>
    <n v="2582"/>
    <d v="1899-12-30T00:00:01"/>
    <n v="48"/>
    <n v="3"/>
    <n v="15920"/>
    <n v="10"/>
    <x v="23"/>
  </r>
  <r>
    <n v="2583"/>
    <d v="1899-12-30T00:00:01"/>
    <n v="48"/>
    <n v="4"/>
    <n v="15924"/>
    <n v="13"/>
    <x v="24"/>
  </r>
  <r>
    <n v="2584"/>
    <d v="1899-12-30T00:00:01"/>
    <n v="48"/>
    <n v="3"/>
    <n v="15927"/>
    <n v="11"/>
    <x v="24"/>
  </r>
  <r>
    <n v="2585"/>
    <d v="1899-12-30T00:00:01"/>
    <n v="48"/>
    <n v="3"/>
    <n v="15930"/>
    <n v="10"/>
    <x v="23"/>
  </r>
  <r>
    <n v="2586"/>
    <d v="1899-12-30T00:00:01"/>
    <n v="48"/>
    <n v="4"/>
    <n v="15934"/>
    <n v="13"/>
    <x v="24"/>
  </r>
  <r>
    <n v="2587"/>
    <d v="1899-12-30T00:00:01"/>
    <n v="49"/>
    <n v="3"/>
    <n v="15937"/>
    <n v="10"/>
    <x v="24"/>
  </r>
  <r>
    <n v="2588"/>
    <d v="1899-12-30T00:00:01"/>
    <n v="49"/>
    <n v="3"/>
    <n v="15940"/>
    <n v="12"/>
    <x v="24"/>
  </r>
  <r>
    <n v="2589"/>
    <d v="1899-12-30T00:00:01"/>
    <n v="49"/>
    <n v="3"/>
    <n v="15943"/>
    <n v="12"/>
    <x v="22"/>
  </r>
  <r>
    <n v="2590"/>
    <d v="1899-12-30T00:00:01"/>
    <n v="49"/>
    <n v="3"/>
    <n v="15946"/>
    <n v="11"/>
    <x v="21"/>
  </r>
  <r>
    <n v="2591"/>
    <d v="1899-12-30T00:00:01"/>
    <n v="49"/>
    <n v="2"/>
    <n v="15948"/>
    <n v="7"/>
    <x v="21"/>
  </r>
  <r>
    <n v="2592"/>
    <d v="1899-12-30T00:00:01"/>
    <n v="49"/>
    <n v="4"/>
    <n v="15952"/>
    <n v="14"/>
    <x v="21"/>
  </r>
  <r>
    <n v="2593"/>
    <d v="1899-12-30T00:00:01"/>
    <n v="49"/>
    <n v="4"/>
    <n v="15956"/>
    <n v="13"/>
    <x v="22"/>
  </r>
  <r>
    <n v="2594"/>
    <d v="1899-12-30T00:00:01"/>
    <n v="49"/>
    <n v="1"/>
    <n v="15957"/>
    <n v="5"/>
    <x v="21"/>
  </r>
  <r>
    <n v="2595"/>
    <d v="1899-12-30T00:00:01"/>
    <n v="49"/>
    <n v="4"/>
    <n v="15961"/>
    <n v="13"/>
    <x v="22"/>
  </r>
  <r>
    <n v="2596"/>
    <d v="1899-12-30T00:00:01"/>
    <n v="49"/>
    <n v="4"/>
    <n v="15965"/>
    <n v="13"/>
    <x v="21"/>
  </r>
  <r>
    <n v="2597"/>
    <d v="1899-12-30T00:00:01"/>
    <n v="50"/>
    <n v="4"/>
    <n v="15969"/>
    <n v="13"/>
    <x v="20"/>
  </r>
  <r>
    <n v="2598"/>
    <d v="1899-12-30T00:00:01"/>
    <n v="50"/>
    <n v="4"/>
    <n v="15973"/>
    <n v="13"/>
    <x v="21"/>
  </r>
  <r>
    <n v="2599"/>
    <d v="1899-12-30T00:00:01"/>
    <n v="50"/>
    <n v="4"/>
    <n v="15977"/>
    <n v="13"/>
    <x v="20"/>
  </r>
  <r>
    <n v="2600"/>
    <d v="1899-12-30T00:00:01"/>
    <n v="50"/>
    <n v="1"/>
    <n v="15978"/>
    <n v="43"/>
    <x v="21"/>
  </r>
  <r>
    <n v="2601"/>
    <d v="1899-12-30T00:00:01"/>
    <n v="50"/>
    <n v="4"/>
    <n v="15982"/>
    <n v="13"/>
    <x v="21"/>
  </r>
  <r>
    <n v="2602"/>
    <d v="1899-12-30T00:00:01"/>
    <n v="50"/>
    <n v="4"/>
    <n v="15986"/>
    <n v="13"/>
    <x v="22"/>
  </r>
  <r>
    <n v="2603"/>
    <d v="1899-12-30T00:00:01"/>
    <n v="50"/>
    <n v="4"/>
    <n v="15990"/>
    <n v="13"/>
    <x v="22"/>
  </r>
  <r>
    <n v="2604"/>
    <d v="1899-12-30T00:00:01"/>
    <n v="50"/>
    <n v="2"/>
    <n v="15992"/>
    <n v="9"/>
    <x v="21"/>
  </r>
  <r>
    <n v="2605"/>
    <d v="1899-12-30T00:00:01"/>
    <n v="50"/>
    <n v="2"/>
    <n v="15994"/>
    <n v="8"/>
    <x v="22"/>
  </r>
  <r>
    <n v="2606"/>
    <d v="1899-12-30T00:00:01"/>
    <n v="50"/>
    <n v="4"/>
    <n v="15998"/>
    <n v="13"/>
    <x v="23"/>
  </r>
  <r>
    <n v="2607"/>
    <d v="1899-12-30T00:00:01"/>
    <n v="51"/>
    <n v="4"/>
    <n v="16002"/>
    <n v="13"/>
    <x v="23"/>
  </r>
  <r>
    <n v="2608"/>
    <d v="1899-12-30T00:00:01"/>
    <n v="51"/>
    <n v="2"/>
    <n v="16004"/>
    <n v="8"/>
    <x v="23"/>
  </r>
  <r>
    <n v="2609"/>
    <d v="1899-12-30T00:00:01"/>
    <n v="51"/>
    <n v="4"/>
    <n v="16008"/>
    <n v="13"/>
    <x v="24"/>
  </r>
  <r>
    <n v="2610"/>
    <d v="1899-12-30T00:00:01"/>
    <n v="51"/>
    <n v="2"/>
    <n v="16010"/>
    <n v="8"/>
    <x v="24"/>
  </r>
  <r>
    <n v="2611"/>
    <d v="1899-12-30T00:00:01"/>
    <n v="51"/>
    <n v="2"/>
    <n v="16012"/>
    <n v="9"/>
    <x v="23"/>
  </r>
  <r>
    <n v="2612"/>
    <d v="1899-12-30T00:00:01"/>
    <n v="51"/>
    <n v="3"/>
    <n v="16015"/>
    <n v="9"/>
    <x v="24"/>
  </r>
  <r>
    <n v="2613"/>
    <d v="1899-12-30T00:00:01"/>
    <n v="51"/>
    <n v="4"/>
    <n v="16019"/>
    <n v="14"/>
    <x v="24"/>
  </r>
  <r>
    <n v="2614"/>
    <d v="1899-12-30T00:00:01"/>
    <n v="51"/>
    <n v="2"/>
    <n v="16021"/>
    <n v="7"/>
    <x v="24"/>
  </r>
  <r>
    <n v="2615"/>
    <d v="1899-12-30T00:00:01"/>
    <n v="52"/>
    <n v="3"/>
    <n v="16024"/>
    <n v="11"/>
    <x v="23"/>
  </r>
  <r>
    <n v="2616"/>
    <d v="1899-12-30T00:00:01"/>
    <n v="52"/>
    <n v="2"/>
    <n v="16026"/>
    <n v="9"/>
    <x v="23"/>
  </r>
  <r>
    <n v="2617"/>
    <d v="1899-12-30T00:00:01"/>
    <n v="52"/>
    <n v="4"/>
    <n v="16030"/>
    <n v="15"/>
    <x v="22"/>
  </r>
  <r>
    <n v="2618"/>
    <d v="1899-12-30T00:00:01"/>
    <n v="52"/>
    <n v="3"/>
    <n v="16033"/>
    <n v="9"/>
    <x v="22"/>
  </r>
  <r>
    <n v="2619"/>
    <d v="1899-12-30T00:00:01"/>
    <n v="52"/>
    <n v="3"/>
    <n v="16036"/>
    <n v="12"/>
    <x v="21"/>
  </r>
  <r>
    <n v="2620"/>
    <d v="1899-12-30T00:00:01"/>
    <n v="52"/>
    <n v="2"/>
    <n v="16038"/>
    <n v="9"/>
    <x v="22"/>
  </r>
  <r>
    <n v="2621"/>
    <d v="1899-12-30T00:00:01"/>
    <n v="52"/>
    <n v="3"/>
    <n v="16041"/>
    <n v="11"/>
    <x v="21"/>
  </r>
  <r>
    <n v="2622"/>
    <d v="1899-12-30T00:00:01"/>
    <n v="52"/>
    <n v="4"/>
    <n v="16045"/>
    <n v="13"/>
    <x v="22"/>
  </r>
  <r>
    <n v="2623"/>
    <d v="1899-12-30T00:00:01"/>
    <n v="52"/>
    <n v="3"/>
    <n v="16048"/>
    <n v="10"/>
    <x v="21"/>
  </r>
  <r>
    <n v="2624"/>
    <d v="1899-12-30T00:00:01"/>
    <n v="52"/>
    <n v="3"/>
    <n v="16051"/>
    <n v="10"/>
    <x v="22"/>
  </r>
  <r>
    <n v="2625"/>
    <d v="1899-12-30T00:00:01"/>
    <n v="52"/>
    <n v="3"/>
    <n v="16054"/>
    <n v="11"/>
    <x v="21"/>
  </r>
  <r>
    <n v="2626"/>
    <d v="1899-12-30T00:00:01"/>
    <n v="53"/>
    <n v="3"/>
    <n v="16057"/>
    <n v="10"/>
    <x v="21"/>
  </r>
  <r>
    <n v="2627"/>
    <d v="1899-12-30T00:00:01"/>
    <n v="53"/>
    <n v="3"/>
    <n v="16060"/>
    <n v="10"/>
    <x v="21"/>
  </r>
  <r>
    <n v="2628"/>
    <d v="1899-12-30T00:00:01"/>
    <n v="53"/>
    <n v="3"/>
    <n v="16063"/>
    <n v="10"/>
    <x v="21"/>
  </r>
  <r>
    <n v="2629"/>
    <d v="1899-12-30T00:00:01"/>
    <n v="53"/>
    <n v="3"/>
    <n v="16066"/>
    <n v="9"/>
    <x v="20"/>
  </r>
  <r>
    <n v="2630"/>
    <d v="1899-12-30T00:00:01"/>
    <n v="53"/>
    <n v="3"/>
    <n v="16069"/>
    <n v="10"/>
    <x v="20"/>
  </r>
  <r>
    <n v="2631"/>
    <d v="1899-12-30T00:00:01"/>
    <n v="53"/>
    <n v="2"/>
    <n v="16071"/>
    <n v="9"/>
    <x v="20"/>
  </r>
  <r>
    <n v="2632"/>
    <d v="1899-12-30T00:00:01"/>
    <n v="53"/>
    <n v="2"/>
    <n v="16073"/>
    <n v="9"/>
    <x v="19"/>
  </r>
  <r>
    <n v="2633"/>
    <d v="1899-12-30T00:00:01"/>
    <n v="53"/>
    <n v="3"/>
    <n v="16076"/>
    <n v="12"/>
    <x v="19"/>
  </r>
  <r>
    <n v="2634"/>
    <d v="1899-12-30T00:00:01"/>
    <n v="54"/>
    <n v="3"/>
    <n v="16079"/>
    <n v="9"/>
    <x v="19"/>
  </r>
  <r>
    <n v="2635"/>
    <d v="1899-12-30T00:00:01"/>
    <n v="54"/>
    <n v="3"/>
    <n v="16082"/>
    <n v="12"/>
    <x v="18"/>
  </r>
  <r>
    <n v="2636"/>
    <d v="1899-12-30T00:00:01"/>
    <n v="54"/>
    <n v="2"/>
    <n v="16084"/>
    <n v="9"/>
    <x v="19"/>
  </r>
  <r>
    <n v="2637"/>
    <d v="1899-12-30T00:00:01"/>
    <n v="54"/>
    <n v="3"/>
    <n v="16087"/>
    <n v="11"/>
    <x v="20"/>
  </r>
  <r>
    <n v="2638"/>
    <d v="1899-12-30T00:00:01"/>
    <n v="54"/>
    <n v="3"/>
    <n v="16090"/>
    <n v="10"/>
    <x v="21"/>
  </r>
  <r>
    <n v="2639"/>
    <d v="1899-12-30T00:00:01"/>
    <n v="54"/>
    <n v="3"/>
    <n v="16093"/>
    <n v="10"/>
    <x v="20"/>
  </r>
  <r>
    <n v="2640"/>
    <d v="1899-12-30T00:00:01"/>
    <n v="54"/>
    <n v="3"/>
    <n v="16096"/>
    <n v="12"/>
    <x v="20"/>
  </r>
  <r>
    <n v="2641"/>
    <d v="1899-12-30T00:00:01"/>
    <n v="54"/>
    <n v="3"/>
    <n v="16099"/>
    <n v="10"/>
    <x v="20"/>
  </r>
  <r>
    <n v="2642"/>
    <d v="1899-12-30T00:00:01"/>
    <n v="54"/>
    <n v="3"/>
    <n v="16102"/>
    <n v="10"/>
    <x v="19"/>
  </r>
  <r>
    <n v="2643"/>
    <d v="1899-12-30T00:00:01"/>
    <n v="54"/>
    <n v="4"/>
    <n v="16106"/>
    <n v="13"/>
    <x v="19"/>
  </r>
  <r>
    <n v="2644"/>
    <d v="1899-12-30T00:00:01"/>
    <n v="55"/>
    <n v="3"/>
    <n v="16109"/>
    <n v="11"/>
    <x v="19"/>
  </r>
  <r>
    <n v="2645"/>
    <d v="1899-12-30T00:00:01"/>
    <n v="55"/>
    <n v="3"/>
    <n v="16112"/>
    <n v="11"/>
    <x v="19"/>
  </r>
  <r>
    <n v="2646"/>
    <d v="1899-12-30T00:00:01"/>
    <n v="55"/>
    <n v="4"/>
    <n v="16116"/>
    <n v="14"/>
    <x v="18"/>
  </r>
  <r>
    <n v="2647"/>
    <d v="1899-12-30T00:00:01"/>
    <n v="55"/>
    <n v="3"/>
    <n v="16119"/>
    <n v="10"/>
    <x v="18"/>
  </r>
  <r>
    <n v="2648"/>
    <d v="1899-12-30T00:00:01"/>
    <n v="55"/>
    <n v="3"/>
    <n v="16122"/>
    <n v="11"/>
    <x v="18"/>
  </r>
  <r>
    <n v="2649"/>
    <d v="1899-12-30T00:00:01"/>
    <n v="55"/>
    <n v="4"/>
    <n v="16126"/>
    <n v="13"/>
    <x v="19"/>
  </r>
  <r>
    <n v="2650"/>
    <d v="1899-12-30T00:00:01"/>
    <n v="55"/>
    <n v="3"/>
    <n v="16129"/>
    <n v="10"/>
    <x v="21"/>
  </r>
  <r>
    <n v="2651"/>
    <d v="1899-12-30T00:00:01"/>
    <n v="55"/>
    <n v="3"/>
    <n v="16132"/>
    <n v="10"/>
    <x v="21"/>
  </r>
  <r>
    <n v="2652"/>
    <d v="1899-12-30T00:00:01"/>
    <n v="55"/>
    <n v="3"/>
    <n v="16135"/>
    <n v="12"/>
    <x v="22"/>
  </r>
  <r>
    <n v="2653"/>
    <d v="1899-12-30T00:00:01"/>
    <n v="55"/>
    <n v="3"/>
    <n v="16138"/>
    <n v="10"/>
    <x v="22"/>
  </r>
  <r>
    <n v="2654"/>
    <d v="1899-12-30T00:00:01"/>
    <n v="55"/>
    <n v="3"/>
    <n v="16141"/>
    <n v="12"/>
    <x v="22"/>
  </r>
  <r>
    <n v="2655"/>
    <d v="1899-12-30T00:00:01"/>
    <n v="55"/>
    <n v="4"/>
    <n v="16145"/>
    <n v="15"/>
    <x v="25"/>
  </r>
  <r>
    <n v="2656"/>
    <d v="1899-12-30T00:00:01"/>
    <n v="56"/>
    <n v="3"/>
    <n v="16148"/>
    <n v="9"/>
    <x v="26"/>
  </r>
  <r>
    <n v="2657"/>
    <d v="1899-12-30T00:00:01"/>
    <n v="56"/>
    <n v="2"/>
    <n v="16150"/>
    <n v="9"/>
    <x v="25"/>
  </r>
  <r>
    <n v="2658"/>
    <d v="1899-12-30T00:00:01"/>
    <n v="56"/>
    <n v="4"/>
    <n v="16154"/>
    <n v="14"/>
    <x v="26"/>
  </r>
  <r>
    <n v="2659"/>
    <d v="1899-12-30T00:00:01"/>
    <n v="56"/>
    <n v="3"/>
    <n v="16157"/>
    <n v="11"/>
    <x v="25"/>
  </r>
  <r>
    <n v="2660"/>
    <d v="1899-12-30T00:00:01"/>
    <n v="56"/>
    <n v="3"/>
    <n v="16160"/>
    <n v="11"/>
    <x v="24"/>
  </r>
  <r>
    <n v="2661"/>
    <d v="1899-12-30T00:00:01"/>
    <n v="56"/>
    <n v="3"/>
    <n v="16163"/>
    <n v="11"/>
    <x v="25"/>
  </r>
  <r>
    <n v="2662"/>
    <d v="1899-12-30T00:00:01"/>
    <n v="56"/>
    <n v="4"/>
    <n v="16167"/>
    <n v="14"/>
    <x v="25"/>
  </r>
  <r>
    <n v="2663"/>
    <d v="1899-12-30T00:00:01"/>
    <n v="56"/>
    <n v="4"/>
    <n v="16171"/>
    <n v="14"/>
    <x v="26"/>
  </r>
  <r>
    <n v="2664"/>
    <d v="1899-12-30T00:00:01"/>
    <n v="56"/>
    <n v="2"/>
    <n v="16173"/>
    <n v="7"/>
    <x v="25"/>
  </r>
  <r>
    <n v="2665"/>
    <d v="1899-12-30T00:00:01"/>
    <n v="56"/>
    <n v="4"/>
    <n v="16177"/>
    <n v="14"/>
    <x v="26"/>
  </r>
  <r>
    <n v="2666"/>
    <d v="1899-12-30T00:00:01"/>
    <n v="56"/>
    <n v="4"/>
    <n v="16181"/>
    <n v="14"/>
    <x v="25"/>
  </r>
  <r>
    <n v="2667"/>
    <d v="1899-12-30T00:00:01"/>
    <n v="56"/>
    <n v="1"/>
    <n v="16182"/>
    <n v="5"/>
    <x v="26"/>
  </r>
  <r>
    <n v="2668"/>
    <d v="1899-12-30T00:00:01"/>
    <n v="56"/>
    <n v="4"/>
    <n v="16186"/>
    <n v="13"/>
    <x v="25"/>
  </r>
  <r>
    <n v="2669"/>
    <d v="1899-12-30T00:00:01"/>
    <n v="56"/>
    <n v="4"/>
    <n v="16190"/>
    <n v="13"/>
    <x v="26"/>
  </r>
  <r>
    <n v="2670"/>
    <d v="1899-12-30T00:00:01"/>
    <n v="56"/>
    <n v="4"/>
    <n v="16194"/>
    <n v="13"/>
    <x v="25"/>
  </r>
  <r>
    <n v="2671"/>
    <d v="1899-12-30T00:00:01"/>
    <n v="56"/>
    <n v="4"/>
    <n v="16198"/>
    <n v="13"/>
    <x v="26"/>
  </r>
  <r>
    <n v="2672"/>
    <d v="1899-12-30T00:00:01"/>
    <n v="56"/>
    <n v="2"/>
    <n v="16200"/>
    <n v="8"/>
    <x v="25"/>
  </r>
  <r>
    <n v="2673"/>
    <d v="1899-12-30T00:00:01"/>
    <n v="57"/>
    <n v="4"/>
    <n v="16204"/>
    <n v="13"/>
    <x v="26"/>
  </r>
  <r>
    <n v="2674"/>
    <d v="1899-12-30T00:00:01"/>
    <n v="57"/>
    <n v="4"/>
    <n v="16208"/>
    <n v="13"/>
    <x v="25"/>
  </r>
  <r>
    <n v="2675"/>
    <d v="1899-12-30T00:00:01"/>
    <n v="57"/>
    <n v="4"/>
    <n v="16212"/>
    <n v="13"/>
    <x v="26"/>
  </r>
  <r>
    <n v="2676"/>
    <d v="1899-12-30T00:00:01"/>
    <n v="57"/>
    <n v="4"/>
    <n v="16216"/>
    <n v="13"/>
    <x v="25"/>
  </r>
  <r>
    <n v="2677"/>
    <d v="1899-12-30T00:00:01"/>
    <n v="57"/>
    <n v="4"/>
    <n v="16220"/>
    <n v="13"/>
    <x v="26"/>
  </r>
  <r>
    <n v="2678"/>
    <d v="1899-12-30T00:00:01"/>
    <n v="57"/>
    <n v="5"/>
    <n v="16225"/>
    <n v="17"/>
    <x v="25"/>
  </r>
  <r>
    <n v="2679"/>
    <d v="1899-12-30T00:00:01"/>
    <n v="57"/>
    <n v="4"/>
    <n v="16229"/>
    <n v="13"/>
    <x v="26"/>
  </r>
  <r>
    <n v="2680"/>
    <d v="1899-12-30T00:00:01"/>
    <n v="57"/>
    <n v="4"/>
    <n v="16233"/>
    <n v="13"/>
    <x v="25"/>
  </r>
  <r>
    <n v="2681"/>
    <d v="1899-12-30T00:00:01"/>
    <n v="57"/>
    <n v="3"/>
    <n v="16236"/>
    <n v="9"/>
    <x v="25"/>
  </r>
  <r>
    <n v="2682"/>
    <d v="1899-12-30T00:00:01"/>
    <n v="57"/>
    <n v="4"/>
    <n v="16240"/>
    <n v="13"/>
    <x v="24"/>
  </r>
  <r>
    <n v="2683"/>
    <d v="1899-12-30T00:00:01"/>
    <n v="57"/>
    <n v="4"/>
    <n v="16244"/>
    <n v="13"/>
    <x v="24"/>
  </r>
  <r>
    <n v="2684"/>
    <d v="1899-12-30T00:00:01"/>
    <n v="57"/>
    <n v="4"/>
    <n v="16248"/>
    <n v="13"/>
    <x v="25"/>
  </r>
  <r>
    <n v="2685"/>
    <d v="1899-12-30T00:00:01"/>
    <n v="57"/>
    <n v="4"/>
    <n v="16252"/>
    <n v="13"/>
    <x v="25"/>
  </r>
  <r>
    <n v="2686"/>
    <d v="1899-12-30T00:00:01"/>
    <n v="57"/>
    <n v="4"/>
    <n v="16256"/>
    <n v="13"/>
    <x v="26"/>
  </r>
  <r>
    <n v="2687"/>
    <d v="1899-12-30T00:00:01"/>
    <n v="57"/>
    <n v="2"/>
    <n v="16258"/>
    <n v="9"/>
    <x v="25"/>
  </r>
  <r>
    <n v="2688"/>
    <d v="1899-12-30T00:00:01"/>
    <n v="57"/>
    <n v="4"/>
    <n v="16262"/>
    <n v="13"/>
    <x v="24"/>
  </r>
  <r>
    <n v="2689"/>
    <d v="1899-12-30T00:00:01"/>
    <n v="58"/>
    <n v="4"/>
    <n v="16266"/>
    <n v="13"/>
    <x v="25"/>
  </r>
  <r>
    <n v="2690"/>
    <d v="1899-12-30T00:00:01"/>
    <n v="58"/>
    <n v="2"/>
    <n v="16268"/>
    <n v="9"/>
    <x v="23"/>
  </r>
  <r>
    <n v="2691"/>
    <d v="1899-12-30T00:00:01"/>
    <n v="58"/>
    <n v="2"/>
    <n v="16270"/>
    <n v="9"/>
    <x v="23"/>
  </r>
  <r>
    <n v="2692"/>
    <d v="1899-12-30T00:00:01"/>
    <n v="58"/>
    <n v="4"/>
    <n v="16274"/>
    <n v="13"/>
    <x v="23"/>
  </r>
  <r>
    <n v="2693"/>
    <d v="1899-12-30T00:00:01"/>
    <n v="58"/>
    <n v="4"/>
    <n v="16278"/>
    <n v="13"/>
    <x v="22"/>
  </r>
  <r>
    <n v="2694"/>
    <d v="1899-12-30T00:00:01"/>
    <n v="58"/>
    <n v="3"/>
    <n v="16281"/>
    <n v="10"/>
    <x v="21"/>
  </r>
  <r>
    <n v="2695"/>
    <d v="1899-12-30T00:00:01"/>
    <n v="58"/>
    <n v="3"/>
    <n v="16284"/>
    <n v="10"/>
    <x v="20"/>
  </r>
  <r>
    <n v="2696"/>
    <d v="1899-12-30T00:00:01"/>
    <n v="58"/>
    <n v="3"/>
    <n v="16287"/>
    <n v="10"/>
    <x v="20"/>
  </r>
  <r>
    <n v="2697"/>
    <d v="1899-12-30T00:00:01"/>
    <n v="58"/>
    <n v="4"/>
    <n v="16291"/>
    <n v="15"/>
    <x v="21"/>
  </r>
  <r>
    <n v="2698"/>
    <d v="1899-12-30T00:00:01"/>
    <n v="58"/>
    <n v="3"/>
    <n v="16294"/>
    <n v="10"/>
    <x v="20"/>
  </r>
  <r>
    <n v="2699"/>
    <d v="1899-12-30T00:00:01"/>
    <n v="58"/>
    <n v="3"/>
    <n v="16297"/>
    <n v="11"/>
    <x v="21"/>
  </r>
  <r>
    <n v="2700"/>
    <d v="1899-12-30T00:00:01"/>
    <n v="59"/>
    <n v="4"/>
    <n v="16301"/>
    <n v="13"/>
    <x v="22"/>
  </r>
  <r>
    <n v="2701"/>
    <d v="1899-12-30T00:00:01"/>
    <n v="59"/>
    <n v="3"/>
    <n v="16304"/>
    <n v="10"/>
    <x v="21"/>
  </r>
  <r>
    <n v="2702"/>
    <d v="1899-12-30T00:00:01"/>
    <n v="59"/>
    <n v="3"/>
    <n v="16307"/>
    <n v="12"/>
    <x v="21"/>
  </r>
  <r>
    <n v="2703"/>
    <d v="1899-12-30T00:00:01"/>
    <n v="59"/>
    <n v="4"/>
    <n v="16311"/>
    <n v="14"/>
    <x v="22"/>
  </r>
  <r>
    <n v="2704"/>
    <d v="1899-12-30T00:00:01"/>
    <n v="59"/>
    <n v="3"/>
    <n v="16314"/>
    <n v="11"/>
    <x v="23"/>
  </r>
  <r>
    <n v="2705"/>
    <d v="1899-12-30T00:00:01"/>
    <n v="59"/>
    <n v="3"/>
    <n v="16317"/>
    <n v="12"/>
    <x v="23"/>
  </r>
  <r>
    <n v="2706"/>
    <d v="1899-12-30T00:00:01"/>
    <n v="59"/>
    <n v="3"/>
    <n v="16320"/>
    <n v="11"/>
    <x v="23"/>
  </r>
  <r>
    <n v="2707"/>
    <d v="1899-12-30T00:00:01"/>
    <n v="59"/>
    <n v="3"/>
    <n v="16323"/>
    <n v="11"/>
    <x v="22"/>
  </r>
  <r>
    <n v="2708"/>
    <d v="1899-12-30T00:00:01"/>
    <n v="59"/>
    <n v="4"/>
    <n v="16327"/>
    <n v="14"/>
    <x v="23"/>
  </r>
  <r>
    <n v="2709"/>
    <d v="1899-12-30T00:00:01"/>
    <n v="59"/>
    <n v="3"/>
    <n v="16330"/>
    <n v="11"/>
    <x v="23"/>
  </r>
  <r>
    <n v="2710"/>
    <d v="1899-12-30T00:00:01"/>
    <n v="59"/>
    <n v="3"/>
    <n v="16333"/>
    <n v="11"/>
    <x v="23"/>
  </r>
  <r>
    <n v="2711"/>
    <d v="1899-12-30T00:00:01"/>
    <n v="59"/>
    <n v="3"/>
    <n v="16336"/>
    <n v="11"/>
    <x v="24"/>
  </r>
  <r>
    <n v="2712"/>
    <d v="1899-12-30T00:00:01"/>
    <n v="59"/>
    <n v="3"/>
    <n v="16339"/>
    <n v="10"/>
    <x v="23"/>
  </r>
  <r>
    <n v="2713"/>
    <d v="1899-12-30T00:00:01"/>
    <n v="60"/>
    <n v="3"/>
    <n v="16342"/>
    <n v="12"/>
    <x v="24"/>
  </r>
  <r>
    <n v="2714"/>
    <d v="1899-12-30T00:00:01"/>
    <n v="60"/>
    <n v="4"/>
    <n v="16346"/>
    <n v="15"/>
    <x v="25"/>
  </r>
  <r>
    <n v="2715"/>
    <d v="1899-12-30T00:00:01"/>
    <n v="60"/>
    <n v="2"/>
    <n v="16348"/>
    <n v="7"/>
    <x v="25"/>
  </r>
  <r>
    <n v="2716"/>
    <d v="1899-12-30T00:00:01"/>
    <n v="60"/>
    <n v="4"/>
    <n v="16352"/>
    <n v="14"/>
    <x v="26"/>
  </r>
  <r>
    <n v="2717"/>
    <d v="1899-12-30T00:00:01"/>
    <n v="60"/>
    <n v="2"/>
    <n v="16354"/>
    <n v="6"/>
    <x v="25"/>
  </r>
  <r>
    <n v="2718"/>
    <d v="1899-12-30T00:00:01"/>
    <n v="60"/>
    <n v="4"/>
    <n v="16358"/>
    <n v="13"/>
    <x v="26"/>
  </r>
  <r>
    <n v="2719"/>
    <d v="1899-12-30T00:00:01"/>
    <n v="60"/>
    <n v="4"/>
    <n v="16362"/>
    <n v="13"/>
    <x v="27"/>
  </r>
  <r>
    <n v="2720"/>
    <d v="1899-12-30T00:00:01"/>
    <n v="60"/>
    <n v="4"/>
    <n v="16366"/>
    <n v="13"/>
    <x v="26"/>
  </r>
  <r>
    <n v="2721"/>
    <d v="1899-12-30T00:00:01"/>
    <n v="60"/>
    <n v="1"/>
    <n v="16367"/>
    <n v="5"/>
    <x v="28"/>
  </r>
  <r>
    <n v="2722"/>
    <d v="1899-12-30T00:00:01"/>
    <n v="60"/>
    <n v="4"/>
    <n v="16371"/>
    <n v="13"/>
    <x v="29"/>
  </r>
  <r>
    <n v="2723"/>
    <d v="1899-12-30T00:00:01"/>
    <n v="60"/>
    <n v="4"/>
    <n v="16375"/>
    <n v="13"/>
    <x v="30"/>
  </r>
  <r>
    <n v="2724"/>
    <d v="1899-12-30T00:00:01"/>
    <n v="60"/>
    <n v="4"/>
    <n v="16379"/>
    <n v="13"/>
    <x v="30"/>
  </r>
  <r>
    <n v="2725"/>
    <d v="1899-12-30T00:00:01"/>
    <n v="60"/>
    <n v="4"/>
    <n v="16383"/>
    <n v="13"/>
    <x v="29"/>
  </r>
  <r>
    <n v="2726"/>
    <d v="1899-12-30T00:00:01"/>
    <n v="60"/>
    <n v="4"/>
    <n v="16387"/>
    <n v="13"/>
    <x v="29"/>
  </r>
  <r>
    <n v="2727"/>
    <d v="1899-12-30T00:00:01"/>
    <n v="60"/>
    <n v="2"/>
    <n v="16389"/>
    <n v="7"/>
    <x v="26"/>
  </r>
  <r>
    <n v="2728"/>
    <d v="1899-12-30T00:00:01"/>
    <n v="61"/>
    <n v="4"/>
    <n v="16393"/>
    <n v="14"/>
    <x v="24"/>
  </r>
  <r>
    <n v="2729"/>
    <d v="1899-12-30T00:00:01"/>
    <n v="61"/>
    <n v="4"/>
    <n v="16397"/>
    <n v="14"/>
    <x v="24"/>
  </r>
  <r>
    <n v="2730"/>
    <d v="1899-12-30T00:00:01"/>
    <n v="61"/>
    <n v="3"/>
    <n v="16400"/>
    <n v="10"/>
    <x v="24"/>
  </r>
  <r>
    <n v="2731"/>
    <d v="1899-12-30T00:00:01"/>
    <n v="61"/>
    <n v="3"/>
    <n v="16403"/>
    <n v="12"/>
    <x v="24"/>
  </r>
  <r>
    <n v="2732"/>
    <d v="1899-12-30T00:00:01"/>
    <n v="61"/>
    <n v="3"/>
    <n v="16406"/>
    <n v="11"/>
    <x v="24"/>
  </r>
  <r>
    <n v="2733"/>
    <d v="1899-12-30T00:00:01"/>
    <n v="61"/>
    <n v="3"/>
    <n v="16409"/>
    <n v="10"/>
    <x v="23"/>
  </r>
  <r>
    <n v="2734"/>
    <d v="1899-12-30T00:00:01"/>
    <n v="61"/>
    <n v="4"/>
    <n v="16413"/>
    <n v="14"/>
    <x v="24"/>
  </r>
  <r>
    <n v="2735"/>
    <d v="1899-12-30T00:00:01"/>
    <n v="61"/>
    <n v="3"/>
    <n v="16416"/>
    <n v="11"/>
    <x v="24"/>
  </r>
  <r>
    <n v="2736"/>
    <d v="1899-12-30T00:00:01"/>
    <n v="61"/>
    <n v="3"/>
    <n v="16419"/>
    <n v="10"/>
    <x v="24"/>
  </r>
  <r>
    <n v="2737"/>
    <d v="1899-12-30T00:00:01"/>
    <n v="61"/>
    <n v="4"/>
    <n v="16423"/>
    <n v="14"/>
    <x v="24"/>
  </r>
  <r>
    <n v="2738"/>
    <d v="1899-12-30T00:00:01"/>
    <n v="61"/>
    <n v="3"/>
    <n v="16426"/>
    <n v="12"/>
    <x v="26"/>
  </r>
  <r>
    <n v="2739"/>
    <d v="1899-12-30T00:00:01"/>
    <n v="61"/>
    <n v="3"/>
    <n v="16429"/>
    <n v="10"/>
    <x v="26"/>
  </r>
  <r>
    <n v="2740"/>
    <d v="1899-12-30T00:00:01"/>
    <n v="61"/>
    <n v="3"/>
    <n v="16432"/>
    <n v="13"/>
    <x v="27"/>
  </r>
  <r>
    <n v="2741"/>
    <d v="1899-12-30T00:00:01"/>
    <n v="62"/>
    <n v="3"/>
    <n v="16435"/>
    <n v="11"/>
    <x v="28"/>
  </r>
  <r>
    <n v="2742"/>
    <d v="1899-12-30T00:00:01"/>
    <n v="62"/>
    <n v="4"/>
    <n v="16439"/>
    <n v="15"/>
    <x v="26"/>
  </r>
  <r>
    <n v="2743"/>
    <d v="1899-12-30T00:00:01"/>
    <n v="62"/>
    <n v="3"/>
    <n v="16442"/>
    <n v="11"/>
    <x v="25"/>
  </r>
  <r>
    <n v="2744"/>
    <d v="1899-12-30T00:00:01"/>
    <n v="62"/>
    <n v="3"/>
    <n v="16445"/>
    <n v="12"/>
    <x v="26"/>
  </r>
  <r>
    <n v="2745"/>
    <d v="1899-12-30T00:00:01"/>
    <n v="62"/>
    <n v="3"/>
    <n v="16448"/>
    <n v="11"/>
    <x v="27"/>
  </r>
  <r>
    <n v="2746"/>
    <d v="1899-12-30T00:00:01"/>
    <n v="62"/>
    <n v="3"/>
    <n v="16451"/>
    <n v="11"/>
    <x v="27"/>
  </r>
  <r>
    <n v="2747"/>
    <d v="1899-12-30T00:00:01"/>
    <n v="62"/>
    <n v="4"/>
    <n v="16455"/>
    <n v="14"/>
    <x v="26"/>
  </r>
  <r>
    <n v="2748"/>
    <d v="1899-12-30T00:00:01"/>
    <n v="62"/>
    <n v="3"/>
    <n v="16458"/>
    <n v="12"/>
    <x v="27"/>
  </r>
  <r>
    <n v="2749"/>
    <d v="1899-12-30T00:00:01"/>
    <n v="62"/>
    <n v="3"/>
    <n v="16461"/>
    <n v="11"/>
    <x v="27"/>
  </r>
  <r>
    <n v="2750"/>
    <d v="1899-12-30T00:00:01"/>
    <n v="62"/>
    <n v="3"/>
    <n v="16464"/>
    <n v="12"/>
    <x v="27"/>
  </r>
  <r>
    <n v="2751"/>
    <d v="1899-12-30T00:00:01"/>
    <n v="62"/>
    <n v="3"/>
    <n v="16467"/>
    <n v="11"/>
    <x v="26"/>
  </r>
  <r>
    <n v="2752"/>
    <d v="1899-12-30T00:00:01"/>
    <n v="62"/>
    <n v="3"/>
    <n v="16470"/>
    <n v="11"/>
    <x v="26"/>
  </r>
  <r>
    <n v="2753"/>
    <d v="1899-12-30T00:00:01"/>
    <n v="62"/>
    <n v="3"/>
    <n v="16473"/>
    <n v="11"/>
    <x v="25"/>
  </r>
  <r>
    <n v="2754"/>
    <d v="1899-12-30T00:00:01"/>
    <n v="63"/>
    <n v="3"/>
    <n v="16476"/>
    <n v="11"/>
    <x v="25"/>
  </r>
  <r>
    <n v="2755"/>
    <d v="1899-12-30T00:00:01"/>
    <n v="63"/>
    <n v="4"/>
    <n v="16480"/>
    <n v="14"/>
    <x v="24"/>
  </r>
  <r>
    <n v="2756"/>
    <d v="1899-12-30T00:00:01"/>
    <n v="63"/>
    <n v="3"/>
    <n v="16483"/>
    <n v="11"/>
    <x v="25"/>
  </r>
  <r>
    <n v="2757"/>
    <d v="1899-12-30T00:00:01"/>
    <n v="63"/>
    <n v="3"/>
    <n v="16486"/>
    <n v="12"/>
    <x v="24"/>
  </r>
  <r>
    <n v="2758"/>
    <d v="1899-12-30T00:00:01"/>
    <n v="63"/>
    <n v="3"/>
    <n v="16489"/>
    <n v="11"/>
    <x v="25"/>
  </r>
  <r>
    <n v="2759"/>
    <d v="1899-12-30T00:00:01"/>
    <n v="63"/>
    <n v="3"/>
    <n v="16492"/>
    <n v="11"/>
    <x v="24"/>
  </r>
  <r>
    <n v="2760"/>
    <d v="1899-12-30T00:00:01"/>
    <n v="63"/>
    <n v="4"/>
    <n v="16496"/>
    <n v="14"/>
    <x v="25"/>
  </r>
  <r>
    <n v="2761"/>
    <d v="1899-12-30T00:00:01"/>
    <n v="63"/>
    <n v="3"/>
    <n v="16499"/>
    <n v="11"/>
    <x v="25"/>
  </r>
  <r>
    <n v="2762"/>
    <d v="1899-12-30T00:00:01"/>
    <n v="63"/>
    <n v="3"/>
    <n v="16502"/>
    <n v="11"/>
    <x v="25"/>
  </r>
  <r>
    <n v="2763"/>
    <d v="1899-12-30T00:00:01"/>
    <n v="63"/>
    <n v="3"/>
    <n v="16505"/>
    <n v="11"/>
    <x v="24"/>
  </r>
  <r>
    <n v="2764"/>
    <d v="1899-12-30T00:00:01"/>
    <n v="63"/>
    <n v="3"/>
    <n v="16508"/>
    <n v="12"/>
    <x v="24"/>
  </r>
  <r>
    <n v="2765"/>
    <d v="1899-12-30T00:00:01"/>
    <n v="63"/>
    <n v="3"/>
    <n v="16511"/>
    <n v="11"/>
    <x v="24"/>
  </r>
  <r>
    <n v="2766"/>
    <d v="1899-12-30T00:00:01"/>
    <n v="64"/>
    <n v="3"/>
    <n v="16514"/>
    <n v="11"/>
    <x v="23"/>
  </r>
  <r>
    <n v="2767"/>
    <d v="1899-12-30T00:00:01"/>
    <n v="64"/>
    <n v="4"/>
    <n v="16518"/>
    <n v="14"/>
    <x v="22"/>
  </r>
  <r>
    <n v="2768"/>
    <d v="1899-12-30T00:00:01"/>
    <n v="64"/>
    <n v="3"/>
    <n v="16521"/>
    <n v="11"/>
    <x v="23"/>
  </r>
  <r>
    <n v="2769"/>
    <d v="1899-12-30T00:00:01"/>
    <n v="64"/>
    <n v="3"/>
    <n v="16524"/>
    <n v="12"/>
    <x v="22"/>
  </r>
  <r>
    <n v="2770"/>
    <d v="1899-12-30T00:00:01"/>
    <n v="64"/>
    <n v="3"/>
    <n v="16527"/>
    <n v="10"/>
    <x v="21"/>
  </r>
  <r>
    <n v="2771"/>
    <d v="1899-12-30T00:00:01"/>
    <n v="64"/>
    <n v="4"/>
    <n v="16531"/>
    <n v="14"/>
    <x v="22"/>
  </r>
  <r>
    <n v="2772"/>
    <d v="1899-12-30T00:00:01"/>
    <n v="64"/>
    <n v="3"/>
    <n v="16534"/>
    <n v="11"/>
    <x v="22"/>
  </r>
  <r>
    <n v="2773"/>
    <d v="1899-12-30T00:00:01"/>
    <n v="64"/>
    <n v="3"/>
    <n v="16537"/>
    <n v="12"/>
    <x v="22"/>
  </r>
  <r>
    <n v="2774"/>
    <d v="1899-12-30T00:00:01"/>
    <n v="64"/>
    <n v="3"/>
    <n v="16540"/>
    <n v="10"/>
    <x v="22"/>
  </r>
  <r>
    <n v="2775"/>
    <d v="1899-12-30T00:00:01"/>
    <n v="64"/>
    <n v="3"/>
    <n v="16543"/>
    <n v="11"/>
    <x v="21"/>
  </r>
  <r>
    <n v="2776"/>
    <d v="1899-12-30T00:00:01"/>
    <n v="65"/>
    <n v="3"/>
    <n v="16546"/>
    <n v="10"/>
    <x v="22"/>
  </r>
  <r>
    <n v="2777"/>
    <d v="1899-12-30T00:00:01"/>
    <n v="65"/>
    <n v="4"/>
    <n v="16550"/>
    <n v="14"/>
    <x v="21"/>
  </r>
  <r>
    <n v="2778"/>
    <d v="1899-12-30T00:00:01"/>
    <n v="65"/>
    <n v="3"/>
    <n v="16553"/>
    <n v="10"/>
    <x v="21"/>
  </r>
  <r>
    <n v="2779"/>
    <d v="1899-12-30T00:00:01"/>
    <n v="65"/>
    <n v="3"/>
    <n v="16556"/>
    <n v="11"/>
    <x v="22"/>
  </r>
  <r>
    <n v="2780"/>
    <d v="1899-12-30T00:00:01"/>
    <n v="65"/>
    <n v="3"/>
    <n v="16559"/>
    <n v="11"/>
    <x v="22"/>
  </r>
  <r>
    <n v="2781"/>
    <d v="1899-12-30T00:00:01"/>
    <n v="65"/>
    <n v="3"/>
    <n v="16562"/>
    <n v="10"/>
    <x v="22"/>
  </r>
  <r>
    <n v="2782"/>
    <d v="1899-12-30T00:00:01"/>
    <n v="65"/>
    <n v="4"/>
    <n v="16566"/>
    <n v="14"/>
    <x v="23"/>
  </r>
  <r>
    <n v="2783"/>
    <d v="1899-12-30T00:00:01"/>
    <n v="65"/>
    <n v="3"/>
    <n v="16569"/>
    <n v="11"/>
    <x v="24"/>
  </r>
  <r>
    <n v="2784"/>
    <d v="1899-12-30T00:00:01"/>
    <n v="65"/>
    <n v="3"/>
    <n v="16572"/>
    <n v="11"/>
    <x v="24"/>
  </r>
  <r>
    <n v="2785"/>
    <d v="1899-12-30T00:00:01"/>
    <n v="65"/>
    <n v="3"/>
    <n v="16575"/>
    <n v="11"/>
    <x v="23"/>
  </r>
  <r>
    <n v="2786"/>
    <d v="1899-12-30T00:00:01"/>
    <n v="65"/>
    <n v="3"/>
    <n v="16578"/>
    <n v="11"/>
    <x v="24"/>
  </r>
  <r>
    <n v="2787"/>
    <d v="1899-12-30T00:00:01"/>
    <n v="65"/>
    <n v="4"/>
    <n v="16582"/>
    <n v="15"/>
    <x v="24"/>
  </r>
  <r>
    <n v="2788"/>
    <d v="1899-12-30T00:00:01"/>
    <n v="65"/>
    <n v="3"/>
    <n v="16585"/>
    <n v="12"/>
    <x v="25"/>
  </r>
  <r>
    <n v="2789"/>
    <d v="1899-12-30T00:00:01"/>
    <n v="65"/>
    <n v="4"/>
    <n v="16589"/>
    <n v="14"/>
    <x v="24"/>
  </r>
  <r>
    <n v="2790"/>
    <d v="1899-12-30T00:00:01"/>
    <n v="65"/>
    <n v="4"/>
    <n v="16593"/>
    <n v="15"/>
    <x v="24"/>
  </r>
  <r>
    <n v="2791"/>
    <d v="1899-12-30T00:00:01"/>
    <n v="65"/>
    <n v="4"/>
    <n v="16597"/>
    <n v="15"/>
    <x v="26"/>
  </r>
  <r>
    <n v="2792"/>
    <d v="1899-12-30T00:00:01"/>
    <n v="65"/>
    <n v="4"/>
    <n v="16601"/>
    <n v="15"/>
    <x v="25"/>
  </r>
  <r>
    <n v="2793"/>
    <d v="1899-12-30T00:00:01"/>
    <n v="65"/>
    <n v="5"/>
    <n v="16606"/>
    <n v="17"/>
    <x v="27"/>
  </r>
  <r>
    <n v="2794"/>
    <d v="1899-12-30T00:00:01"/>
    <n v="65"/>
    <n v="4"/>
    <n v="16610"/>
    <n v="15"/>
    <x v="27"/>
  </r>
  <r>
    <n v="2795"/>
    <d v="1899-12-30T00:00:01"/>
    <n v="65"/>
    <n v="4"/>
    <n v="16614"/>
    <n v="15"/>
    <x v="27"/>
  </r>
  <r>
    <n v="2796"/>
    <d v="1899-12-30T00:00:01"/>
    <n v="65"/>
    <n v="5"/>
    <n v="16619"/>
    <n v="17"/>
    <x v="27"/>
  </r>
  <r>
    <n v="2797"/>
    <d v="1899-12-30T00:00:01"/>
    <n v="65"/>
    <n v="4"/>
    <n v="16623"/>
    <n v="15"/>
    <x v="27"/>
  </r>
  <r>
    <n v="2798"/>
    <d v="1899-12-30T00:00:01"/>
    <n v="65"/>
    <n v="5"/>
    <n v="16628"/>
    <n v="20"/>
    <x v="28"/>
  </r>
  <r>
    <n v="2799"/>
    <d v="1899-12-30T00:00:01"/>
    <n v="65"/>
    <n v="5"/>
    <n v="16633"/>
    <n v="17"/>
    <x v="27"/>
  </r>
  <r>
    <n v="2800"/>
    <d v="1899-12-30T00:00:01"/>
    <n v="65"/>
    <n v="6"/>
    <n v="16639"/>
    <n v="21"/>
    <x v="27"/>
  </r>
  <r>
    <n v="2801"/>
    <d v="1899-12-30T00:00:01"/>
    <n v="65"/>
    <n v="7"/>
    <n v="16646"/>
    <n v="25"/>
    <x v="27"/>
  </r>
  <r>
    <n v="2802"/>
    <d v="1899-12-30T00:00:01"/>
    <n v="64"/>
    <n v="7"/>
    <n v="16653"/>
    <n v="24"/>
    <x v="27"/>
  </r>
  <r>
    <n v="2803"/>
    <d v="1899-12-30T00:00:01"/>
    <n v="64"/>
    <n v="8"/>
    <n v="16661"/>
    <n v="29"/>
    <x v="26"/>
  </r>
  <r>
    <n v="2804"/>
    <d v="1899-12-30T00:00:01"/>
    <n v="63"/>
    <n v="9"/>
    <n v="16670"/>
    <n v="32"/>
    <x v="27"/>
  </r>
  <r>
    <n v="2805"/>
    <d v="1899-12-30T00:00:01"/>
    <n v="62"/>
    <n v="9"/>
    <n v="16679"/>
    <n v="33"/>
    <x v="28"/>
  </r>
  <r>
    <n v="2806"/>
    <d v="1899-12-30T00:00:01"/>
    <n v="62"/>
    <n v="9"/>
    <n v="16688"/>
    <n v="33"/>
    <x v="28"/>
  </r>
  <r>
    <n v="2807"/>
    <d v="1899-12-30T00:00:01"/>
    <n v="61"/>
    <n v="11"/>
    <n v="16699"/>
    <n v="41"/>
    <x v="28"/>
  </r>
  <r>
    <n v="2808"/>
    <d v="1899-12-30T00:00:01"/>
    <n v="60"/>
    <n v="11"/>
    <n v="16710"/>
    <n v="39"/>
    <x v="28"/>
  </r>
  <r>
    <n v="2809"/>
    <d v="1899-12-30T00:00:01"/>
    <n v="59"/>
    <n v="11"/>
    <n v="16721"/>
    <n v="39"/>
    <x v="27"/>
  </r>
  <r>
    <n v="2810"/>
    <d v="1899-12-30T00:00:01"/>
    <n v="59"/>
    <n v="12"/>
    <n v="16733"/>
    <n v="42"/>
    <x v="27"/>
  </r>
  <r>
    <n v="2811"/>
    <d v="1899-12-30T00:00:01"/>
    <n v="58"/>
    <n v="12"/>
    <n v="16745"/>
    <n v="45"/>
    <x v="28"/>
  </r>
  <r>
    <n v="2812"/>
    <d v="1899-12-30T00:00:01"/>
    <n v="57"/>
    <n v="12"/>
    <n v="16757"/>
    <n v="45"/>
    <x v="28"/>
  </r>
  <r>
    <n v="2813"/>
    <d v="1899-12-30T00:00:01"/>
    <n v="57"/>
    <n v="12"/>
    <n v="16769"/>
    <n v="43"/>
    <x v="29"/>
  </r>
  <r>
    <n v="2814"/>
    <d v="1899-12-30T00:00:01"/>
    <n v="57"/>
    <n v="12"/>
    <n v="16781"/>
    <n v="43"/>
    <x v="29"/>
  </r>
  <r>
    <n v="2815"/>
    <d v="1899-12-30T00:00:01"/>
    <n v="57"/>
    <n v="12"/>
    <n v="16793"/>
    <n v="42"/>
    <x v="29"/>
  </r>
  <r>
    <n v="2816"/>
    <d v="1899-12-30T00:00:01"/>
    <n v="57"/>
    <n v="12"/>
    <n v="16805"/>
    <n v="44"/>
    <x v="28"/>
  </r>
  <r>
    <n v="2817"/>
    <d v="1899-12-30T00:00:01"/>
    <n v="57"/>
    <n v="11"/>
    <n v="16816"/>
    <n v="40"/>
    <x v="28"/>
  </r>
  <r>
    <n v="2818"/>
    <d v="1899-12-30T00:00:01"/>
    <n v="57"/>
    <n v="10"/>
    <n v="16826"/>
    <n v="37"/>
    <x v="26"/>
  </r>
  <r>
    <n v="2819"/>
    <d v="1899-12-30T00:00:01"/>
    <n v="58"/>
    <n v="9"/>
    <n v="16835"/>
    <n v="34"/>
    <x v="26"/>
  </r>
  <r>
    <n v="2820"/>
    <d v="1899-12-30T00:00:01"/>
    <n v="59"/>
    <n v="9"/>
    <n v="16844"/>
    <n v="34"/>
    <x v="25"/>
  </r>
  <r>
    <n v="2821"/>
    <d v="1899-12-30T00:00:01"/>
    <n v="59"/>
    <n v="8"/>
    <n v="16852"/>
    <n v="30"/>
    <x v="24"/>
  </r>
  <r>
    <n v="2822"/>
    <d v="1899-12-30T00:00:01"/>
    <n v="60"/>
    <n v="8"/>
    <n v="16860"/>
    <n v="29"/>
    <x v="23"/>
  </r>
  <r>
    <n v="2823"/>
    <d v="1899-12-30T00:00:01"/>
    <n v="61"/>
    <n v="7"/>
    <n v="16867"/>
    <n v="23"/>
    <x v="20"/>
  </r>
  <r>
    <n v="2824"/>
    <d v="1899-12-30T00:00:01"/>
    <n v="61"/>
    <n v="7"/>
    <n v="16874"/>
    <n v="25"/>
    <x v="19"/>
  </r>
  <r>
    <n v="2825"/>
    <d v="1899-12-30T00:00:01"/>
    <n v="62"/>
    <n v="6"/>
    <n v="16880"/>
    <n v="20"/>
    <x v="18"/>
  </r>
  <r>
    <n v="2826"/>
    <d v="1899-12-30T00:00:01"/>
    <n v="62"/>
    <n v="6"/>
    <n v="16886"/>
    <n v="23"/>
    <x v="17"/>
  </r>
  <r>
    <n v="2827"/>
    <d v="1899-12-30T00:00:01"/>
    <n v="63"/>
    <n v="5"/>
    <n v="16891"/>
    <n v="19"/>
    <x v="16"/>
  </r>
  <r>
    <n v="2828"/>
    <d v="1899-12-30T00:00:01"/>
    <n v="63"/>
    <n v="4"/>
    <n v="16895"/>
    <n v="16"/>
    <x v="17"/>
  </r>
  <r>
    <n v="2829"/>
    <d v="1899-12-30T00:00:01"/>
    <n v="63"/>
    <n v="4"/>
    <n v="16899"/>
    <n v="15"/>
    <x v="16"/>
  </r>
  <r>
    <n v="2830"/>
    <d v="1899-12-30T00:00:01"/>
    <n v="64"/>
    <n v="4"/>
    <n v="16903"/>
    <n v="16"/>
    <x v="17"/>
  </r>
  <r>
    <n v="2831"/>
    <d v="1899-12-30T00:00:01"/>
    <n v="64"/>
    <n v="4"/>
    <n v="16907"/>
    <n v="15"/>
    <x v="17"/>
  </r>
  <r>
    <n v="2832"/>
    <d v="1899-12-30T00:00:01"/>
    <n v="64"/>
    <n v="4"/>
    <n v="16911"/>
    <n v="15"/>
    <x v="18"/>
  </r>
  <r>
    <n v="2833"/>
    <d v="1899-12-30T00:00:01"/>
    <n v="65"/>
    <n v="3"/>
    <n v="16914"/>
    <n v="13"/>
    <x v="17"/>
  </r>
  <r>
    <n v="2834"/>
    <d v="1899-12-30T00:00:01"/>
    <n v="65"/>
    <n v="4"/>
    <n v="16918"/>
    <n v="16"/>
    <x v="18"/>
  </r>
  <r>
    <n v="2835"/>
    <d v="1899-12-30T00:00:01"/>
    <n v="65"/>
    <n v="4"/>
    <n v="16922"/>
    <n v="14"/>
    <x v="18"/>
  </r>
  <r>
    <n v="2836"/>
    <d v="1899-12-30T00:00:01"/>
    <n v="65"/>
    <n v="4"/>
    <n v="16926"/>
    <n v="15"/>
    <x v="17"/>
  </r>
  <r>
    <n v="2837"/>
    <d v="1899-12-30T00:00:01"/>
    <n v="65"/>
    <n v="5"/>
    <n v="16931"/>
    <n v="16"/>
    <x v="18"/>
  </r>
  <r>
    <n v="2838"/>
    <d v="1899-12-30T00:00:01"/>
    <n v="65"/>
    <n v="4"/>
    <n v="16935"/>
    <n v="15"/>
    <x v="18"/>
  </r>
  <r>
    <n v="2839"/>
    <d v="1899-12-30T00:00:01"/>
    <n v="65"/>
    <n v="5"/>
    <n v="16940"/>
    <n v="17"/>
    <x v="19"/>
  </r>
  <r>
    <n v="2840"/>
    <d v="1899-12-30T00:00:01"/>
    <n v="65"/>
    <n v="4"/>
    <n v="16944"/>
    <n v="16"/>
    <x v="20"/>
  </r>
  <r>
    <n v="2841"/>
    <d v="1899-12-30T00:00:01"/>
    <n v="65"/>
    <n v="5"/>
    <n v="16949"/>
    <n v="17"/>
    <x v="21"/>
  </r>
  <r>
    <n v="2842"/>
    <d v="1899-12-30T00:00:01"/>
    <n v="65"/>
    <n v="5"/>
    <n v="16954"/>
    <n v="17"/>
    <x v="20"/>
  </r>
  <r>
    <n v="2843"/>
    <d v="1899-12-30T00:00:01"/>
    <n v="65"/>
    <n v="5"/>
    <n v="16959"/>
    <n v="17"/>
    <x v="20"/>
  </r>
  <r>
    <n v="2844"/>
    <d v="1899-12-30T00:00:01"/>
    <n v="65"/>
    <n v="5"/>
    <n v="16964"/>
    <n v="17"/>
    <x v="21"/>
  </r>
  <r>
    <n v="2845"/>
    <d v="1899-12-30T00:00:01"/>
    <n v="65"/>
    <n v="5"/>
    <n v="16969"/>
    <n v="17"/>
    <x v="22"/>
  </r>
  <r>
    <n v="2846"/>
    <d v="1899-12-30T00:00:01"/>
    <n v="65"/>
    <n v="4"/>
    <n v="16973"/>
    <n v="16"/>
    <x v="22"/>
  </r>
  <r>
    <n v="2847"/>
    <d v="1899-12-30T00:00:01"/>
    <n v="65"/>
    <n v="4"/>
    <n v="16977"/>
    <n v="16"/>
    <x v="21"/>
  </r>
  <r>
    <n v="2848"/>
    <d v="1899-12-30T00:00:01"/>
    <n v="65"/>
    <n v="5"/>
    <n v="16982"/>
    <n v="17"/>
    <x v="21"/>
  </r>
  <r>
    <n v="2849"/>
    <d v="1899-12-30T00:00:01"/>
    <n v="65"/>
    <n v="5"/>
    <n v="16987"/>
    <n v="17"/>
    <x v="20"/>
  </r>
  <r>
    <n v="2850"/>
    <d v="1899-12-30T00:00:01"/>
    <n v="65"/>
    <n v="5"/>
    <n v="16992"/>
    <n v="17"/>
    <x v="20"/>
  </r>
  <r>
    <n v="2851"/>
    <d v="1899-12-30T00:00:01"/>
    <n v="65"/>
    <n v="5"/>
    <n v="16997"/>
    <n v="20"/>
    <x v="19"/>
  </r>
  <r>
    <n v="2852"/>
    <d v="1899-12-30T00:00:01"/>
    <n v="65"/>
    <n v="4"/>
    <n v="17001"/>
    <n v="16"/>
    <x v="19"/>
  </r>
  <r>
    <n v="2853"/>
    <d v="1899-12-30T00:00:01"/>
    <n v="65"/>
    <n v="4"/>
    <n v="17005"/>
    <n v="16"/>
    <x v="20"/>
  </r>
  <r>
    <n v="2854"/>
    <d v="1899-12-30T00:00:01"/>
    <n v="65"/>
    <n v="5"/>
    <n v="17010"/>
    <n v="18"/>
    <x v="20"/>
  </r>
  <r>
    <n v="2855"/>
    <d v="1899-12-30T00:00:01"/>
    <n v="65"/>
    <n v="4"/>
    <n v="17014"/>
    <n v="16"/>
    <x v="20"/>
  </r>
  <r>
    <n v="2856"/>
    <d v="1899-12-30T00:00:01"/>
    <n v="65"/>
    <n v="5"/>
    <n v="17019"/>
    <n v="18"/>
    <x v="21"/>
  </r>
  <r>
    <n v="2857"/>
    <d v="1899-12-30T00:00:01"/>
    <n v="65"/>
    <n v="4"/>
    <n v="17023"/>
    <n v="16"/>
    <x v="22"/>
  </r>
  <r>
    <n v="2858"/>
    <d v="1899-12-30T00:00:01"/>
    <n v="65"/>
    <n v="5"/>
    <n v="17028"/>
    <n v="19"/>
    <x v="22"/>
  </r>
  <r>
    <n v="2859"/>
    <d v="1899-12-30T00:00:01"/>
    <n v="65"/>
    <n v="5"/>
    <n v="17033"/>
    <n v="19"/>
    <x v="21"/>
  </r>
  <r>
    <n v="2860"/>
    <d v="1899-12-30T00:00:01"/>
    <n v="65"/>
    <n v="6"/>
    <n v="17039"/>
    <n v="20"/>
    <x v="21"/>
  </r>
  <r>
    <n v="2861"/>
    <d v="1899-12-30T00:00:01"/>
    <n v="65"/>
    <n v="4"/>
    <n v="17043"/>
    <n v="14"/>
    <x v="21"/>
  </r>
  <r>
    <n v="2862"/>
    <d v="1899-12-30T00:00:01"/>
    <n v="65"/>
    <n v="7"/>
    <n v="17050"/>
    <n v="25"/>
    <x v="22"/>
  </r>
  <r>
    <n v="2863"/>
    <d v="1899-12-30T00:00:01"/>
    <n v="65"/>
    <n v="5"/>
    <n v="17055"/>
    <n v="17"/>
    <x v="23"/>
  </r>
  <r>
    <n v="2864"/>
    <d v="1899-12-30T00:00:01"/>
    <n v="65"/>
    <n v="5"/>
    <n v="17060"/>
    <n v="17"/>
    <x v="23"/>
  </r>
  <r>
    <n v="2865"/>
    <d v="1899-12-30T00:00:01"/>
    <n v="65"/>
    <n v="5"/>
    <n v="17065"/>
    <n v="17"/>
    <x v="24"/>
  </r>
  <r>
    <n v="2866"/>
    <d v="1899-12-30T00:00:01"/>
    <n v="65"/>
    <n v="7"/>
    <n v="17072"/>
    <n v="25"/>
    <x v="24"/>
  </r>
  <r>
    <n v="2867"/>
    <d v="1899-12-30T00:00:01"/>
    <n v="65"/>
    <n v="5"/>
    <n v="17077"/>
    <n v="17"/>
    <x v="23"/>
  </r>
  <r>
    <n v="2868"/>
    <d v="1899-12-30T00:00:01"/>
    <n v="65"/>
    <n v="6"/>
    <n v="17083"/>
    <n v="21"/>
    <x v="22"/>
  </r>
  <r>
    <n v="2869"/>
    <d v="1899-12-30T00:00:01"/>
    <n v="65"/>
    <n v="5"/>
    <n v="17088"/>
    <n v="17"/>
    <x v="23"/>
  </r>
  <r>
    <n v="2870"/>
    <d v="1899-12-30T00:00:01"/>
    <n v="65"/>
    <n v="5"/>
    <n v="17093"/>
    <n v="17"/>
    <x v="23"/>
  </r>
  <r>
    <n v="2871"/>
    <d v="1899-12-30T00:00:01"/>
    <n v="65"/>
    <n v="7"/>
    <n v="17100"/>
    <n v="26"/>
    <x v="22"/>
  </r>
  <r>
    <n v="2872"/>
    <d v="1899-12-30T00:00:01"/>
    <n v="65"/>
    <n v="4"/>
    <n v="17104"/>
    <n v="15"/>
    <x v="23"/>
  </r>
  <r>
    <n v="2873"/>
    <d v="1899-12-30T00:00:01"/>
    <n v="65"/>
    <n v="6"/>
    <n v="17110"/>
    <n v="21"/>
    <x v="23"/>
  </r>
  <r>
    <n v="2874"/>
    <d v="1899-12-30T00:00:01"/>
    <n v="65"/>
    <n v="6"/>
    <n v="17116"/>
    <n v="20"/>
    <x v="23"/>
  </r>
  <r>
    <n v="2875"/>
    <d v="1899-12-30T00:00:01"/>
    <n v="65"/>
    <n v="6"/>
    <n v="17122"/>
    <n v="21"/>
    <x v="24"/>
  </r>
  <r>
    <n v="2876"/>
    <d v="1899-12-30T00:00:01"/>
    <n v="65"/>
    <n v="5"/>
    <n v="17127"/>
    <n v="19"/>
    <x v="24"/>
  </r>
  <r>
    <n v="2877"/>
    <d v="1899-12-30T00:00:01"/>
    <n v="65"/>
    <n v="6"/>
    <n v="17133"/>
    <n v="20"/>
    <x v="24"/>
  </r>
  <r>
    <n v="2878"/>
    <d v="1899-12-30T00:00:01"/>
    <n v="65"/>
    <n v="6"/>
    <n v="17139"/>
    <n v="22"/>
    <x v="24"/>
  </r>
  <r>
    <n v="2879"/>
    <d v="1899-12-30T00:00:01"/>
    <n v="65"/>
    <n v="7"/>
    <n v="17146"/>
    <n v="24"/>
    <x v="25"/>
  </r>
  <r>
    <n v="2880"/>
    <d v="1899-12-30T00:00:01"/>
    <n v="64"/>
    <n v="6"/>
    <n v="17152"/>
    <n v="21"/>
    <x v="24"/>
  </r>
  <r>
    <n v="2881"/>
    <d v="1899-12-30T00:00:01"/>
    <n v="64"/>
    <n v="6"/>
    <n v="17158"/>
    <n v="22"/>
    <x v="25"/>
  </r>
  <r>
    <n v="2882"/>
    <d v="1899-12-30T00:00:01"/>
    <n v="64"/>
    <n v="8"/>
    <n v="17166"/>
    <n v="28"/>
    <x v="24"/>
  </r>
  <r>
    <n v="2883"/>
    <d v="1899-12-30T00:00:01"/>
    <n v="64"/>
    <n v="6"/>
    <n v="17172"/>
    <n v="20"/>
    <x v="25"/>
  </r>
  <r>
    <n v="2884"/>
    <d v="1899-12-30T00:00:01"/>
    <n v="64"/>
    <n v="8"/>
    <n v="17180"/>
    <n v="29"/>
    <x v="25"/>
  </r>
  <r>
    <n v="2885"/>
    <d v="1899-12-30T00:00:01"/>
    <n v="63"/>
    <n v="6"/>
    <n v="17186"/>
    <n v="21"/>
    <x v="26"/>
  </r>
  <r>
    <n v="2886"/>
    <d v="1899-12-30T00:00:01"/>
    <n v="63"/>
    <n v="9"/>
    <n v="17195"/>
    <n v="31"/>
    <x v="25"/>
  </r>
  <r>
    <n v="2887"/>
    <d v="1899-12-30T00:00:01"/>
    <n v="63"/>
    <n v="7"/>
    <n v="17202"/>
    <n v="25"/>
    <x v="25"/>
  </r>
  <r>
    <n v="2888"/>
    <d v="1899-12-30T00:00:01"/>
    <n v="63"/>
    <n v="8"/>
    <n v="17210"/>
    <n v="29"/>
    <x v="24"/>
  </r>
  <r>
    <n v="2889"/>
    <d v="1899-12-30T00:00:01"/>
    <n v="63"/>
    <n v="7"/>
    <n v="17217"/>
    <n v="26"/>
    <x v="25"/>
  </r>
  <r>
    <n v="2890"/>
    <d v="1899-12-30T00:00:01"/>
    <n v="63"/>
    <n v="7"/>
    <n v="17224"/>
    <n v="26"/>
    <x v="24"/>
  </r>
  <r>
    <n v="2891"/>
    <d v="1899-12-30T00:00:01"/>
    <n v="62"/>
    <n v="7"/>
    <n v="17231"/>
    <n v="27"/>
    <x v="24"/>
  </r>
  <r>
    <n v="2892"/>
    <d v="1899-12-30T00:00:01"/>
    <n v="62"/>
    <n v="7"/>
    <n v="17238"/>
    <n v="27"/>
    <x v="23"/>
  </r>
  <r>
    <n v="2893"/>
    <d v="1899-12-30T00:00:01"/>
    <n v="62"/>
    <n v="7"/>
    <n v="17245"/>
    <n v="25"/>
    <x v="24"/>
  </r>
  <r>
    <n v="2894"/>
    <d v="1899-12-30T00:00:01"/>
    <n v="62"/>
    <n v="7"/>
    <n v="17252"/>
    <n v="27"/>
    <x v="24"/>
  </r>
  <r>
    <n v="2895"/>
    <d v="1899-12-30T00:00:01"/>
    <n v="62"/>
    <n v="7"/>
    <n v="17259"/>
    <n v="26"/>
    <x v="24"/>
  </r>
  <r>
    <n v="2896"/>
    <d v="1899-12-30T00:00:01"/>
    <n v="62"/>
    <n v="7"/>
    <n v="17266"/>
    <n v="27"/>
    <x v="26"/>
  </r>
  <r>
    <n v="2897"/>
    <d v="1899-12-30T00:00:01"/>
    <n v="62"/>
    <n v="7"/>
    <n v="17273"/>
    <n v="26"/>
    <x v="26"/>
  </r>
  <r>
    <n v="2898"/>
    <d v="1899-12-30T00:00:01"/>
    <n v="62"/>
    <n v="7"/>
    <n v="17280"/>
    <n v="26"/>
    <x v="26"/>
  </r>
  <r>
    <n v="2899"/>
    <d v="1899-12-30T00:00:01"/>
    <n v="61"/>
    <n v="7"/>
    <n v="17287"/>
    <n v="27"/>
    <x v="26"/>
  </r>
  <r>
    <n v="2900"/>
    <d v="1899-12-30T00:00:01"/>
    <n v="61"/>
    <n v="7"/>
    <n v="17294"/>
    <n v="26"/>
    <x v="25"/>
  </r>
  <r>
    <n v="2901"/>
    <d v="1899-12-30T00:00:01"/>
    <n v="61"/>
    <n v="8"/>
    <n v="17302"/>
    <n v="28"/>
    <x v="24"/>
  </r>
  <r>
    <n v="2902"/>
    <d v="1899-12-30T00:00:01"/>
    <n v="61"/>
    <n v="7"/>
    <n v="17309"/>
    <n v="26"/>
    <x v="25"/>
  </r>
  <r>
    <n v="2903"/>
    <d v="1899-12-30T00:00:01"/>
    <n v="61"/>
    <n v="8"/>
    <n v="17317"/>
    <n v="30"/>
    <x v="24"/>
  </r>
  <r>
    <n v="2904"/>
    <d v="1899-12-30T00:00:01"/>
    <n v="60"/>
    <n v="8"/>
    <n v="17325"/>
    <n v="28"/>
    <x v="25"/>
  </r>
  <r>
    <n v="2905"/>
    <d v="1899-12-30T00:00:01"/>
    <n v="60"/>
    <n v="6"/>
    <n v="17331"/>
    <n v="22"/>
    <x v="24"/>
  </r>
  <r>
    <n v="2906"/>
    <d v="1899-12-30T00:00:01"/>
    <n v="60"/>
    <n v="8"/>
    <n v="17339"/>
    <n v="30"/>
    <x v="25"/>
  </r>
  <r>
    <n v="2907"/>
    <d v="1899-12-30T00:00:01"/>
    <n v="60"/>
    <n v="7"/>
    <n v="17346"/>
    <n v="26"/>
    <x v="24"/>
  </r>
  <r>
    <n v="2908"/>
    <d v="1899-12-30T00:00:01"/>
    <n v="60"/>
    <n v="7"/>
    <n v="17353"/>
    <n v="26"/>
    <x v="25"/>
  </r>
  <r>
    <n v="2909"/>
    <d v="1899-12-30T00:00:01"/>
    <n v="60"/>
    <n v="6"/>
    <n v="17359"/>
    <n v="22"/>
    <x v="24"/>
  </r>
  <r>
    <n v="2910"/>
    <d v="1899-12-30T00:00:01"/>
    <n v="61"/>
    <n v="7"/>
    <n v="17366"/>
    <n v="26"/>
    <x v="25"/>
  </r>
  <r>
    <n v="2911"/>
    <d v="1899-12-30T00:00:01"/>
    <n v="61"/>
    <n v="7"/>
    <n v="17373"/>
    <n v="25"/>
    <x v="25"/>
  </r>
  <r>
    <n v="2912"/>
    <d v="1899-12-30T00:00:01"/>
    <n v="61"/>
    <n v="5"/>
    <n v="17378"/>
    <n v="18"/>
    <x v="25"/>
  </r>
  <r>
    <n v="2913"/>
    <d v="1899-12-30T00:00:01"/>
    <n v="61"/>
    <n v="7"/>
    <n v="17385"/>
    <n v="27"/>
    <x v="27"/>
  </r>
  <r>
    <n v="2914"/>
    <d v="1899-12-30T00:00:01"/>
    <n v="60"/>
    <n v="6"/>
    <n v="17391"/>
    <n v="20"/>
    <x v="27"/>
  </r>
  <r>
    <n v="2915"/>
    <d v="1899-12-30T00:00:01"/>
    <n v="60"/>
    <n v="6"/>
    <n v="17397"/>
    <n v="20"/>
    <x v="27"/>
  </r>
  <r>
    <n v="2916"/>
    <d v="1899-12-30T00:00:01"/>
    <n v="60"/>
    <n v="8"/>
    <n v="17405"/>
    <n v="28"/>
    <x v="27"/>
  </r>
  <r>
    <n v="2917"/>
    <d v="1899-12-30T00:00:01"/>
    <n v="60"/>
    <n v="6"/>
    <n v="17411"/>
    <n v="22"/>
    <x v="26"/>
  </r>
  <r>
    <n v="2918"/>
    <d v="1899-12-30T00:00:01"/>
    <n v="60"/>
    <n v="7"/>
    <n v="17418"/>
    <n v="26"/>
    <x v="26"/>
  </r>
  <r>
    <n v="2919"/>
    <d v="1899-12-30T00:00:01"/>
    <n v="60"/>
    <n v="5"/>
    <n v="17423"/>
    <n v="20"/>
    <x v="25"/>
  </r>
  <r>
    <n v="2920"/>
    <d v="1899-12-30T00:00:01"/>
    <n v="60"/>
    <n v="8"/>
    <n v="17431"/>
    <n v="29"/>
    <x v="26"/>
  </r>
  <r>
    <n v="2921"/>
    <d v="1899-12-30T00:00:01"/>
    <n v="60"/>
    <n v="7"/>
    <n v="17438"/>
    <n v="23"/>
    <x v="25"/>
  </r>
  <r>
    <n v="2922"/>
    <d v="1899-12-30T00:00:01"/>
    <n v="59"/>
    <n v="7"/>
    <n v="17445"/>
    <n v="25"/>
    <x v="25"/>
  </r>
  <r>
    <n v="2923"/>
    <d v="1899-12-30T00:00:01"/>
    <n v="59"/>
    <n v="7"/>
    <n v="17452"/>
    <n v="25"/>
    <x v="25"/>
  </r>
  <r>
    <n v="2924"/>
    <d v="1899-12-30T00:00:01"/>
    <n v="59"/>
    <n v="7"/>
    <n v="17459"/>
    <n v="25"/>
    <x v="24"/>
  </r>
  <r>
    <n v="2925"/>
    <d v="1899-12-30T00:00:01"/>
    <n v="59"/>
    <n v="8"/>
    <n v="17467"/>
    <n v="28"/>
    <x v="25"/>
  </r>
  <r>
    <n v="2926"/>
    <d v="1899-12-30T00:00:01"/>
    <n v="59"/>
    <n v="7"/>
    <n v="17474"/>
    <n v="27"/>
    <x v="24"/>
  </r>
  <r>
    <n v="2927"/>
    <d v="1899-12-30T00:00:01"/>
    <n v="59"/>
    <n v="7"/>
    <n v="17481"/>
    <n v="27"/>
    <x v="25"/>
  </r>
  <r>
    <n v="2928"/>
    <d v="1899-12-30T00:00:01"/>
    <n v="58"/>
    <n v="7"/>
    <n v="17488"/>
    <n v="27"/>
    <x v="24"/>
  </r>
  <r>
    <n v="2929"/>
    <d v="1899-12-30T00:00:01"/>
    <n v="58"/>
    <n v="7"/>
    <n v="17495"/>
    <n v="27"/>
    <x v="25"/>
  </r>
  <r>
    <n v="2930"/>
    <d v="1899-12-30T00:00:01"/>
    <n v="58"/>
    <n v="7"/>
    <n v="17502"/>
    <n v="25"/>
    <x v="24"/>
  </r>
  <r>
    <n v="2931"/>
    <d v="1899-12-30T00:00:01"/>
    <n v="58"/>
    <n v="8"/>
    <n v="17510"/>
    <n v="27"/>
    <x v="24"/>
  </r>
  <r>
    <n v="2932"/>
    <d v="1899-12-30T00:00:01"/>
    <n v="58"/>
    <n v="7"/>
    <n v="17517"/>
    <n v="24"/>
    <x v="25"/>
  </r>
  <r>
    <n v="2933"/>
    <d v="1899-12-30T00:00:01"/>
    <n v="58"/>
    <n v="8"/>
    <n v="17525"/>
    <n v="27"/>
    <x v="25"/>
  </r>
  <r>
    <n v="2934"/>
    <d v="1899-12-30T00:00:01"/>
    <n v="58"/>
    <n v="8"/>
    <n v="17533"/>
    <n v="29"/>
    <x v="24"/>
  </r>
  <r>
    <n v="2935"/>
    <d v="1899-12-30T00:00:01"/>
    <n v="58"/>
    <n v="7"/>
    <n v="17540"/>
    <n v="25"/>
    <x v="25"/>
  </r>
  <r>
    <n v="2936"/>
    <d v="1899-12-30T00:00:01"/>
    <n v="58"/>
    <n v="6"/>
    <n v="17546"/>
    <n v="21"/>
    <x v="24"/>
  </r>
  <r>
    <n v="2937"/>
    <d v="1899-12-30T00:00:01"/>
    <n v="58"/>
    <n v="7"/>
    <n v="17553"/>
    <n v="24"/>
    <x v="24"/>
  </r>
  <r>
    <n v="2938"/>
    <d v="1899-12-30T00:00:01"/>
    <n v="58"/>
    <n v="6"/>
    <n v="17559"/>
    <n v="23"/>
    <x v="24"/>
  </r>
  <r>
    <n v="2939"/>
    <d v="1899-12-30T00:00:01"/>
    <n v="58"/>
    <n v="7"/>
    <n v="17566"/>
    <n v="26"/>
    <x v="24"/>
  </r>
  <r>
    <n v="2940"/>
    <d v="1899-12-30T00:00:01"/>
    <n v="58"/>
    <n v="6"/>
    <n v="17572"/>
    <n v="22"/>
    <x v="24"/>
  </r>
  <r>
    <n v="2941"/>
    <d v="1899-12-30T00:00:01"/>
    <n v="58"/>
    <n v="6"/>
    <n v="17578"/>
    <n v="23"/>
    <x v="26"/>
  </r>
  <r>
    <n v="2942"/>
    <d v="1899-12-30T00:00:01"/>
    <n v="58"/>
    <n v="6"/>
    <n v="17584"/>
    <n v="23"/>
    <x v="27"/>
  </r>
  <r>
    <n v="2943"/>
    <d v="1899-12-30T00:00:01"/>
    <n v="58"/>
    <n v="5"/>
    <n v="17589"/>
    <n v="19"/>
    <x v="27"/>
  </r>
  <r>
    <n v="2944"/>
    <d v="1899-12-30T00:00:01"/>
    <n v="58"/>
    <n v="7"/>
    <n v="17596"/>
    <n v="27"/>
    <x v="26"/>
  </r>
  <r>
    <n v="2945"/>
    <d v="1899-12-30T00:00:01"/>
    <n v="58"/>
    <n v="5"/>
    <n v="17601"/>
    <n v="19"/>
    <x v="27"/>
  </r>
  <r>
    <n v="2946"/>
    <d v="1899-12-30T00:00:01"/>
    <n v="58"/>
    <n v="5"/>
    <n v="17606"/>
    <n v="18"/>
    <x v="27"/>
  </r>
  <r>
    <n v="2947"/>
    <d v="1899-12-30T00:00:01"/>
    <n v="58"/>
    <n v="6"/>
    <n v="17612"/>
    <n v="23"/>
    <x v="27"/>
  </r>
  <r>
    <n v="2948"/>
    <d v="1899-12-30T00:00:01"/>
    <n v="58"/>
    <n v="5"/>
    <n v="17617"/>
    <n v="19"/>
    <x v="26"/>
  </r>
  <r>
    <n v="2949"/>
    <d v="1899-12-30T00:00:01"/>
    <n v="58"/>
    <n v="5"/>
    <n v="17622"/>
    <n v="18"/>
    <x v="27"/>
  </r>
  <r>
    <n v="2950"/>
    <d v="1899-12-30T00:00:01"/>
    <n v="58"/>
    <n v="7"/>
    <n v="17629"/>
    <n v="26"/>
    <x v="26"/>
  </r>
  <r>
    <n v="2951"/>
    <d v="1899-12-30T00:00:01"/>
    <n v="58"/>
    <n v="5"/>
    <n v="17634"/>
    <n v="18"/>
    <x v="25"/>
  </r>
  <r>
    <n v="2952"/>
    <d v="1899-12-30T00:00:01"/>
    <n v="58"/>
    <n v="5"/>
    <n v="17639"/>
    <n v="18"/>
    <x v="26"/>
  </r>
  <r>
    <n v="2953"/>
    <d v="1899-12-30T00:00:01"/>
    <n v="58"/>
    <n v="6"/>
    <n v="17645"/>
    <n v="22"/>
    <x v="25"/>
  </r>
  <r>
    <n v="2954"/>
    <d v="1899-12-30T00:00:01"/>
    <n v="58"/>
    <n v="5"/>
    <n v="17650"/>
    <n v="18"/>
    <x v="26"/>
  </r>
  <r>
    <n v="2955"/>
    <d v="1899-12-30T00:00:01"/>
    <n v="58"/>
    <n v="5"/>
    <n v="17655"/>
    <n v="18"/>
    <x v="25"/>
  </r>
  <r>
    <n v="2956"/>
    <d v="1899-12-30T00:00:01"/>
    <n v="58"/>
    <n v="5"/>
    <n v="17660"/>
    <n v="19"/>
    <x v="26"/>
  </r>
  <r>
    <n v="2957"/>
    <d v="1899-12-30T00:00:01"/>
    <n v="58"/>
    <n v="4"/>
    <n v="17664"/>
    <n v="15"/>
    <x v="25"/>
  </r>
  <r>
    <n v="2958"/>
    <d v="1899-12-30T00:00:01"/>
    <n v="58"/>
    <n v="5"/>
    <n v="17669"/>
    <n v="19"/>
    <x v="25"/>
  </r>
  <r>
    <n v="2959"/>
    <d v="1899-12-30T00:00:01"/>
    <n v="58"/>
    <n v="6"/>
    <n v="17675"/>
    <n v="23"/>
    <x v="24"/>
  </r>
  <r>
    <n v="2960"/>
    <d v="1899-12-30T00:00:01"/>
    <n v="58"/>
    <n v="5"/>
    <n v="17680"/>
    <n v="19"/>
    <x v="25"/>
  </r>
  <r>
    <n v="2961"/>
    <d v="1899-12-30T00:00:01"/>
    <n v="58"/>
    <n v="5"/>
    <n v="17685"/>
    <n v="18"/>
    <x v="25"/>
  </r>
  <r>
    <n v="2962"/>
    <d v="1899-12-30T00:00:01"/>
    <n v="58"/>
    <n v="4"/>
    <n v="17689"/>
    <n v="15"/>
    <x v="26"/>
  </r>
  <r>
    <n v="2963"/>
    <d v="1899-12-30T00:00:01"/>
    <n v="58"/>
    <n v="5"/>
    <n v="17694"/>
    <n v="18"/>
    <x v="26"/>
  </r>
  <r>
    <n v="2964"/>
    <d v="1899-12-30T00:00:01"/>
    <n v="58"/>
    <n v="6"/>
    <n v="17700"/>
    <n v="23"/>
    <x v="27"/>
  </r>
  <r>
    <n v="2965"/>
    <d v="1899-12-30T00:00:01"/>
    <n v="58"/>
    <n v="5"/>
    <n v="17705"/>
    <n v="19"/>
    <x v="27"/>
  </r>
  <r>
    <n v="2966"/>
    <d v="1899-12-30T00:00:01"/>
    <n v="58"/>
    <n v="4"/>
    <n v="17709"/>
    <n v="15"/>
    <x v="27"/>
  </r>
  <r>
    <n v="2967"/>
    <d v="1899-12-30T00:00:01"/>
    <n v="58"/>
    <n v="5"/>
    <n v="17714"/>
    <n v="19"/>
    <x v="27"/>
  </r>
  <r>
    <n v="2968"/>
    <d v="1899-12-30T00:00:01"/>
    <n v="58"/>
    <n v="5"/>
    <n v="17719"/>
    <n v="19"/>
    <x v="28"/>
  </r>
  <r>
    <n v="2969"/>
    <d v="1899-12-30T00:00:01"/>
    <n v="58"/>
    <n v="4"/>
    <n v="17723"/>
    <n v="15"/>
    <x v="28"/>
  </r>
  <r>
    <n v="2970"/>
    <d v="1899-12-30T00:00:01"/>
    <n v="58"/>
    <n v="5"/>
    <n v="17728"/>
    <n v="20"/>
    <x v="28"/>
  </r>
  <r>
    <n v="2971"/>
    <d v="1899-12-30T00:00:01"/>
    <n v="58"/>
    <n v="5"/>
    <n v="17733"/>
    <n v="16"/>
    <x v="28"/>
  </r>
  <r>
    <n v="2972"/>
    <d v="1899-12-30T00:00:01"/>
    <n v="58"/>
    <n v="5"/>
    <n v="17738"/>
    <n v="20"/>
    <x v="27"/>
  </r>
  <r>
    <n v="2973"/>
    <d v="1899-12-30T00:00:01"/>
    <n v="58"/>
    <n v="5"/>
    <n v="17743"/>
    <n v="17"/>
    <x v="27"/>
  </r>
  <r>
    <n v="2974"/>
    <d v="1899-12-30T00:00:01"/>
    <n v="58"/>
    <n v="7"/>
    <n v="17750"/>
    <n v="24"/>
    <x v="28"/>
  </r>
  <r>
    <n v="2975"/>
    <d v="1899-12-30T00:00:01"/>
    <n v="58"/>
    <n v="4"/>
    <n v="17754"/>
    <n v="15"/>
    <x v="29"/>
  </r>
  <r>
    <n v="2976"/>
    <d v="1899-12-30T00:00:01"/>
    <n v="58"/>
    <n v="7"/>
    <n v="17761"/>
    <n v="24"/>
    <x v="28"/>
  </r>
  <r>
    <n v="2977"/>
    <d v="1899-12-30T00:00:01"/>
    <n v="58"/>
    <n v="5"/>
    <n v="17766"/>
    <n v="18"/>
    <x v="29"/>
  </r>
  <r>
    <n v="2978"/>
    <d v="1899-12-30T00:00:01"/>
    <n v="58"/>
    <n v="6"/>
    <n v="17772"/>
    <n v="22"/>
    <x v="28"/>
  </r>
  <r>
    <n v="2979"/>
    <d v="1899-12-30T00:00:01"/>
    <n v="58"/>
    <n v="5"/>
    <n v="17777"/>
    <n v="18"/>
    <x v="29"/>
  </r>
  <r>
    <n v="2980"/>
    <d v="1899-12-30T00:00:01"/>
    <n v="58"/>
    <n v="5"/>
    <n v="17782"/>
    <n v="19"/>
    <x v="28"/>
  </r>
  <r>
    <n v="2981"/>
    <d v="1899-12-30T00:00:01"/>
    <n v="58"/>
    <n v="4"/>
    <n v="17786"/>
    <n v="15"/>
    <x v="27"/>
  </r>
  <r>
    <n v="2982"/>
    <d v="1899-12-30T00:00:01"/>
    <n v="58"/>
    <n v="7"/>
    <n v="17793"/>
    <n v="25"/>
    <x v="27"/>
  </r>
  <r>
    <n v="2983"/>
    <d v="1899-12-30T00:00:01"/>
    <n v="58"/>
    <n v="4"/>
    <n v="17797"/>
    <n v="16"/>
    <x v="27"/>
  </r>
  <r>
    <n v="2984"/>
    <d v="1899-12-30T00:00:01"/>
    <n v="58"/>
    <n v="5"/>
    <n v="17802"/>
    <n v="19"/>
    <x v="27"/>
  </r>
  <r>
    <n v="2985"/>
    <d v="1899-12-30T00:00:01"/>
    <n v="58"/>
    <n v="5"/>
    <n v="17807"/>
    <n v="20"/>
    <x v="27"/>
  </r>
  <r>
    <n v="2986"/>
    <d v="1899-12-30T00:00:01"/>
    <n v="58"/>
    <n v="5"/>
    <n v="17812"/>
    <n v="19"/>
    <x v="26"/>
  </r>
  <r>
    <n v="2987"/>
    <d v="1899-12-30T00:00:01"/>
    <n v="58"/>
    <n v="5"/>
    <n v="17817"/>
    <n v="20"/>
    <x v="27"/>
  </r>
  <r>
    <n v="2988"/>
    <d v="1899-12-30T00:00:01"/>
    <n v="58"/>
    <n v="5"/>
    <n v="17822"/>
    <n v="20"/>
    <x v="26"/>
  </r>
  <r>
    <n v="2989"/>
    <d v="1899-12-30T00:00:01"/>
    <n v="58"/>
    <n v="6"/>
    <n v="17828"/>
    <n v="20"/>
    <x v="25"/>
  </r>
  <r>
    <n v="2990"/>
    <d v="1899-12-30T00:00:01"/>
    <n v="58"/>
    <n v="4"/>
    <n v="17832"/>
    <n v="15"/>
    <x v="26"/>
  </r>
  <r>
    <n v="2991"/>
    <d v="1899-12-30T00:00:01"/>
    <n v="58"/>
    <n v="5"/>
    <n v="17837"/>
    <n v="19"/>
    <x v="25"/>
  </r>
  <r>
    <n v="2992"/>
    <d v="1899-12-30T00:00:01"/>
    <n v="58"/>
    <n v="5"/>
    <n v="17842"/>
    <n v="19"/>
    <x v="26"/>
  </r>
  <r>
    <n v="2993"/>
    <d v="1899-12-30T00:00:01"/>
    <n v="58"/>
    <n v="4"/>
    <n v="17846"/>
    <n v="16"/>
    <x v="26"/>
  </r>
  <r>
    <n v="2994"/>
    <d v="1899-12-30T00:00:01"/>
    <n v="58"/>
    <n v="5"/>
    <n v="17851"/>
    <n v="17"/>
    <x v="27"/>
  </r>
  <r>
    <n v="2995"/>
    <d v="1899-12-30T00:00:01"/>
    <n v="58"/>
    <n v="4"/>
    <n v="17855"/>
    <n v="15"/>
    <x v="27"/>
  </r>
  <r>
    <n v="2996"/>
    <d v="1899-12-30T00:00:01"/>
    <n v="58"/>
    <n v="5"/>
    <n v="17860"/>
    <n v="18"/>
    <x v="28"/>
  </r>
  <r>
    <n v="2997"/>
    <d v="1899-12-30T00:00:01"/>
    <n v="58"/>
    <n v="4"/>
    <n v="17864"/>
    <n v="16"/>
    <x v="27"/>
  </r>
  <r>
    <n v="2998"/>
    <d v="1899-12-30T00:00:01"/>
    <n v="58"/>
    <n v="4"/>
    <n v="17868"/>
    <n v="14"/>
    <x v="27"/>
  </r>
  <r>
    <n v="2999"/>
    <d v="1899-12-30T00:00:01"/>
    <n v="58"/>
    <n v="4"/>
    <n v="17872"/>
    <n v="14"/>
    <x v="28"/>
  </r>
  <r>
    <n v="3000"/>
    <d v="1899-12-30T00:00:01"/>
    <n v="58"/>
    <n v="4"/>
    <n v="17876"/>
    <n v="15"/>
    <x v="27"/>
  </r>
  <r>
    <n v="3001"/>
    <d v="1899-12-30T00:00:01"/>
    <n v="58"/>
    <n v="4"/>
    <n v="17880"/>
    <n v="13"/>
    <x v="28"/>
  </r>
  <r>
    <n v="3002"/>
    <d v="1899-12-30T00:00:01"/>
    <n v="59"/>
    <n v="4"/>
    <n v="17884"/>
    <n v="14"/>
    <x v="29"/>
  </r>
  <r>
    <n v="3003"/>
    <d v="1899-12-30T00:00:01"/>
    <n v="59"/>
    <n v="5"/>
    <n v="17889"/>
    <n v="17"/>
    <x v="29"/>
  </r>
  <r>
    <n v="3004"/>
    <d v="1899-12-30T00:00:01"/>
    <n v="59"/>
    <n v="3"/>
    <n v="17892"/>
    <n v="12"/>
    <x v="28"/>
  </r>
  <r>
    <n v="3005"/>
    <d v="1899-12-30T00:00:01"/>
    <n v="59"/>
    <n v="3"/>
    <n v="17895"/>
    <n v="12"/>
    <x v="29"/>
  </r>
  <r>
    <n v="3006"/>
    <d v="1899-12-30T00:00:01"/>
    <n v="59"/>
    <n v="4"/>
    <n v="17899"/>
    <n v="13"/>
    <x v="29"/>
  </r>
  <r>
    <n v="3007"/>
    <d v="1899-12-30T00:00:01"/>
    <n v="59"/>
    <n v="3"/>
    <n v="17902"/>
    <n v="11"/>
    <x v="29"/>
  </r>
  <r>
    <n v="3008"/>
    <d v="1899-12-30T00:00:01"/>
    <n v="59"/>
    <n v="3"/>
    <n v="17905"/>
    <n v="12"/>
    <x v="28"/>
  </r>
  <r>
    <n v="3009"/>
    <d v="1899-12-30T00:00:01"/>
    <n v="59"/>
    <n v="4"/>
    <n v="17909"/>
    <n v="15"/>
    <x v="27"/>
  </r>
  <r>
    <n v="3010"/>
    <d v="1899-12-30T00:00:01"/>
    <n v="59"/>
    <n v="2"/>
    <n v="17911"/>
    <n v="9"/>
    <x v="27"/>
  </r>
  <r>
    <n v="3011"/>
    <d v="1899-12-30T00:00:01"/>
    <n v="59"/>
    <n v="4"/>
    <n v="17915"/>
    <n v="14"/>
    <x v="26"/>
  </r>
  <r>
    <n v="3012"/>
    <d v="1899-12-30T00:00:01"/>
    <n v="59"/>
    <n v="2"/>
    <n v="17917"/>
    <n v="6"/>
    <x v="27"/>
  </r>
  <r>
    <n v="3013"/>
    <d v="1899-12-30T00:00:01"/>
    <n v="60"/>
    <n v="4"/>
    <n v="17921"/>
    <n v="13"/>
    <x v="27"/>
  </r>
  <r>
    <n v="3014"/>
    <d v="1899-12-30T00:00:01"/>
    <n v="60"/>
    <n v="4"/>
    <n v="17925"/>
    <n v="13"/>
    <x v="26"/>
  </r>
  <r>
    <n v="3015"/>
    <d v="1899-12-30T00:00:01"/>
    <n v="60"/>
    <n v="4"/>
    <n v="17929"/>
    <n v="13"/>
    <x v="26"/>
  </r>
  <r>
    <n v="3016"/>
    <d v="1899-12-30T00:00:01"/>
    <n v="60"/>
    <n v="1"/>
    <n v="17930"/>
    <n v="43"/>
    <x v="25"/>
  </r>
  <r>
    <n v="3017"/>
    <d v="1899-12-30T00:00:01"/>
    <n v="60"/>
    <n v="4"/>
    <n v="17934"/>
    <n v="13"/>
    <x v="24"/>
  </r>
  <r>
    <n v="3018"/>
    <d v="1899-12-30T00:00:01"/>
    <n v="60"/>
    <n v="4"/>
    <n v="17938"/>
    <n v="13"/>
    <x v="25"/>
  </r>
  <r>
    <n v="3019"/>
    <d v="1899-12-30T00:00:01"/>
    <n v="60"/>
    <n v="4"/>
    <n v="17942"/>
    <n v="13"/>
    <x v="24"/>
  </r>
  <r>
    <n v="3020"/>
    <d v="1899-12-30T00:00:01"/>
    <n v="60"/>
    <n v="1"/>
    <n v="17943"/>
    <n v="5"/>
    <x v="25"/>
  </r>
  <r>
    <n v="3021"/>
    <d v="1899-12-30T00:00:01"/>
    <n v="60"/>
    <n v="4"/>
    <n v="17947"/>
    <n v="13"/>
    <x v="24"/>
  </r>
  <r>
    <n v="3022"/>
    <d v="1899-12-30T00:00:01"/>
    <n v="61"/>
    <n v="4"/>
    <n v="17951"/>
    <n v="13"/>
    <x v="24"/>
  </r>
  <r>
    <n v="3023"/>
    <d v="1899-12-30T00:00:01"/>
    <n v="61"/>
    <n v="2"/>
    <n v="17953"/>
    <n v="6"/>
    <x v="23"/>
  </r>
  <r>
    <n v="3024"/>
    <d v="1899-12-30T00:00:01"/>
    <n v="61"/>
    <n v="4"/>
    <n v="17957"/>
    <n v="14"/>
    <x v="24"/>
  </r>
  <r>
    <n v="3025"/>
    <d v="1899-12-30T00:00:01"/>
    <n v="61"/>
    <n v="2"/>
    <n v="17959"/>
    <n v="7"/>
    <x v="24"/>
  </r>
  <r>
    <n v="3026"/>
    <d v="1899-12-30T00:00:01"/>
    <n v="61"/>
    <n v="4"/>
    <n v="17963"/>
    <n v="14"/>
    <x v="25"/>
  </r>
  <r>
    <n v="3027"/>
    <d v="1899-12-30T00:00:01"/>
    <n v="61"/>
    <n v="3"/>
    <n v="17966"/>
    <n v="11"/>
    <x v="24"/>
  </r>
  <r>
    <n v="3028"/>
    <d v="1899-12-30T00:00:01"/>
    <n v="61"/>
    <n v="3"/>
    <n v="17969"/>
    <n v="10"/>
    <x v="25"/>
  </r>
  <r>
    <n v="3029"/>
    <d v="1899-12-30T00:00:01"/>
    <n v="61"/>
    <n v="3"/>
    <n v="17972"/>
    <n v="12"/>
    <x v="24"/>
  </r>
  <r>
    <n v="3030"/>
    <d v="1899-12-30T00:00:01"/>
    <n v="61"/>
    <n v="3"/>
    <n v="17975"/>
    <n v="10"/>
    <x v="24"/>
  </r>
  <r>
    <n v="3031"/>
    <d v="1899-12-30T00:00:01"/>
    <n v="61"/>
    <n v="3"/>
    <n v="17978"/>
    <n v="11"/>
    <x v="23"/>
  </r>
  <r>
    <n v="3032"/>
    <d v="1899-12-30T00:00:01"/>
    <n v="61"/>
    <n v="3"/>
    <n v="17981"/>
    <n v="11"/>
    <x v="25"/>
  </r>
  <r>
    <n v="3033"/>
    <d v="1899-12-30T00:00:01"/>
    <n v="61"/>
    <n v="3"/>
    <n v="17984"/>
    <n v="11"/>
    <x v="24"/>
  </r>
  <r>
    <n v="3034"/>
    <d v="1899-12-30T00:00:01"/>
    <n v="62"/>
    <n v="3"/>
    <n v="17987"/>
    <n v="12"/>
    <x v="27"/>
  </r>
  <r>
    <n v="3035"/>
    <d v="1899-12-30T00:00:01"/>
    <n v="62"/>
    <n v="3"/>
    <n v="17990"/>
    <n v="11"/>
    <x v="26"/>
  </r>
  <r>
    <n v="3036"/>
    <d v="1899-12-30T00:00:01"/>
    <n v="62"/>
    <n v="3"/>
    <n v="17993"/>
    <n v="12"/>
    <x v="27"/>
  </r>
  <r>
    <n v="3037"/>
    <d v="1899-12-30T00:00:01"/>
    <n v="62"/>
    <n v="3"/>
    <n v="17996"/>
    <n v="12"/>
    <x v="27"/>
  </r>
  <r>
    <n v="3038"/>
    <d v="1899-12-30T00:00:01"/>
    <n v="62"/>
    <n v="3"/>
    <n v="17999"/>
    <n v="12"/>
    <x v="28"/>
  </r>
  <r>
    <n v="3039"/>
    <d v="1899-12-30T00:00:01"/>
    <n v="62"/>
    <n v="3"/>
    <n v="18002"/>
    <n v="12"/>
    <x v="29"/>
  </r>
  <r>
    <n v="3040"/>
    <d v="1899-12-30T00:00:01"/>
    <n v="62"/>
    <n v="4"/>
    <n v="18006"/>
    <n v="13"/>
    <x v="27"/>
  </r>
  <r>
    <n v="3041"/>
    <d v="1899-12-30T00:00:01"/>
    <n v="62"/>
    <n v="3"/>
    <n v="18009"/>
    <n v="12"/>
    <x v="26"/>
  </r>
  <r>
    <n v="3042"/>
    <d v="1899-12-30T00:00:01"/>
    <n v="62"/>
    <n v="4"/>
    <n v="18013"/>
    <n v="13"/>
    <x v="27"/>
  </r>
  <r>
    <n v="3043"/>
    <d v="1899-12-30T00:00:01"/>
    <n v="62"/>
    <n v="4"/>
    <n v="18017"/>
    <n v="13"/>
    <x v="27"/>
  </r>
  <r>
    <n v="3044"/>
    <d v="1899-12-30T00:00:01"/>
    <n v="62"/>
    <n v="4"/>
    <n v="18021"/>
    <n v="13"/>
    <x v="27"/>
  </r>
  <r>
    <n v="3045"/>
    <d v="1899-12-30T00:00:01"/>
    <n v="62"/>
    <n v="4"/>
    <n v="18025"/>
    <n v="13"/>
    <x v="27"/>
  </r>
  <r>
    <n v="3046"/>
    <d v="1899-12-30T00:00:01"/>
    <n v="62"/>
    <n v="4"/>
    <n v="18029"/>
    <n v="13"/>
    <x v="27"/>
  </r>
  <r>
    <n v="3047"/>
    <d v="1899-12-30T00:00:01"/>
    <n v="62"/>
    <n v="4"/>
    <n v="18033"/>
    <n v="15"/>
    <x v="27"/>
  </r>
  <r>
    <n v="3048"/>
    <d v="1899-12-30T00:00:01"/>
    <n v="62"/>
    <n v="4"/>
    <n v="18037"/>
    <n v="13"/>
    <x v="27"/>
  </r>
  <r>
    <n v="3049"/>
    <d v="1899-12-30T00:00:01"/>
    <n v="62"/>
    <n v="4"/>
    <n v="18041"/>
    <n v="14"/>
    <x v="27"/>
  </r>
  <r>
    <n v="3050"/>
    <d v="1899-12-30T00:00:01"/>
    <n v="62"/>
    <n v="4"/>
    <n v="18045"/>
    <n v="13"/>
    <x v="27"/>
  </r>
  <r>
    <n v="3051"/>
    <d v="1899-12-30T00:00:01"/>
    <n v="62"/>
    <n v="4"/>
    <n v="18049"/>
    <n v="13"/>
    <x v="27"/>
  </r>
  <r>
    <n v="3052"/>
    <d v="1899-12-30T00:00:01"/>
    <n v="62"/>
    <n v="4"/>
    <n v="18053"/>
    <n v="14"/>
    <x v="27"/>
  </r>
  <r>
    <n v="3053"/>
    <d v="1899-12-30T00:00:01"/>
    <n v="62"/>
    <n v="4"/>
    <n v="18057"/>
    <n v="15"/>
    <x v="30"/>
  </r>
  <r>
    <n v="3054"/>
    <d v="1899-12-30T00:00:01"/>
    <n v="62"/>
    <n v="3"/>
    <n v="18060"/>
    <n v="13"/>
    <x v="30"/>
  </r>
  <r>
    <n v="3055"/>
    <d v="1899-12-30T00:00:01"/>
    <n v="63"/>
    <n v="4"/>
    <n v="18064"/>
    <n v="13"/>
    <x v="29"/>
  </r>
  <r>
    <n v="3056"/>
    <d v="1899-12-30T00:00:01"/>
    <n v="63"/>
    <n v="3"/>
    <n v="18067"/>
    <n v="11"/>
    <x v="29"/>
  </r>
  <r>
    <n v="3057"/>
    <d v="1899-12-30T00:00:01"/>
    <n v="63"/>
    <n v="3"/>
    <n v="18070"/>
    <n v="12"/>
    <x v="28"/>
  </r>
  <r>
    <n v="3058"/>
    <d v="1899-12-30T00:00:01"/>
    <n v="63"/>
    <n v="3"/>
    <n v="18073"/>
    <n v="12"/>
    <x v="27"/>
  </r>
  <r>
    <n v="3059"/>
    <d v="1899-12-30T00:00:01"/>
    <n v="63"/>
    <n v="4"/>
    <n v="18077"/>
    <n v="15"/>
    <x v="25"/>
  </r>
  <r>
    <n v="3060"/>
    <d v="1899-12-30T00:00:01"/>
    <n v="63"/>
    <n v="3"/>
    <n v="18080"/>
    <n v="11"/>
    <x v="25"/>
  </r>
  <r>
    <n v="3061"/>
    <d v="1899-12-30T00:00:01"/>
    <n v="63"/>
    <n v="4"/>
    <n v="18084"/>
    <n v="14"/>
    <x v="24"/>
  </r>
  <r>
    <n v="3062"/>
    <d v="1899-12-30T00:00:01"/>
    <n v="63"/>
    <n v="3"/>
    <n v="18087"/>
    <n v="10"/>
    <x v="25"/>
  </r>
  <r>
    <n v="3063"/>
    <d v="1899-12-30T00:00:01"/>
    <n v="63"/>
    <n v="3"/>
    <n v="18090"/>
    <n v="9"/>
    <x v="24"/>
  </r>
  <r>
    <n v="3064"/>
    <d v="1899-12-30T00:00:01"/>
    <n v="63"/>
    <n v="4"/>
    <n v="18094"/>
    <n v="13"/>
    <x v="24"/>
  </r>
  <r>
    <n v="3065"/>
    <d v="1899-12-30T00:00:01"/>
    <n v="63"/>
    <n v="2"/>
    <n v="18096"/>
    <n v="9"/>
    <x v="24"/>
  </r>
  <r>
    <n v="3066"/>
    <d v="1899-12-30T00:00:01"/>
    <n v="63"/>
    <n v="4"/>
    <n v="18100"/>
    <n v="13"/>
    <x v="22"/>
  </r>
  <r>
    <n v="3067"/>
    <d v="1899-12-30T00:00:01"/>
    <n v="63"/>
    <n v="4"/>
    <n v="18104"/>
    <n v="13"/>
    <x v="22"/>
  </r>
  <r>
    <n v="3068"/>
    <d v="1899-12-30T00:00:01"/>
    <n v="64"/>
    <n v="4"/>
    <n v="18108"/>
    <n v="13"/>
    <x v="21"/>
  </r>
  <r>
    <n v="3069"/>
    <d v="1899-12-30T00:00:01"/>
    <n v="64"/>
    <n v="1"/>
    <n v="18109"/>
    <n v="5"/>
    <x v="21"/>
  </r>
  <r>
    <n v="3070"/>
    <d v="1899-12-30T00:00:01"/>
    <n v="64"/>
    <n v="4"/>
    <n v="18113"/>
    <n v="14"/>
    <x v="21"/>
  </r>
  <r>
    <n v="3071"/>
    <d v="1899-12-30T00:00:01"/>
    <n v="64"/>
    <n v="4"/>
    <n v="18117"/>
    <n v="14"/>
    <x v="20"/>
  </r>
  <r>
    <n v="3072"/>
    <d v="1899-12-30T00:00:01"/>
    <n v="64"/>
    <n v="3"/>
    <n v="18120"/>
    <n v="11"/>
    <x v="19"/>
  </r>
  <r>
    <n v="3073"/>
    <d v="1899-12-30T00:00:01"/>
    <n v="64"/>
    <n v="2"/>
    <n v="18122"/>
    <n v="9"/>
    <x v="20"/>
  </r>
  <r>
    <n v="3074"/>
    <d v="1899-12-30T00:00:01"/>
    <n v="64"/>
    <n v="4"/>
    <n v="18126"/>
    <n v="15"/>
    <x v="19"/>
  </r>
  <r>
    <n v="3075"/>
    <d v="1899-12-30T00:00:01"/>
    <n v="64"/>
    <n v="3"/>
    <n v="18129"/>
    <n v="10"/>
    <x v="19"/>
  </r>
  <r>
    <n v="3076"/>
    <d v="1899-12-30T00:00:01"/>
    <n v="64"/>
    <n v="3"/>
    <n v="18132"/>
    <n v="12"/>
    <x v="20"/>
  </r>
  <r>
    <n v="3077"/>
    <d v="1899-12-30T00:00:01"/>
    <n v="64"/>
    <n v="3"/>
    <n v="18135"/>
    <n v="10"/>
    <x v="19"/>
  </r>
  <r>
    <n v="3078"/>
    <d v="1899-12-30T00:00:01"/>
    <n v="64"/>
    <n v="3"/>
    <n v="18138"/>
    <n v="10"/>
    <x v="20"/>
  </r>
  <r>
    <n v="3079"/>
    <d v="1899-12-30T00:00:01"/>
    <n v="65"/>
    <n v="3"/>
    <n v="18141"/>
    <n v="11"/>
    <x v="21"/>
  </r>
  <r>
    <n v="3080"/>
    <d v="1899-12-30T00:00:01"/>
    <n v="65"/>
    <n v="4"/>
    <n v="18145"/>
    <n v="13"/>
    <x v="20"/>
  </r>
  <r>
    <n v="3081"/>
    <d v="1899-12-30T00:00:01"/>
    <n v="65"/>
    <n v="3"/>
    <n v="18148"/>
    <n v="11"/>
    <x v="20"/>
  </r>
  <r>
    <n v="3082"/>
    <d v="1899-12-30T00:00:01"/>
    <n v="65"/>
    <n v="4"/>
    <n v="18152"/>
    <n v="13"/>
    <x v="21"/>
  </r>
  <r>
    <n v="3083"/>
    <d v="1899-12-30T00:00:01"/>
    <n v="65"/>
    <n v="3"/>
    <n v="18155"/>
    <n v="10"/>
    <x v="21"/>
  </r>
  <r>
    <n v="3084"/>
    <d v="1899-12-30T00:00:01"/>
    <n v="65"/>
    <n v="3"/>
    <n v="18158"/>
    <n v="11"/>
    <x v="21"/>
  </r>
  <r>
    <n v="3085"/>
    <d v="1899-12-30T00:00:01"/>
    <n v="65"/>
    <n v="4"/>
    <n v="18162"/>
    <n v="13"/>
    <x v="22"/>
  </r>
  <r>
    <n v="3086"/>
    <d v="1899-12-30T00:00:01"/>
    <n v="65"/>
    <n v="3"/>
    <n v="18165"/>
    <n v="11"/>
    <x v="23"/>
  </r>
  <r>
    <n v="3087"/>
    <d v="1899-12-30T00:00:01"/>
    <n v="65"/>
    <n v="3"/>
    <n v="18168"/>
    <n v="10"/>
    <x v="23"/>
  </r>
  <r>
    <n v="3088"/>
    <d v="1899-12-30T00:00:01"/>
    <n v="65"/>
    <n v="3"/>
    <n v="18171"/>
    <n v="11"/>
    <x v="23"/>
  </r>
  <r>
    <n v="3089"/>
    <d v="1899-12-30T00:00:01"/>
    <n v="65"/>
    <n v="3"/>
    <n v="18174"/>
    <n v="10"/>
    <x v="22"/>
  </r>
  <r>
    <n v="3090"/>
    <d v="1899-12-30T00:00:01"/>
    <n v="65"/>
    <n v="4"/>
    <n v="18178"/>
    <n v="14"/>
    <x v="21"/>
  </r>
  <r>
    <n v="3091"/>
    <d v="1899-12-30T00:00:01"/>
    <n v="65"/>
    <n v="3"/>
    <n v="18181"/>
    <n v="11"/>
    <x v="23"/>
  </r>
  <r>
    <n v="3092"/>
    <d v="1899-12-30T00:00:01"/>
    <n v="65"/>
    <n v="3"/>
    <n v="18184"/>
    <n v="11"/>
    <x v="23"/>
  </r>
  <r>
    <n v="3093"/>
    <d v="1899-12-30T00:00:01"/>
    <n v="65"/>
    <n v="4"/>
    <n v="18188"/>
    <n v="13"/>
    <x v="25"/>
  </r>
  <r>
    <n v="3094"/>
    <d v="1899-12-30T00:00:01"/>
    <n v="65"/>
    <n v="3"/>
    <n v="18191"/>
    <n v="11"/>
    <x v="26"/>
  </r>
  <r>
    <n v="3095"/>
    <d v="1899-12-30T00:00:01"/>
    <n v="66"/>
    <n v="3"/>
    <n v="18194"/>
    <n v="11"/>
    <x v="25"/>
  </r>
  <r>
    <n v="3096"/>
    <d v="1899-12-30T00:00:01"/>
    <n v="66"/>
    <n v="3"/>
    <n v="18197"/>
    <n v="11"/>
    <x v="26"/>
  </r>
  <r>
    <n v="3097"/>
    <d v="1899-12-30T00:00:01"/>
    <n v="66"/>
    <n v="4"/>
    <n v="18201"/>
    <n v="14"/>
    <x v="25"/>
  </r>
  <r>
    <n v="3098"/>
    <d v="1899-12-30T00:00:01"/>
    <n v="66"/>
    <n v="3"/>
    <n v="18204"/>
    <n v="11"/>
    <x v="25"/>
  </r>
  <r>
    <n v="3099"/>
    <d v="1899-12-30T00:00:01"/>
    <n v="66"/>
    <n v="3"/>
    <n v="18207"/>
    <n v="11"/>
    <x v="24"/>
  </r>
  <r>
    <n v="3100"/>
    <d v="1899-12-30T00:00:01"/>
    <n v="66"/>
    <n v="3"/>
    <n v="18210"/>
    <n v="11"/>
    <x v="24"/>
  </r>
  <r>
    <n v="3101"/>
    <d v="1899-12-30T00:00:01"/>
    <n v="66"/>
    <n v="3"/>
    <n v="18213"/>
    <n v="11"/>
    <x v="23"/>
  </r>
  <r>
    <n v="3102"/>
    <d v="1899-12-30T00:00:01"/>
    <n v="66"/>
    <n v="3"/>
    <n v="18216"/>
    <n v="11"/>
    <x v="24"/>
  </r>
  <r>
    <n v="3103"/>
    <d v="1899-12-30T00:00:01"/>
    <n v="66"/>
    <n v="3"/>
    <n v="18219"/>
    <n v="11"/>
    <x v="24"/>
  </r>
  <r>
    <n v="3104"/>
    <d v="1899-12-30T00:00:01"/>
    <n v="66"/>
    <n v="4"/>
    <n v="18223"/>
    <n v="14"/>
    <x v="23"/>
  </r>
  <r>
    <n v="3105"/>
    <d v="1899-12-30T00:00:01"/>
    <n v="66"/>
    <n v="3"/>
    <n v="18226"/>
    <n v="11"/>
    <x v="22"/>
  </r>
  <r>
    <n v="3106"/>
    <d v="1899-12-30T00:00:01"/>
    <n v="66"/>
    <n v="3"/>
    <n v="18229"/>
    <n v="11"/>
    <x v="23"/>
  </r>
  <r>
    <n v="3107"/>
    <d v="1899-12-30T00:00:01"/>
    <n v="66"/>
    <n v="3"/>
    <n v="18232"/>
    <n v="11"/>
    <x v="23"/>
  </r>
  <r>
    <n v="3108"/>
    <d v="1899-12-30T00:00:01"/>
    <n v="66"/>
    <n v="3"/>
    <n v="18235"/>
    <n v="11"/>
    <x v="22"/>
  </r>
  <r>
    <n v="3109"/>
    <d v="1899-12-30T00:00:01"/>
    <n v="66"/>
    <n v="4"/>
    <n v="18239"/>
    <n v="14"/>
    <x v="23"/>
  </r>
  <r>
    <n v="3110"/>
    <d v="1899-12-30T00:00:01"/>
    <n v="67"/>
    <n v="3"/>
    <n v="18242"/>
    <n v="11"/>
    <x v="23"/>
  </r>
  <r>
    <n v="3111"/>
    <d v="1899-12-30T00:00:01"/>
    <n v="67"/>
    <n v="3"/>
    <n v="18245"/>
    <n v="12"/>
    <x v="22"/>
  </r>
  <r>
    <n v="3112"/>
    <d v="1899-12-30T00:00:01"/>
    <n v="67"/>
    <n v="3"/>
    <n v="18248"/>
    <n v="10"/>
    <x v="22"/>
  </r>
  <r>
    <n v="3113"/>
    <d v="1899-12-30T00:00:01"/>
    <n v="67"/>
    <n v="3"/>
    <n v="18251"/>
    <n v="12"/>
    <x v="22"/>
  </r>
  <r>
    <n v="3114"/>
    <d v="1899-12-30T00:00:01"/>
    <n v="67"/>
    <n v="4"/>
    <n v="18255"/>
    <n v="13"/>
    <x v="23"/>
  </r>
  <r>
    <n v="3115"/>
    <d v="1899-12-30T00:00:01"/>
    <n v="67"/>
    <n v="3"/>
    <n v="18258"/>
    <n v="10"/>
    <x v="23"/>
  </r>
  <r>
    <n v="3116"/>
    <d v="1899-12-30T00:00:01"/>
    <n v="67"/>
    <n v="3"/>
    <n v="18261"/>
    <n v="11"/>
    <x v="22"/>
  </r>
  <r>
    <n v="3117"/>
    <d v="1899-12-30T00:00:01"/>
    <n v="67"/>
    <n v="4"/>
    <n v="18265"/>
    <n v="13"/>
    <x v="23"/>
  </r>
  <r>
    <n v="3118"/>
    <d v="1899-12-30T00:00:01"/>
    <n v="67"/>
    <n v="3"/>
    <n v="18268"/>
    <n v="10"/>
    <x v="23"/>
  </r>
  <r>
    <n v="3119"/>
    <d v="1899-12-30T00:00:01"/>
    <n v="67"/>
    <n v="4"/>
    <n v="18272"/>
    <n v="13"/>
    <x v="24"/>
  </r>
  <r>
    <n v="3120"/>
    <d v="1899-12-30T00:00:01"/>
    <n v="67"/>
    <n v="3"/>
    <n v="18275"/>
    <n v="11"/>
    <x v="24"/>
  </r>
  <r>
    <n v="3121"/>
    <d v="1899-12-30T00:00:01"/>
    <n v="67"/>
    <n v="3"/>
    <n v="18278"/>
    <n v="11"/>
    <x v="24"/>
  </r>
  <r>
    <n v="3122"/>
    <d v="1899-12-30T00:00:01"/>
    <n v="67"/>
    <n v="4"/>
    <n v="18282"/>
    <n v="13"/>
    <x v="25"/>
  </r>
  <r>
    <n v="3123"/>
    <d v="1899-12-30T00:00:01"/>
    <n v="67"/>
    <n v="3"/>
    <n v="18285"/>
    <n v="11"/>
    <x v="24"/>
  </r>
  <r>
    <n v="3124"/>
    <d v="1899-12-30T00:00:01"/>
    <n v="67"/>
    <n v="4"/>
    <n v="18289"/>
    <n v="13"/>
    <x v="25"/>
  </r>
  <r>
    <n v="3125"/>
    <d v="1899-12-30T00:00:01"/>
    <n v="67"/>
    <n v="3"/>
    <n v="18292"/>
    <n v="11"/>
    <x v="24"/>
  </r>
  <r>
    <n v="3126"/>
    <d v="1899-12-30T00:00:01"/>
    <n v="67"/>
    <n v="3"/>
    <n v="18295"/>
    <n v="11"/>
    <x v="25"/>
  </r>
  <r>
    <n v="3127"/>
    <d v="1899-12-30T00:00:01"/>
    <n v="68"/>
    <n v="3"/>
    <n v="18298"/>
    <n v="11"/>
    <x v="24"/>
  </r>
  <r>
    <n v="3128"/>
    <d v="1899-12-30T00:00:01"/>
    <n v="68"/>
    <n v="3"/>
    <n v="18301"/>
    <n v="11"/>
    <x v="25"/>
  </r>
  <r>
    <n v="3129"/>
    <d v="1899-12-30T00:00:01"/>
    <n v="68"/>
    <n v="3"/>
    <n v="18304"/>
    <n v="10"/>
    <x v="23"/>
  </r>
  <r>
    <n v="3130"/>
    <d v="1899-12-30T00:00:01"/>
    <n v="68"/>
    <n v="3"/>
    <n v="18307"/>
    <n v="11"/>
    <x v="23"/>
  </r>
  <r>
    <n v="3131"/>
    <d v="1899-12-30T00:00:01"/>
    <n v="68"/>
    <n v="3"/>
    <n v="18310"/>
    <n v="12"/>
    <x v="22"/>
  </r>
  <r>
    <n v="3132"/>
    <d v="1899-12-30T00:00:01"/>
    <n v="68"/>
    <n v="3"/>
    <n v="18313"/>
    <n v="10"/>
    <x v="23"/>
  </r>
  <r>
    <n v="3133"/>
    <d v="1899-12-30T00:00:01"/>
    <n v="68"/>
    <n v="3"/>
    <n v="18316"/>
    <n v="12"/>
    <x v="24"/>
  </r>
  <r>
    <n v="3134"/>
    <d v="1899-12-30T00:00:01"/>
    <n v="68"/>
    <n v="2"/>
    <n v="18318"/>
    <n v="9"/>
    <x v="25"/>
  </r>
  <r>
    <n v="3135"/>
    <d v="1899-12-30T00:00:01"/>
    <n v="68"/>
    <n v="2"/>
    <n v="18320"/>
    <n v="8"/>
    <x v="24"/>
  </r>
  <r>
    <n v="3136"/>
    <d v="1899-12-30T00:00:01"/>
    <n v="68"/>
    <n v="4"/>
    <n v="18324"/>
    <n v="14"/>
    <x v="25"/>
  </r>
  <r>
    <n v="3137"/>
    <d v="1899-12-30T00:00:01"/>
    <n v="68"/>
    <n v="4"/>
    <n v="18328"/>
    <n v="14"/>
    <x v="24"/>
  </r>
  <r>
    <n v="3138"/>
    <d v="1899-12-30T00:00:01"/>
    <n v="68"/>
    <n v="4"/>
    <n v="18332"/>
    <n v="14"/>
    <x v="24"/>
  </r>
  <r>
    <n v="3139"/>
    <d v="1899-12-30T00:00:01"/>
    <n v="69"/>
    <n v="1"/>
    <n v="18333"/>
    <n v="5"/>
    <x v="23"/>
  </r>
  <r>
    <n v="3140"/>
    <d v="1899-12-30T00:00:01"/>
    <n v="69"/>
    <n v="6"/>
    <n v="18339"/>
    <n v="21"/>
    <x v="24"/>
  </r>
  <r>
    <n v="3141"/>
    <d v="1899-12-30T00:00:01"/>
    <n v="69"/>
    <n v="4"/>
    <n v="18343"/>
    <n v="13"/>
    <x v="24"/>
  </r>
  <r>
    <n v="3142"/>
    <d v="1899-12-30T00:00:01"/>
    <n v="69"/>
    <n v="3"/>
    <n v="18346"/>
    <n v="9"/>
    <x v="24"/>
  </r>
  <r>
    <n v="3143"/>
    <d v="1899-12-30T00:00:01"/>
    <n v="69"/>
    <n v="4"/>
    <n v="18350"/>
    <n v="14"/>
    <x v="24"/>
  </r>
  <r>
    <n v="3144"/>
    <d v="1899-12-30T00:00:01"/>
    <n v="69"/>
    <n v="4"/>
    <n v="18354"/>
    <n v="14"/>
    <x v="25"/>
  </r>
  <r>
    <n v="3145"/>
    <d v="1899-12-30T00:00:01"/>
    <n v="69"/>
    <n v="4"/>
    <n v="18358"/>
    <n v="14"/>
    <x v="24"/>
  </r>
  <r>
    <n v="3146"/>
    <d v="1899-12-30T00:00:01"/>
    <n v="69"/>
    <n v="4"/>
    <n v="18362"/>
    <n v="14"/>
    <x v="25"/>
  </r>
  <r>
    <n v="3147"/>
    <d v="1899-12-30T00:00:01"/>
    <n v="69"/>
    <n v="4"/>
    <n v="18366"/>
    <n v="14"/>
    <x v="25"/>
  </r>
  <r>
    <n v="3148"/>
    <d v="1899-12-30T00:00:01"/>
    <n v="70"/>
    <n v="5"/>
    <n v="18371"/>
    <n v="17"/>
    <x v="26"/>
  </r>
  <r>
    <n v="3149"/>
    <d v="1899-12-30T00:00:01"/>
    <n v="70"/>
    <n v="4"/>
    <n v="18375"/>
    <n v="13"/>
    <x v="26"/>
  </r>
  <r>
    <n v="3150"/>
    <d v="1899-12-30T00:00:01"/>
    <n v="70"/>
    <n v="5"/>
    <n v="18380"/>
    <n v="17"/>
    <x v="27"/>
  </r>
  <r>
    <n v="3151"/>
    <d v="1899-12-30T00:00:01"/>
    <n v="70"/>
    <n v="4"/>
    <n v="18384"/>
    <n v="13"/>
    <x v="26"/>
  </r>
  <r>
    <n v="3152"/>
    <d v="1899-12-30T00:00:01"/>
    <n v="70"/>
    <n v="5"/>
    <n v="18389"/>
    <n v="18"/>
    <x v="25"/>
  </r>
  <r>
    <n v="3153"/>
    <d v="1899-12-30T00:00:01"/>
    <n v="70"/>
    <n v="4"/>
    <n v="18393"/>
    <n v="14"/>
    <x v="25"/>
  </r>
  <r>
    <n v="3154"/>
    <d v="1899-12-30T00:00:01"/>
    <n v="70"/>
    <n v="4"/>
    <n v="18397"/>
    <n v="15"/>
    <x v="25"/>
  </r>
  <r>
    <n v="3155"/>
    <d v="1899-12-30T00:00:01"/>
    <n v="71"/>
    <n v="4"/>
    <n v="18401"/>
    <n v="16"/>
    <x v="24"/>
  </r>
  <r>
    <n v="3156"/>
    <d v="1899-12-30T00:00:01"/>
    <n v="71"/>
    <n v="4"/>
    <n v="18405"/>
    <n v="13"/>
    <x v="25"/>
  </r>
  <r>
    <n v="3157"/>
    <d v="1899-12-30T00:00:01"/>
    <n v="71"/>
    <n v="5"/>
    <n v="18410"/>
    <n v="18"/>
    <x v="24"/>
  </r>
  <r>
    <n v="3158"/>
    <d v="1899-12-30T00:00:01"/>
    <n v="71"/>
    <n v="5"/>
    <n v="18415"/>
    <n v="18"/>
    <x v="24"/>
  </r>
  <r>
    <n v="3159"/>
    <d v="1899-12-30T00:00:01"/>
    <n v="71"/>
    <n v="5"/>
    <n v="18420"/>
    <n v="16"/>
    <x v="23"/>
  </r>
  <r>
    <n v="3160"/>
    <d v="1899-12-30T00:00:01"/>
    <n v="71"/>
    <n v="4"/>
    <n v="18424"/>
    <n v="16"/>
    <x v="22"/>
  </r>
  <r>
    <n v="3161"/>
    <d v="1899-12-30T00:00:01"/>
    <n v="71"/>
    <n v="4"/>
    <n v="18428"/>
    <n v="16"/>
    <x v="21"/>
  </r>
  <r>
    <n v="3162"/>
    <d v="1899-12-30T00:00:01"/>
    <n v="72"/>
    <n v="4"/>
    <n v="18432"/>
    <n v="16"/>
    <x v="21"/>
  </r>
  <r>
    <n v="3163"/>
    <d v="1899-12-30T00:00:01"/>
    <n v="72"/>
    <n v="4"/>
    <n v="18436"/>
    <n v="16"/>
    <x v="22"/>
  </r>
  <r>
    <n v="3164"/>
    <d v="1899-12-30T00:00:01"/>
    <n v="72"/>
    <n v="5"/>
    <n v="18441"/>
    <n v="17"/>
    <x v="21"/>
  </r>
  <r>
    <n v="3165"/>
    <d v="1899-12-30T00:00:01"/>
    <n v="72"/>
    <n v="5"/>
    <n v="18446"/>
    <n v="17"/>
    <x v="22"/>
  </r>
  <r>
    <n v="3166"/>
    <d v="1899-12-30T00:00:01"/>
    <n v="72"/>
    <n v="4"/>
    <n v="18450"/>
    <n v="16"/>
    <x v="21"/>
  </r>
  <r>
    <n v="3167"/>
    <d v="1899-12-30T00:00:01"/>
    <n v="72"/>
    <n v="4"/>
    <n v="18454"/>
    <n v="16"/>
    <x v="22"/>
  </r>
  <r>
    <n v="3168"/>
    <d v="1899-12-30T00:00:01"/>
    <n v="72"/>
    <n v="5"/>
    <n v="18459"/>
    <n v="18"/>
    <x v="23"/>
  </r>
  <r>
    <n v="3169"/>
    <d v="1899-12-30T00:00:01"/>
    <n v="72"/>
    <n v="5"/>
    <n v="18464"/>
    <n v="17"/>
    <x v="23"/>
  </r>
  <r>
    <n v="3170"/>
    <d v="1899-12-30T00:00:01"/>
    <n v="73"/>
    <n v="5"/>
    <n v="18469"/>
    <n v="17"/>
    <x v="23"/>
  </r>
  <r>
    <n v="3171"/>
    <d v="1899-12-30T00:00:01"/>
    <n v="73"/>
    <n v="4"/>
    <n v="18473"/>
    <n v="16"/>
    <x v="24"/>
  </r>
  <r>
    <n v="3172"/>
    <d v="1899-12-30T00:00:01"/>
    <n v="73"/>
    <n v="5"/>
    <n v="18478"/>
    <n v="17"/>
    <x v="24"/>
  </r>
  <r>
    <n v="3173"/>
    <d v="1899-12-30T00:00:01"/>
    <n v="73"/>
    <n v="5"/>
    <n v="18483"/>
    <n v="18"/>
    <x v="23"/>
  </r>
  <r>
    <n v="3174"/>
    <d v="1899-12-30T00:00:01"/>
    <n v="73"/>
    <n v="5"/>
    <n v="18488"/>
    <n v="17"/>
    <x v="24"/>
  </r>
  <r>
    <n v="3175"/>
    <d v="1899-12-30T00:00:01"/>
    <n v="73"/>
    <n v="4"/>
    <n v="18492"/>
    <n v="16"/>
    <x v="24"/>
  </r>
  <r>
    <n v="3176"/>
    <d v="1899-12-30T00:00:01"/>
    <n v="73"/>
    <n v="5"/>
    <n v="18497"/>
    <n v="17"/>
    <x v="23"/>
  </r>
  <r>
    <n v="3177"/>
    <d v="1899-12-30T00:00:01"/>
    <n v="73"/>
    <n v="4"/>
    <n v="18501"/>
    <n v="16"/>
    <x v="22"/>
  </r>
  <r>
    <n v="3178"/>
    <d v="1899-12-30T00:00:01"/>
    <n v="73"/>
    <n v="4"/>
    <n v="18505"/>
    <n v="16"/>
    <x v="23"/>
  </r>
  <r>
    <n v="3179"/>
    <d v="1899-12-30T00:00:01"/>
    <n v="74"/>
    <n v="5"/>
    <n v="18510"/>
    <n v="19"/>
    <x v="23"/>
  </r>
  <r>
    <n v="3180"/>
    <d v="1899-12-30T00:00:01"/>
    <n v="74"/>
    <n v="5"/>
    <n v="18515"/>
    <n v="17"/>
    <x v="23"/>
  </r>
  <r>
    <n v="3181"/>
    <d v="1899-12-30T00:00:01"/>
    <n v="74"/>
    <n v="5"/>
    <n v="18520"/>
    <n v="17"/>
    <x v="24"/>
  </r>
  <r>
    <n v="3182"/>
    <d v="1899-12-30T00:00:01"/>
    <n v="74"/>
    <n v="4"/>
    <n v="18524"/>
    <n v="16"/>
    <x v="25"/>
  </r>
  <r>
    <n v="3183"/>
    <d v="1899-12-30T00:00:01"/>
    <n v="74"/>
    <n v="5"/>
    <n v="18529"/>
    <n v="17"/>
    <x v="26"/>
  </r>
  <r>
    <n v="3184"/>
    <d v="1899-12-30T00:00:01"/>
    <n v="74"/>
    <n v="5"/>
    <n v="18534"/>
    <n v="18"/>
    <x v="25"/>
  </r>
  <r>
    <n v="3185"/>
    <d v="1899-12-30T00:00:01"/>
    <n v="74"/>
    <n v="4"/>
    <n v="18538"/>
    <n v="16"/>
    <x v="26"/>
  </r>
  <r>
    <n v="3186"/>
    <d v="1899-12-30T00:00:01"/>
    <n v="74"/>
    <n v="5"/>
    <n v="18543"/>
    <n v="17"/>
    <x v="26"/>
  </r>
  <r>
    <n v="3187"/>
    <d v="1899-12-30T00:00:01"/>
    <n v="74"/>
    <n v="5"/>
    <n v="18548"/>
    <n v="19"/>
    <x v="27"/>
  </r>
  <r>
    <n v="3188"/>
    <d v="1899-12-30T00:00:01"/>
    <n v="75"/>
    <n v="5"/>
    <n v="18553"/>
    <n v="17"/>
    <x v="27"/>
  </r>
  <r>
    <n v="3189"/>
    <d v="1899-12-30T00:00:01"/>
    <n v="75"/>
    <n v="4"/>
    <n v="18557"/>
    <n v="16"/>
    <x v="25"/>
  </r>
  <r>
    <n v="3190"/>
    <d v="1899-12-30T00:00:01"/>
    <n v="75"/>
    <n v="5"/>
    <n v="18562"/>
    <n v="17"/>
    <x v="24"/>
  </r>
  <r>
    <n v="3191"/>
    <d v="1899-12-30T00:00:01"/>
    <n v="75"/>
    <n v="4"/>
    <n v="18566"/>
    <n v="16"/>
    <x v="24"/>
  </r>
  <r>
    <n v="3192"/>
    <d v="1899-12-30T00:00:01"/>
    <n v="75"/>
    <n v="5"/>
    <n v="18571"/>
    <n v="17"/>
    <x v="24"/>
  </r>
  <r>
    <n v="3193"/>
    <d v="1899-12-30T00:00:01"/>
    <n v="75"/>
    <n v="5"/>
    <n v="18576"/>
    <n v="18"/>
    <x v="23"/>
  </r>
  <r>
    <n v="3194"/>
    <d v="1899-12-30T00:00:01"/>
    <n v="75"/>
    <n v="4"/>
    <n v="18580"/>
    <n v="16"/>
    <x v="24"/>
  </r>
  <r>
    <n v="3195"/>
    <d v="1899-12-30T00:00:01"/>
    <n v="75"/>
    <n v="4"/>
    <n v="18584"/>
    <n v="15"/>
    <x v="24"/>
  </r>
  <r>
    <n v="3196"/>
    <d v="1899-12-30T00:00:01"/>
    <n v="76"/>
    <n v="5"/>
    <n v="18589"/>
    <n v="17"/>
    <x v="23"/>
  </r>
  <r>
    <n v="3197"/>
    <d v="1899-12-30T00:00:01"/>
    <n v="76"/>
    <n v="4"/>
    <n v="18593"/>
    <n v="15"/>
    <x v="23"/>
  </r>
  <r>
    <n v="3198"/>
    <d v="1899-12-30T00:00:01"/>
    <n v="76"/>
    <n v="5"/>
    <n v="18598"/>
    <n v="17"/>
    <x v="23"/>
  </r>
  <r>
    <n v="3199"/>
    <d v="1899-12-30T00:00:01"/>
    <n v="76"/>
    <n v="4"/>
    <n v="18602"/>
    <n v="14"/>
    <x v="22"/>
  </r>
  <r>
    <n v="3200"/>
    <d v="1899-12-30T00:00:01"/>
    <n v="76"/>
    <n v="4"/>
    <n v="18606"/>
    <n v="14"/>
    <x v="22"/>
  </r>
  <r>
    <n v="3201"/>
    <d v="1899-12-30T00:00:01"/>
    <n v="77"/>
    <n v="5"/>
    <n v="18611"/>
    <n v="18"/>
    <x v="20"/>
  </r>
  <r>
    <n v="3202"/>
    <d v="1899-12-30T00:00:01"/>
    <n v="77"/>
    <n v="4"/>
    <n v="18615"/>
    <n v="15"/>
    <x v="21"/>
  </r>
  <r>
    <n v="3203"/>
    <d v="1899-12-30T00:00:01"/>
    <n v="77"/>
    <n v="4"/>
    <n v="18619"/>
    <n v="13"/>
    <x v="20"/>
  </r>
  <r>
    <n v="3204"/>
    <d v="1899-12-30T00:00:01"/>
    <n v="77"/>
    <n v="4"/>
    <n v="18623"/>
    <n v="13"/>
    <x v="20"/>
  </r>
  <r>
    <n v="3205"/>
    <d v="1899-12-30T00:00:01"/>
    <n v="77"/>
    <n v="4"/>
    <n v="18627"/>
    <n v="15"/>
    <x v="20"/>
  </r>
  <r>
    <n v="3206"/>
    <d v="1899-12-30T00:00:01"/>
    <n v="78"/>
    <n v="5"/>
    <n v="18632"/>
    <n v="18"/>
    <x v="21"/>
  </r>
  <r>
    <n v="3207"/>
    <d v="1899-12-30T00:00:01"/>
    <n v="78"/>
    <n v="4"/>
    <n v="18636"/>
    <n v="13"/>
    <x v="20"/>
  </r>
  <r>
    <n v="3208"/>
    <d v="1899-12-30T00:00:01"/>
    <n v="78"/>
    <n v="4"/>
    <n v="18640"/>
    <n v="15"/>
    <x v="19"/>
  </r>
  <r>
    <n v="3209"/>
    <d v="1899-12-30T00:00:01"/>
    <n v="78"/>
    <n v="4"/>
    <n v="18644"/>
    <n v="13"/>
    <x v="19"/>
  </r>
  <r>
    <n v="3210"/>
    <d v="1899-12-30T00:00:01"/>
    <n v="78"/>
    <n v="4"/>
    <n v="18648"/>
    <n v="14"/>
    <x v="19"/>
  </r>
  <r>
    <n v="3211"/>
    <d v="1899-12-30T00:00:01"/>
    <n v="78"/>
    <n v="4"/>
    <n v="18652"/>
    <n v="15"/>
    <x v="19"/>
  </r>
  <r>
    <n v="3212"/>
    <d v="1899-12-30T00:00:01"/>
    <n v="79"/>
    <n v="4"/>
    <n v="18656"/>
    <n v="14"/>
    <x v="17"/>
  </r>
  <r>
    <n v="3213"/>
    <d v="1899-12-30T00:00:01"/>
    <n v="79"/>
    <n v="4"/>
    <n v="18660"/>
    <n v="13"/>
    <x v="17"/>
  </r>
  <r>
    <n v="3214"/>
    <d v="1899-12-30T00:00:01"/>
    <n v="79"/>
    <n v="4"/>
    <n v="18664"/>
    <n v="15"/>
    <x v="17"/>
  </r>
  <r>
    <n v="3215"/>
    <d v="1899-12-30T00:00:01"/>
    <n v="79"/>
    <n v="4"/>
    <n v="18668"/>
    <n v="14"/>
    <x v="16"/>
  </r>
  <r>
    <n v="3216"/>
    <d v="1899-12-30T00:00:01"/>
    <n v="79"/>
    <n v="4"/>
    <n v="18672"/>
    <n v="13"/>
    <x v="16"/>
  </r>
  <r>
    <n v="3217"/>
    <d v="1899-12-30T00:00:01"/>
    <n v="79"/>
    <n v="4"/>
    <n v="18676"/>
    <n v="16"/>
    <x v="17"/>
  </r>
  <r>
    <n v="3218"/>
    <d v="1899-12-30T00:00:01"/>
    <n v="80"/>
    <n v="4"/>
    <n v="18680"/>
    <n v="13"/>
    <x v="17"/>
  </r>
  <r>
    <n v="3219"/>
    <d v="1899-12-30T00:00:01"/>
    <n v="80"/>
    <n v="4"/>
    <n v="18684"/>
    <n v="14"/>
    <x v="18"/>
  </r>
  <r>
    <n v="3220"/>
    <d v="1899-12-30T00:00:01"/>
    <n v="80"/>
    <n v="4"/>
    <n v="18688"/>
    <n v="14"/>
    <x v="18"/>
  </r>
  <r>
    <n v="3221"/>
    <d v="1899-12-30T00:00:01"/>
    <n v="80"/>
    <n v="4"/>
    <n v="18692"/>
    <n v="13"/>
    <x v="19"/>
  </r>
  <r>
    <n v="3222"/>
    <d v="1899-12-30T00:00:01"/>
    <n v="80"/>
    <n v="4"/>
    <n v="18696"/>
    <n v="15"/>
    <x v="18"/>
  </r>
  <r>
    <n v="3223"/>
    <d v="1899-12-30T00:00:01"/>
    <n v="81"/>
    <n v="4"/>
    <n v="18700"/>
    <n v="13"/>
    <x v="18"/>
  </r>
  <r>
    <n v="3224"/>
    <d v="1899-12-30T00:00:01"/>
    <n v="81"/>
    <n v="4"/>
    <n v="18704"/>
    <n v="14"/>
    <x v="16"/>
  </r>
  <r>
    <n v="3225"/>
    <d v="1899-12-30T00:00:01"/>
    <n v="81"/>
    <n v="4"/>
    <n v="18708"/>
    <n v="15"/>
    <x v="16"/>
  </r>
  <r>
    <n v="3226"/>
    <d v="1899-12-30T00:00:01"/>
    <n v="81"/>
    <n v="4"/>
    <n v="18712"/>
    <n v="13"/>
    <x v="16"/>
  </r>
  <r>
    <n v="3227"/>
    <d v="1899-12-30T00:00:01"/>
    <n v="81"/>
    <n v="4"/>
    <n v="18716"/>
    <n v="14"/>
    <x v="16"/>
  </r>
  <r>
    <n v="3228"/>
    <d v="1899-12-30T00:00:01"/>
    <n v="81"/>
    <n v="4"/>
    <n v="18720"/>
    <n v="13"/>
    <x v="16"/>
  </r>
  <r>
    <n v="3229"/>
    <d v="1899-12-30T00:00:01"/>
    <n v="82"/>
    <n v="4"/>
    <n v="18724"/>
    <n v="14"/>
    <x v="16"/>
  </r>
  <r>
    <n v="3230"/>
    <d v="1899-12-30T00:00:01"/>
    <n v="82"/>
    <n v="4"/>
    <n v="18728"/>
    <n v="13"/>
    <x v="16"/>
  </r>
  <r>
    <n v="3231"/>
    <d v="1899-12-30T00:00:01"/>
    <n v="82"/>
    <n v="4"/>
    <n v="18732"/>
    <n v="13"/>
    <x v="16"/>
  </r>
  <r>
    <n v="3232"/>
    <d v="1899-12-30T00:00:01"/>
    <n v="82"/>
    <n v="4"/>
    <n v="18736"/>
    <n v="13"/>
    <x v="16"/>
  </r>
  <r>
    <n v="3233"/>
    <d v="1899-12-30T00:00:01"/>
    <n v="82"/>
    <n v="4"/>
    <n v="18740"/>
    <n v="13"/>
    <x v="16"/>
  </r>
  <r>
    <n v="3234"/>
    <d v="1899-12-30T00:00:01"/>
    <n v="82"/>
    <n v="4"/>
    <n v="18744"/>
    <n v="13"/>
    <x v="16"/>
  </r>
  <r>
    <n v="3235"/>
    <d v="1899-12-30T00:00:01"/>
    <n v="83"/>
    <n v="4"/>
    <n v="18748"/>
    <n v="14"/>
    <x v="17"/>
  </r>
  <r>
    <n v="3236"/>
    <d v="1899-12-30T00:00:01"/>
    <n v="83"/>
    <n v="4"/>
    <n v="18752"/>
    <n v="14"/>
    <x v="18"/>
  </r>
  <r>
    <n v="3237"/>
    <d v="1899-12-30T00:00:01"/>
    <n v="83"/>
    <n v="4"/>
    <n v="18756"/>
    <n v="14"/>
    <x v="19"/>
  </r>
  <r>
    <n v="3238"/>
    <d v="1899-12-30T00:00:01"/>
    <n v="83"/>
    <n v="4"/>
    <n v="18760"/>
    <n v="13"/>
    <x v="18"/>
  </r>
  <r>
    <n v="3239"/>
    <d v="1899-12-30T00:00:01"/>
    <n v="83"/>
    <n v="4"/>
    <n v="18764"/>
    <n v="15"/>
    <x v="19"/>
  </r>
  <r>
    <n v="3240"/>
    <d v="1899-12-30T00:00:01"/>
    <n v="83"/>
    <n v="4"/>
    <n v="18768"/>
    <n v="13"/>
    <x v="19"/>
  </r>
  <r>
    <n v="3241"/>
    <d v="1899-12-30T00:00:01"/>
    <n v="84"/>
    <n v="4"/>
    <n v="18772"/>
    <n v="14"/>
    <x v="18"/>
  </r>
  <r>
    <n v="3242"/>
    <d v="1899-12-30T00:00:01"/>
    <n v="84"/>
    <n v="4"/>
    <n v="18776"/>
    <n v="14"/>
    <x v="18"/>
  </r>
  <r>
    <n v="3243"/>
    <d v="1899-12-30T00:00:01"/>
    <n v="84"/>
    <n v="4"/>
    <n v="18780"/>
    <n v="15"/>
    <x v="18"/>
  </r>
  <r>
    <n v="3244"/>
    <d v="1899-12-30T00:00:01"/>
    <n v="84"/>
    <n v="5"/>
    <n v="18785"/>
    <n v="16"/>
    <x v="19"/>
  </r>
  <r>
    <n v="3245"/>
    <d v="1899-12-30T00:00:01"/>
    <n v="84"/>
    <n v="4"/>
    <n v="18789"/>
    <n v="14"/>
    <x v="18"/>
  </r>
  <r>
    <n v="3246"/>
    <d v="1899-12-30T00:00:01"/>
    <n v="84"/>
    <n v="4"/>
    <n v="18793"/>
    <n v="15"/>
    <x v="19"/>
  </r>
  <r>
    <n v="3247"/>
    <d v="1899-12-30T00:00:01"/>
    <n v="84"/>
    <n v="5"/>
    <n v="18798"/>
    <n v="16"/>
    <x v="21"/>
  </r>
  <r>
    <n v="3248"/>
    <d v="1899-12-30T00:00:01"/>
    <n v="84"/>
    <n v="4"/>
    <n v="18802"/>
    <n v="15"/>
    <x v="20"/>
  </r>
  <r>
    <n v="3249"/>
    <d v="1899-12-30T00:00:01"/>
    <n v="85"/>
    <n v="4"/>
    <n v="18806"/>
    <n v="15"/>
    <x v="20"/>
  </r>
  <r>
    <n v="3250"/>
    <d v="1899-12-30T00:00:01"/>
    <n v="85"/>
    <n v="4"/>
    <n v="18810"/>
    <n v="15"/>
    <x v="19"/>
  </r>
  <r>
    <n v="3251"/>
    <d v="1899-12-30T00:00:01"/>
    <n v="85"/>
    <n v="5"/>
    <n v="18815"/>
    <n v="16"/>
    <x v="19"/>
  </r>
  <r>
    <n v="3252"/>
    <d v="1899-12-30T00:00:01"/>
    <n v="85"/>
    <n v="4"/>
    <n v="18819"/>
    <n v="14"/>
    <x v="19"/>
  </r>
  <r>
    <n v="3253"/>
    <d v="1899-12-30T00:00:01"/>
    <n v="85"/>
    <n v="4"/>
    <n v="18823"/>
    <n v="15"/>
    <x v="19"/>
  </r>
  <r>
    <n v="3254"/>
    <d v="1899-12-30T00:00:01"/>
    <n v="85"/>
    <n v="5"/>
    <n v="18828"/>
    <n v="16"/>
    <x v="19"/>
  </r>
  <r>
    <n v="3255"/>
    <d v="1899-12-30T00:00:01"/>
    <n v="85"/>
    <n v="4"/>
    <n v="18832"/>
    <n v="14"/>
    <x v="20"/>
  </r>
  <r>
    <n v="3256"/>
    <d v="1899-12-30T00:00:01"/>
    <n v="85"/>
    <n v="5"/>
    <n v="18837"/>
    <n v="16"/>
    <x v="20"/>
  </r>
  <r>
    <n v="3257"/>
    <d v="1899-12-30T00:00:01"/>
    <n v="86"/>
    <n v="4"/>
    <n v="18841"/>
    <n v="15"/>
    <x v="21"/>
  </r>
  <r>
    <n v="3258"/>
    <d v="1899-12-30T00:00:01"/>
    <n v="86"/>
    <n v="4"/>
    <n v="18845"/>
    <n v="15"/>
    <x v="22"/>
  </r>
  <r>
    <n v="3259"/>
    <d v="1899-12-30T00:00:01"/>
    <n v="86"/>
    <n v="5"/>
    <n v="18850"/>
    <n v="16"/>
    <x v="21"/>
  </r>
  <r>
    <n v="3260"/>
    <d v="1899-12-30T00:00:01"/>
    <n v="86"/>
    <n v="4"/>
    <n v="18854"/>
    <n v="15"/>
    <x v="22"/>
  </r>
  <r>
    <n v="3261"/>
    <d v="1899-12-30T00:00:01"/>
    <n v="86"/>
    <n v="5"/>
    <n v="18859"/>
    <n v="16"/>
    <x v="23"/>
  </r>
  <r>
    <n v="3262"/>
    <d v="1899-12-30T00:00:01"/>
    <n v="86"/>
    <n v="4"/>
    <n v="18863"/>
    <n v="15"/>
    <x v="22"/>
  </r>
  <r>
    <n v="3263"/>
    <d v="1899-12-30T00:00:01"/>
    <n v="86"/>
    <n v="5"/>
    <n v="18868"/>
    <n v="16"/>
    <x v="21"/>
  </r>
  <r>
    <n v="3264"/>
    <d v="1899-12-30T00:00:01"/>
    <n v="86"/>
    <n v="4"/>
    <n v="18872"/>
    <n v="15"/>
    <x v="22"/>
  </r>
  <r>
    <n v="3265"/>
    <d v="1899-12-30T00:00:01"/>
    <n v="87"/>
    <n v="4"/>
    <n v="18876"/>
    <n v="15"/>
    <x v="21"/>
  </r>
  <r>
    <n v="3266"/>
    <d v="1899-12-30T00:00:01"/>
    <n v="87"/>
    <n v="5"/>
    <n v="18881"/>
    <n v="16"/>
    <x v="23"/>
  </r>
  <r>
    <n v="3267"/>
    <d v="1899-12-30T00:00:01"/>
    <n v="87"/>
    <n v="5"/>
    <n v="18886"/>
    <n v="19"/>
    <x v="24"/>
  </r>
  <r>
    <n v="3268"/>
    <d v="1899-12-30T00:00:01"/>
    <n v="87"/>
    <n v="4"/>
    <n v="18890"/>
    <n v="15"/>
    <x v="24"/>
  </r>
  <r>
    <n v="3269"/>
    <d v="1899-12-30T00:00:01"/>
    <n v="87"/>
    <n v="4"/>
    <n v="18894"/>
    <n v="15"/>
    <x v="23"/>
  </r>
  <r>
    <n v="3270"/>
    <d v="1899-12-30T00:00:01"/>
    <n v="87"/>
    <n v="5"/>
    <n v="18899"/>
    <n v="17"/>
    <x v="24"/>
  </r>
  <r>
    <n v="3271"/>
    <d v="1899-12-30T00:00:01"/>
    <n v="87"/>
    <n v="4"/>
    <n v="18903"/>
    <n v="15"/>
    <x v="23"/>
  </r>
  <r>
    <n v="3272"/>
    <d v="1899-12-30T00:00:01"/>
    <n v="87"/>
    <n v="5"/>
    <n v="18908"/>
    <n v="17"/>
    <x v="22"/>
  </r>
  <r>
    <n v="3273"/>
    <d v="1899-12-30T00:00:01"/>
    <n v="87"/>
    <n v="4"/>
    <n v="18912"/>
    <n v="16"/>
    <x v="23"/>
  </r>
  <r>
    <n v="3274"/>
    <d v="1899-12-30T00:00:01"/>
    <n v="88"/>
    <n v="5"/>
    <n v="18917"/>
    <n v="16"/>
    <x v="23"/>
  </r>
  <r>
    <n v="3275"/>
    <d v="1899-12-30T00:00:01"/>
    <n v="88"/>
    <n v="5"/>
    <n v="18922"/>
    <n v="17"/>
    <x v="23"/>
  </r>
  <r>
    <n v="3276"/>
    <d v="1899-12-30T00:00:01"/>
    <n v="88"/>
    <n v="5"/>
    <n v="18927"/>
    <n v="17"/>
    <x v="22"/>
  </r>
  <r>
    <n v="3277"/>
    <d v="1899-12-30T00:00:01"/>
    <n v="88"/>
    <n v="4"/>
    <n v="18931"/>
    <n v="15"/>
    <x v="23"/>
  </r>
  <r>
    <n v="3278"/>
    <d v="1899-12-30T00:00:01"/>
    <n v="88"/>
    <n v="5"/>
    <n v="18936"/>
    <n v="17"/>
    <x v="22"/>
  </r>
  <r>
    <n v="3279"/>
    <d v="1899-12-30T00:00:01"/>
    <n v="88"/>
    <n v="4"/>
    <n v="18940"/>
    <n v="15"/>
    <x v="21"/>
  </r>
  <r>
    <n v="3280"/>
    <d v="1899-12-30T00:00:01"/>
    <n v="88"/>
    <n v="5"/>
    <n v="18945"/>
    <n v="16"/>
    <x v="22"/>
  </r>
  <r>
    <n v="3281"/>
    <d v="1899-12-30T00:00:01"/>
    <n v="88"/>
    <n v="5"/>
    <n v="18950"/>
    <n v="17"/>
    <x v="22"/>
  </r>
  <r>
    <n v="3282"/>
    <d v="1899-12-30T00:00:01"/>
    <n v="89"/>
    <n v="5"/>
    <n v="18955"/>
    <n v="17"/>
    <x v="23"/>
  </r>
  <r>
    <n v="3283"/>
    <d v="1899-12-30T00:00:01"/>
    <n v="89"/>
    <n v="4"/>
    <n v="18959"/>
    <n v="16"/>
    <x v="23"/>
  </r>
  <r>
    <n v="3284"/>
    <d v="1899-12-30T00:00:01"/>
    <n v="89"/>
    <n v="5"/>
    <n v="18964"/>
    <n v="17"/>
    <x v="22"/>
  </r>
  <r>
    <n v="3285"/>
    <d v="1899-12-30T00:00:01"/>
    <n v="89"/>
    <n v="4"/>
    <n v="18968"/>
    <n v="15"/>
    <x v="23"/>
  </r>
  <r>
    <n v="3286"/>
    <d v="1899-12-30T00:00:01"/>
    <n v="89"/>
    <n v="5"/>
    <n v="18973"/>
    <n v="17"/>
    <x v="23"/>
  </r>
  <r>
    <n v="3287"/>
    <d v="1899-12-30T00:00:01"/>
    <n v="89"/>
    <n v="4"/>
    <n v="18977"/>
    <n v="16"/>
    <x v="23"/>
  </r>
  <r>
    <n v="3288"/>
    <d v="1899-12-30T00:00:01"/>
    <n v="89"/>
    <n v="4"/>
    <n v="18981"/>
    <n v="16"/>
    <x v="24"/>
  </r>
  <r>
    <n v="3289"/>
    <d v="1899-12-30T00:00:01"/>
    <n v="89"/>
    <n v="5"/>
    <n v="18986"/>
    <n v="17"/>
    <x v="23"/>
  </r>
  <r>
    <n v="3290"/>
    <d v="1899-12-30T00:00:01"/>
    <n v="89"/>
    <n v="5"/>
    <n v="18991"/>
    <n v="19"/>
    <x v="23"/>
  </r>
  <r>
    <n v="3291"/>
    <d v="1899-12-30T00:00:01"/>
    <n v="90"/>
    <n v="4"/>
    <n v="18995"/>
    <n v="16"/>
    <x v="23"/>
  </r>
  <r>
    <n v="3292"/>
    <d v="1899-12-30T00:00:01"/>
    <n v="90"/>
    <n v="4"/>
    <n v="18999"/>
    <n v="16"/>
    <x v="22"/>
  </r>
  <r>
    <n v="3293"/>
    <d v="1899-12-30T00:00:01"/>
    <n v="90"/>
    <n v="5"/>
    <n v="19004"/>
    <n v="17"/>
    <x v="23"/>
  </r>
  <r>
    <n v="3294"/>
    <d v="1899-12-30T00:00:01"/>
    <n v="90"/>
    <n v="4"/>
    <n v="19008"/>
    <n v="16"/>
    <x v="23"/>
  </r>
  <r>
    <n v="3295"/>
    <d v="1899-12-30T00:00:01"/>
    <n v="90"/>
    <n v="5"/>
    <n v="19013"/>
    <n v="17"/>
    <x v="23"/>
  </r>
  <r>
    <n v="3296"/>
    <d v="1899-12-30T00:00:01"/>
    <n v="90"/>
    <n v="4"/>
    <n v="19017"/>
    <n v="16"/>
    <x v="21"/>
  </r>
  <r>
    <n v="3297"/>
    <d v="1899-12-30T00:00:01"/>
    <n v="90"/>
    <n v="5"/>
    <n v="19022"/>
    <n v="17"/>
    <x v="20"/>
  </r>
  <r>
    <n v="3298"/>
    <d v="1899-12-30T00:00:01"/>
    <n v="90"/>
    <n v="4"/>
    <n v="19026"/>
    <n v="16"/>
    <x v="21"/>
  </r>
  <r>
    <n v="3299"/>
    <d v="1899-12-30T00:00:01"/>
    <n v="91"/>
    <n v="4"/>
    <n v="19030"/>
    <n v="16"/>
    <x v="20"/>
  </r>
  <r>
    <n v="3300"/>
    <d v="1899-12-30T00:00:01"/>
    <n v="91"/>
    <n v="5"/>
    <n v="19035"/>
    <n v="18"/>
    <x v="20"/>
  </r>
  <r>
    <n v="3301"/>
    <d v="1899-12-30T00:00:01"/>
    <n v="91"/>
    <n v="4"/>
    <n v="19039"/>
    <n v="15"/>
    <x v="20"/>
  </r>
  <r>
    <n v="3302"/>
    <d v="1899-12-30T00:00:01"/>
    <n v="91"/>
    <n v="5"/>
    <n v="19044"/>
    <n v="17"/>
    <x v="21"/>
  </r>
  <r>
    <n v="3303"/>
    <d v="1899-12-30T00:00:01"/>
    <n v="91"/>
    <n v="4"/>
    <n v="19048"/>
    <n v="16"/>
    <x v="21"/>
  </r>
  <r>
    <n v="3304"/>
    <d v="1899-12-30T00:00:01"/>
    <n v="91"/>
    <n v="4"/>
    <n v="19052"/>
    <n v="16"/>
    <x v="21"/>
  </r>
  <r>
    <n v="3305"/>
    <d v="1899-12-30T00:00:01"/>
    <n v="91"/>
    <n v="5"/>
    <n v="19057"/>
    <n v="17"/>
    <x v="22"/>
  </r>
  <r>
    <n v="3306"/>
    <d v="1899-12-30T00:00:01"/>
    <n v="91"/>
    <n v="4"/>
    <n v="19061"/>
    <n v="16"/>
    <x v="23"/>
  </r>
  <r>
    <n v="3307"/>
    <d v="1899-12-30T00:00:01"/>
    <n v="92"/>
    <n v="4"/>
    <n v="19065"/>
    <n v="16"/>
    <x v="23"/>
  </r>
  <r>
    <n v="3308"/>
    <d v="1899-12-30T00:00:01"/>
    <n v="92"/>
    <n v="5"/>
    <n v="19070"/>
    <n v="18"/>
    <x v="22"/>
  </r>
  <r>
    <n v="3309"/>
    <d v="1899-12-30T00:00:01"/>
    <n v="92"/>
    <n v="4"/>
    <n v="19074"/>
    <n v="16"/>
    <x v="22"/>
  </r>
  <r>
    <n v="3310"/>
    <d v="1899-12-30T00:00:01"/>
    <n v="92"/>
    <n v="4"/>
    <n v="19078"/>
    <n v="16"/>
    <x v="21"/>
  </r>
  <r>
    <n v="3311"/>
    <d v="1899-12-30T00:00:01"/>
    <n v="92"/>
    <n v="5"/>
    <n v="19083"/>
    <n v="18"/>
    <x v="21"/>
  </r>
  <r>
    <n v="3312"/>
    <d v="1899-12-30T00:00:01"/>
    <n v="92"/>
    <n v="4"/>
    <n v="19087"/>
    <n v="15"/>
    <x v="22"/>
  </r>
  <r>
    <n v="3313"/>
    <d v="1899-12-30T00:00:01"/>
    <n v="92"/>
    <n v="5"/>
    <n v="19092"/>
    <n v="17"/>
    <x v="21"/>
  </r>
  <r>
    <n v="3314"/>
    <d v="1899-12-30T00:00:01"/>
    <n v="92"/>
    <n v="4"/>
    <n v="19096"/>
    <n v="16"/>
    <x v="21"/>
  </r>
  <r>
    <n v="3315"/>
    <d v="1899-12-30T00:00:01"/>
    <n v="93"/>
    <n v="5"/>
    <n v="19101"/>
    <n v="17"/>
    <x v="21"/>
  </r>
  <r>
    <n v="3316"/>
    <d v="1899-12-30T00:00:01"/>
    <n v="93"/>
    <n v="4"/>
    <n v="19105"/>
    <n v="16"/>
    <x v="20"/>
  </r>
  <r>
    <n v="3317"/>
    <d v="1899-12-30T00:00:01"/>
    <n v="93"/>
    <n v="4"/>
    <n v="19109"/>
    <n v="16"/>
    <x v="20"/>
  </r>
  <r>
    <n v="3318"/>
    <d v="1899-12-30T00:00:01"/>
    <n v="93"/>
    <n v="5"/>
    <n v="19114"/>
    <n v="18"/>
    <x v="20"/>
  </r>
  <r>
    <n v="3319"/>
    <d v="1899-12-30T00:00:01"/>
    <n v="93"/>
    <n v="4"/>
    <n v="19118"/>
    <n v="16"/>
    <x v="21"/>
  </r>
  <r>
    <n v="3320"/>
    <d v="1899-12-30T00:00:01"/>
    <n v="93"/>
    <n v="4"/>
    <n v="19122"/>
    <n v="15"/>
    <x v="20"/>
  </r>
  <r>
    <n v="3321"/>
    <d v="1899-12-30T00:00:01"/>
    <n v="93"/>
    <n v="5"/>
    <n v="19127"/>
    <n v="17"/>
    <x v="20"/>
  </r>
  <r>
    <n v="3322"/>
    <d v="1899-12-30T00:00:01"/>
    <n v="93"/>
    <n v="4"/>
    <n v="19131"/>
    <n v="16"/>
    <x v="20"/>
  </r>
  <r>
    <n v="3323"/>
    <d v="1899-12-30T00:00:01"/>
    <n v="94"/>
    <n v="4"/>
    <n v="19135"/>
    <n v="15"/>
    <x v="21"/>
  </r>
  <r>
    <n v="3324"/>
    <d v="1899-12-30T00:00:01"/>
    <n v="94"/>
    <n v="4"/>
    <n v="19139"/>
    <n v="15"/>
    <x v="20"/>
  </r>
  <r>
    <n v="3325"/>
    <d v="1899-12-30T00:00:01"/>
    <n v="94"/>
    <n v="4"/>
    <n v="19143"/>
    <n v="15"/>
    <x v="20"/>
  </r>
  <r>
    <n v="3326"/>
    <d v="1899-12-30T00:00:01"/>
    <n v="94"/>
    <n v="4"/>
    <n v="19147"/>
    <n v="15"/>
    <x v="20"/>
  </r>
  <r>
    <n v="3327"/>
    <d v="1899-12-30T00:00:01"/>
    <n v="94"/>
    <n v="4"/>
    <n v="19151"/>
    <n v="15"/>
    <x v="19"/>
  </r>
  <r>
    <n v="3328"/>
    <d v="1899-12-30T00:00:01"/>
    <n v="94"/>
    <n v="4"/>
    <n v="19155"/>
    <n v="15"/>
    <x v="19"/>
  </r>
  <r>
    <n v="3329"/>
    <d v="1899-12-30T00:00:01"/>
    <n v="94"/>
    <n v="4"/>
    <n v="19159"/>
    <n v="15"/>
    <x v="19"/>
  </r>
  <r>
    <n v="3330"/>
    <d v="1899-12-30T00:00:01"/>
    <n v="95"/>
    <n v="4"/>
    <n v="19163"/>
    <n v="15"/>
    <x v="19"/>
  </r>
  <r>
    <n v="3331"/>
    <d v="1899-12-30T00:00:01"/>
    <n v="95"/>
    <n v="4"/>
    <n v="19167"/>
    <n v="14"/>
    <x v="18"/>
  </r>
  <r>
    <n v="3332"/>
    <d v="1899-12-30T00:00:01"/>
    <n v="95"/>
    <n v="4"/>
    <n v="19171"/>
    <n v="16"/>
    <x v="19"/>
  </r>
  <r>
    <n v="3333"/>
    <d v="1899-12-30T00:00:01"/>
    <n v="95"/>
    <n v="4"/>
    <n v="19175"/>
    <n v="15"/>
    <x v="19"/>
  </r>
  <r>
    <n v="3334"/>
    <d v="1899-12-30T00:00:01"/>
    <n v="95"/>
    <n v="4"/>
    <n v="19179"/>
    <n v="15"/>
    <x v="18"/>
  </r>
  <r>
    <n v="3335"/>
    <d v="1899-12-30T00:00:01"/>
    <n v="95"/>
    <n v="4"/>
    <n v="19183"/>
    <n v="15"/>
    <x v="19"/>
  </r>
  <r>
    <n v="3336"/>
    <d v="1899-12-30T00:00:01"/>
    <n v="95"/>
    <n v="4"/>
    <n v="19187"/>
    <n v="15"/>
    <x v="19"/>
  </r>
  <r>
    <n v="3337"/>
    <d v="1899-12-30T00:00:01"/>
    <n v="96"/>
    <n v="4"/>
    <n v="19191"/>
    <n v="15"/>
    <x v="18"/>
  </r>
  <r>
    <n v="3338"/>
    <d v="1899-12-30T00:00:01"/>
    <n v="96"/>
    <n v="4"/>
    <n v="19195"/>
    <n v="15"/>
    <x v="19"/>
  </r>
  <r>
    <n v="3339"/>
    <d v="1899-12-30T00:00:01"/>
    <n v="96"/>
    <n v="4"/>
    <n v="19199"/>
    <n v="16"/>
    <x v="19"/>
  </r>
  <r>
    <n v="3340"/>
    <d v="1899-12-30T00:00:01"/>
    <n v="96"/>
    <n v="4"/>
    <n v="19203"/>
    <n v="14"/>
    <x v="18"/>
  </r>
  <r>
    <n v="3341"/>
    <d v="1899-12-30T00:00:01"/>
    <n v="96"/>
    <n v="4"/>
    <n v="19207"/>
    <n v="15"/>
    <x v="18"/>
  </r>
  <r>
    <n v="3342"/>
    <d v="1899-12-30T00:00:01"/>
    <n v="96"/>
    <n v="4"/>
    <n v="19211"/>
    <n v="15"/>
    <x v="17"/>
  </r>
  <r>
    <n v="3343"/>
    <d v="1899-12-30T00:00:01"/>
    <n v="96"/>
    <n v="5"/>
    <n v="19216"/>
    <n v="17"/>
    <x v="17"/>
  </r>
  <r>
    <n v="3344"/>
    <d v="1899-12-30T00:00:01"/>
    <n v="96"/>
    <n v="4"/>
    <n v="19220"/>
    <n v="14"/>
    <x v="16"/>
  </r>
  <r>
    <n v="3345"/>
    <d v="1899-12-30T00:00:01"/>
    <n v="97"/>
    <n v="4"/>
    <n v="19224"/>
    <n v="15"/>
    <x v="18"/>
  </r>
  <r>
    <n v="3346"/>
    <d v="1899-12-30T00:00:01"/>
    <n v="97"/>
    <n v="4"/>
    <n v="19228"/>
    <n v="15"/>
    <x v="19"/>
  </r>
  <r>
    <n v="3347"/>
    <d v="1899-12-30T00:00:01"/>
    <n v="97"/>
    <n v="4"/>
    <n v="19232"/>
    <n v="15"/>
    <x v="19"/>
  </r>
  <r>
    <n v="3348"/>
    <d v="1899-12-30T00:00:01"/>
    <n v="97"/>
    <n v="4"/>
    <n v="19236"/>
    <n v="15"/>
    <x v="19"/>
  </r>
  <r>
    <n v="3349"/>
    <d v="1899-12-30T00:00:01"/>
    <n v="97"/>
    <n v="4"/>
    <n v="19240"/>
    <n v="15"/>
    <x v="19"/>
  </r>
  <r>
    <n v="3350"/>
    <d v="1899-12-30T00:00:01"/>
    <n v="97"/>
    <n v="4"/>
    <n v="19244"/>
    <n v="15"/>
    <x v="19"/>
  </r>
  <r>
    <n v="3351"/>
    <d v="1899-12-30T00:00:01"/>
    <n v="97"/>
    <n v="4"/>
    <n v="19248"/>
    <n v="14"/>
    <x v="19"/>
  </r>
  <r>
    <n v="3352"/>
    <d v="1899-12-30T00:00:01"/>
    <n v="97"/>
    <n v="4"/>
    <n v="19252"/>
    <n v="15"/>
    <x v="18"/>
  </r>
  <r>
    <n v="3353"/>
    <d v="1899-12-30T00:00:01"/>
    <n v="98"/>
    <n v="5"/>
    <n v="19257"/>
    <n v="17"/>
    <x v="17"/>
  </r>
  <r>
    <n v="3354"/>
    <d v="1899-12-30T00:00:01"/>
    <n v="98"/>
    <n v="4"/>
    <n v="19261"/>
    <n v="15"/>
    <x v="18"/>
  </r>
  <r>
    <n v="3355"/>
    <d v="1899-12-30T00:00:01"/>
    <n v="98"/>
    <n v="4"/>
    <n v="19265"/>
    <n v="15"/>
    <x v="18"/>
  </r>
  <r>
    <n v="3356"/>
    <d v="1899-12-30T00:00:01"/>
    <n v="98"/>
    <n v="4"/>
    <n v="19269"/>
    <n v="15"/>
    <x v="17"/>
  </r>
  <r>
    <n v="3357"/>
    <d v="1899-12-30T00:00:01"/>
    <n v="98"/>
    <n v="4"/>
    <n v="19273"/>
    <n v="14"/>
    <x v="17"/>
  </r>
  <r>
    <n v="3358"/>
    <d v="1899-12-30T00:00:01"/>
    <n v="98"/>
    <n v="5"/>
    <n v="19278"/>
    <n v="17"/>
    <x v="16"/>
  </r>
  <r>
    <n v="3359"/>
    <d v="1899-12-30T00:00:01"/>
    <n v="98"/>
    <n v="4"/>
    <n v="19282"/>
    <n v="15"/>
    <x v="17"/>
  </r>
  <r>
    <n v="3360"/>
    <d v="1899-12-30T00:00:01"/>
    <n v="98"/>
    <n v="4"/>
    <n v="19286"/>
    <n v="15"/>
    <x v="17"/>
  </r>
  <r>
    <n v="3361"/>
    <d v="1899-12-30T00:00:01"/>
    <n v="99"/>
    <n v="4"/>
    <n v="19290"/>
    <n v="14"/>
    <x v="16"/>
  </r>
  <r>
    <n v="3362"/>
    <d v="1899-12-30T00:00:01"/>
    <n v="99"/>
    <n v="4"/>
    <n v="19294"/>
    <n v="15"/>
    <x v="17"/>
  </r>
  <r>
    <n v="3363"/>
    <d v="1899-12-30T00:00:01"/>
    <n v="99"/>
    <n v="4"/>
    <n v="19298"/>
    <n v="15"/>
    <x v="17"/>
  </r>
  <r>
    <n v="3364"/>
    <d v="1899-12-30T00:00:01"/>
    <n v="99"/>
    <n v="4"/>
    <n v="19302"/>
    <n v="15"/>
    <x v="17"/>
  </r>
  <r>
    <n v="3365"/>
    <d v="1899-12-30T00:00:01"/>
    <n v="99"/>
    <n v="5"/>
    <n v="19307"/>
    <n v="16"/>
    <x v="18"/>
  </r>
  <r>
    <n v="3366"/>
    <d v="1899-12-30T00:00:01"/>
    <n v="99"/>
    <n v="4"/>
    <n v="19311"/>
    <n v="15"/>
    <x v="18"/>
  </r>
  <r>
    <n v="3367"/>
    <d v="1899-12-30T00:00:01"/>
    <n v="99"/>
    <n v="4"/>
    <n v="19315"/>
    <n v="16"/>
    <x v="17"/>
  </r>
  <r>
    <n v="3368"/>
    <d v="1899-12-30T00:00:01"/>
    <n v="99"/>
    <n v="4"/>
    <n v="19319"/>
    <n v="15"/>
    <x v="18"/>
  </r>
  <r>
    <n v="3369"/>
    <d v="1899-12-30T00:00:01"/>
    <n v="99"/>
    <n v="5"/>
    <n v="19324"/>
    <n v="17"/>
    <x v="19"/>
  </r>
  <r>
    <n v="3370"/>
    <d v="1899-12-30T00:00:01"/>
    <n v="99"/>
    <n v="4"/>
    <n v="19328"/>
    <n v="15"/>
    <x v="18"/>
  </r>
  <r>
    <n v="3371"/>
    <d v="1899-12-30T00:00:01"/>
    <n v="100"/>
    <n v="4"/>
    <n v="19332"/>
    <n v="16"/>
    <x v="19"/>
  </r>
  <r>
    <n v="3372"/>
    <d v="1899-12-30T00:00:01"/>
    <n v="100"/>
    <n v="4"/>
    <n v="19336"/>
    <n v="15"/>
    <x v="19"/>
  </r>
  <r>
    <n v="3373"/>
    <d v="1899-12-30T00:00:01"/>
    <n v="100"/>
    <n v="5"/>
    <n v="19341"/>
    <n v="18"/>
    <x v="18"/>
  </r>
  <r>
    <n v="3374"/>
    <d v="1899-12-30T00:00:01"/>
    <n v="100"/>
    <n v="4"/>
    <n v="19345"/>
    <n v="15"/>
    <x v="19"/>
  </r>
  <r>
    <n v="3375"/>
    <d v="1899-12-30T00:00:01"/>
    <n v="100"/>
    <n v="4"/>
    <n v="19349"/>
    <n v="16"/>
    <x v="19"/>
  </r>
  <r>
    <n v="3376"/>
    <d v="1899-12-30T00:00:01"/>
    <n v="100"/>
    <n v="4"/>
    <n v="19353"/>
    <n v="16"/>
    <x v="18"/>
  </r>
  <r>
    <n v="3377"/>
    <d v="1899-12-30T00:00:01"/>
    <n v="100"/>
    <n v="5"/>
    <n v="19358"/>
    <n v="17"/>
    <x v="19"/>
  </r>
  <r>
    <n v="3378"/>
    <d v="1899-12-30T00:00:01"/>
    <n v="100"/>
    <n v="5"/>
    <n v="19363"/>
    <n v="17"/>
    <x v="20"/>
  </r>
  <r>
    <n v="3379"/>
    <d v="1899-12-30T00:00:01"/>
    <n v="100"/>
    <n v="5"/>
    <n v="19368"/>
    <n v="19"/>
    <x v="20"/>
  </r>
  <r>
    <n v="3380"/>
    <d v="1899-12-30T00:00:01"/>
    <n v="100"/>
    <n v="5"/>
    <n v="19373"/>
    <n v="18"/>
    <x v="23"/>
  </r>
  <r>
    <n v="3381"/>
    <d v="1899-12-30T00:00:01"/>
    <n v="100"/>
    <n v="5"/>
    <n v="19378"/>
    <n v="19"/>
    <x v="24"/>
  </r>
  <r>
    <n v="3382"/>
    <d v="1899-12-30T00:00:01"/>
    <n v="100"/>
    <n v="6"/>
    <n v="19384"/>
    <n v="20"/>
    <x v="25"/>
  </r>
  <r>
    <n v="3383"/>
    <d v="1899-12-30T00:00:01"/>
    <n v="100"/>
    <n v="6"/>
    <n v="19390"/>
    <n v="20"/>
    <x v="25"/>
  </r>
  <r>
    <n v="3384"/>
    <d v="1899-12-30T00:00:01"/>
    <n v="100"/>
    <n v="6"/>
    <n v="19396"/>
    <n v="22"/>
    <x v="25"/>
  </r>
  <r>
    <n v="3385"/>
    <d v="1899-12-30T00:00:01"/>
    <n v="100"/>
    <n v="6"/>
    <n v="19402"/>
    <n v="22"/>
    <x v="24"/>
  </r>
  <r>
    <n v="3386"/>
    <d v="1899-12-30T00:00:01"/>
    <n v="100"/>
    <n v="6"/>
    <n v="19408"/>
    <n v="22"/>
    <x v="26"/>
  </r>
  <r>
    <n v="3387"/>
    <d v="1899-12-30T00:00:01"/>
    <n v="100"/>
    <n v="7"/>
    <n v="19415"/>
    <n v="26"/>
    <x v="27"/>
  </r>
  <r>
    <n v="3388"/>
    <d v="1899-12-30T00:00:01"/>
    <n v="100"/>
    <n v="7"/>
    <n v="19422"/>
    <n v="26"/>
    <x v="26"/>
  </r>
  <r>
    <n v="3389"/>
    <d v="1899-12-30T00:00:01"/>
    <n v="99"/>
    <n v="8"/>
    <n v="19430"/>
    <n v="28"/>
    <x v="27"/>
  </r>
  <r>
    <n v="3390"/>
    <d v="1899-12-30T00:00:01"/>
    <n v="99"/>
    <n v="8"/>
    <n v="19438"/>
    <n v="27"/>
    <x v="27"/>
  </r>
  <r>
    <n v="3391"/>
    <d v="1899-12-30T00:00:01"/>
    <n v="99"/>
    <n v="8"/>
    <n v="19446"/>
    <n v="29"/>
    <x v="25"/>
  </r>
  <r>
    <n v="3392"/>
    <d v="1899-12-30T00:00:01"/>
    <n v="99"/>
    <n v="8"/>
    <n v="19454"/>
    <n v="29"/>
    <x v="24"/>
  </r>
  <r>
    <n v="3393"/>
    <d v="1899-12-30T00:00:01"/>
    <n v="98"/>
    <n v="9"/>
    <n v="19463"/>
    <n v="32"/>
    <x v="26"/>
  </r>
  <r>
    <n v="3394"/>
    <d v="1899-12-30T00:00:01"/>
    <n v="98"/>
    <n v="8"/>
    <n v="19471"/>
    <n v="29"/>
    <x v="25"/>
  </r>
  <r>
    <n v="3395"/>
    <d v="1899-12-30T00:00:01"/>
    <n v="98"/>
    <n v="8"/>
    <n v="19479"/>
    <n v="29"/>
    <x v="26"/>
  </r>
  <r>
    <n v="3396"/>
    <d v="1899-12-30T00:00:01"/>
    <n v="98"/>
    <n v="9"/>
    <n v="19488"/>
    <n v="34"/>
    <x v="25"/>
  </r>
  <r>
    <n v="3397"/>
    <d v="1899-12-30T00:00:01"/>
    <n v="98"/>
    <n v="8"/>
    <n v="19496"/>
    <n v="30"/>
    <x v="26"/>
  </r>
  <r>
    <n v="3398"/>
    <d v="1899-12-30T00:00:01"/>
    <n v="98"/>
    <n v="9"/>
    <n v="19505"/>
    <n v="32"/>
    <x v="25"/>
  </r>
  <r>
    <n v="3399"/>
    <d v="1899-12-30T00:00:01"/>
    <n v="98"/>
    <n v="9"/>
    <n v="19514"/>
    <n v="32"/>
    <x v="25"/>
  </r>
  <r>
    <n v="3400"/>
    <d v="1899-12-30T00:00:01"/>
    <n v="98"/>
    <n v="9"/>
    <n v="19523"/>
    <n v="31"/>
    <x v="24"/>
  </r>
  <r>
    <n v="3401"/>
    <d v="1899-12-30T00:00:01"/>
    <n v="98"/>
    <n v="8"/>
    <n v="19531"/>
    <n v="28"/>
    <x v="24"/>
  </r>
  <r>
    <n v="3402"/>
    <d v="1899-12-30T00:00:01"/>
    <n v="98"/>
    <n v="8"/>
    <n v="19539"/>
    <n v="30"/>
    <x v="24"/>
  </r>
  <r>
    <n v="3403"/>
    <d v="1899-12-30T00:00:01"/>
    <n v="98"/>
    <n v="8"/>
    <n v="19547"/>
    <n v="31"/>
    <x v="23"/>
  </r>
  <r>
    <n v="3404"/>
    <d v="1899-12-30T00:00:01"/>
    <n v="98"/>
    <n v="9"/>
    <n v="19556"/>
    <n v="34"/>
    <x v="24"/>
  </r>
  <r>
    <n v="3405"/>
    <d v="1899-12-30T00:00:01"/>
    <n v="98"/>
    <n v="7"/>
    <n v="19563"/>
    <n v="27"/>
    <x v="24"/>
  </r>
  <r>
    <n v="3406"/>
    <d v="1899-12-30T00:00:01"/>
    <n v="98"/>
    <n v="8"/>
    <n v="19571"/>
    <n v="30"/>
    <x v="23"/>
  </r>
  <r>
    <n v="3407"/>
    <d v="1899-12-30T00:00:01"/>
    <n v="98"/>
    <n v="8"/>
    <n v="19579"/>
    <n v="30"/>
    <x v="24"/>
  </r>
  <r>
    <n v="3408"/>
    <d v="1899-12-30T00:00:01"/>
    <n v="98"/>
    <n v="7"/>
    <n v="19586"/>
    <n v="27"/>
    <x v="24"/>
  </r>
  <r>
    <n v="3409"/>
    <d v="1899-12-30T00:00:01"/>
    <n v="98"/>
    <n v="8"/>
    <n v="19594"/>
    <n v="30"/>
    <x v="24"/>
  </r>
  <r>
    <n v="3410"/>
    <d v="1899-12-30T00:00:01"/>
    <n v="98"/>
    <n v="8"/>
    <n v="19602"/>
    <n v="30"/>
    <x v="23"/>
  </r>
  <r>
    <n v="3411"/>
    <d v="1899-12-30T00:00:01"/>
    <n v="98"/>
    <n v="8"/>
    <n v="19610"/>
    <n v="31"/>
    <x v="24"/>
  </r>
  <r>
    <n v="3412"/>
    <d v="1899-12-30T00:00:01"/>
    <n v="98"/>
    <n v="8"/>
    <n v="19618"/>
    <n v="28"/>
    <x v="24"/>
  </r>
  <r>
    <n v="3413"/>
    <d v="1899-12-30T00:00:01"/>
    <n v="98"/>
    <n v="9"/>
    <n v="19627"/>
    <n v="31"/>
    <x v="23"/>
  </r>
  <r>
    <n v="3414"/>
    <d v="1899-12-30T00:00:01"/>
    <n v="98"/>
    <n v="9"/>
    <n v="19636"/>
    <n v="32"/>
    <x v="24"/>
  </r>
  <r>
    <n v="3415"/>
    <d v="1899-12-30T00:00:01"/>
    <n v="98"/>
    <n v="7"/>
    <n v="19643"/>
    <n v="26"/>
    <x v="24"/>
  </r>
  <r>
    <n v="3416"/>
    <d v="1899-12-30T00:00:01"/>
    <n v="98"/>
    <n v="9"/>
    <n v="19652"/>
    <n v="33"/>
    <x v="24"/>
  </r>
  <r>
    <n v="3417"/>
    <d v="1899-12-30T00:00:01"/>
    <n v="98"/>
    <n v="8"/>
    <n v="19660"/>
    <n v="28"/>
    <x v="24"/>
  </r>
  <r>
    <n v="3418"/>
    <d v="1899-12-30T00:00:01"/>
    <n v="98"/>
    <n v="8"/>
    <n v="19668"/>
    <n v="29"/>
    <x v="23"/>
  </r>
  <r>
    <n v="3419"/>
    <d v="1899-12-30T00:00:01"/>
    <n v="98"/>
    <n v="8"/>
    <n v="19676"/>
    <n v="29"/>
    <x v="24"/>
  </r>
  <r>
    <n v="3420"/>
    <d v="1899-12-30T00:00:01"/>
    <n v="98"/>
    <n v="9"/>
    <n v="19685"/>
    <n v="33"/>
    <x v="25"/>
  </r>
  <r>
    <n v="3421"/>
    <d v="1899-12-30T00:00:01"/>
    <n v="98"/>
    <n v="9"/>
    <n v="19694"/>
    <n v="32"/>
    <x v="24"/>
  </r>
  <r>
    <n v="3422"/>
    <d v="1899-12-30T00:00:01"/>
    <n v="97"/>
    <n v="9"/>
    <n v="19703"/>
    <n v="31"/>
    <x v="25"/>
  </r>
  <r>
    <n v="3423"/>
    <d v="1899-12-30T00:00:01"/>
    <n v="97"/>
    <n v="9"/>
    <n v="19712"/>
    <n v="33"/>
    <x v="25"/>
  </r>
  <r>
    <n v="3424"/>
    <d v="1899-12-30T00:00:01"/>
    <n v="97"/>
    <n v="9"/>
    <n v="19721"/>
    <n v="33"/>
    <x v="26"/>
  </r>
  <r>
    <n v="3425"/>
    <d v="1899-12-30T00:00:01"/>
    <n v="97"/>
    <n v="9"/>
    <n v="19730"/>
    <n v="33"/>
    <x v="25"/>
  </r>
  <r>
    <n v="3426"/>
    <d v="1899-12-30T00:00:01"/>
    <n v="97"/>
    <n v="10"/>
    <n v="19740"/>
    <n v="36"/>
    <x v="26"/>
  </r>
  <r>
    <n v="3427"/>
    <d v="1899-12-30T00:00:01"/>
    <n v="96"/>
    <n v="10"/>
    <n v="19750"/>
    <n v="35"/>
    <x v="25"/>
  </r>
  <r>
    <n v="3428"/>
    <d v="1899-12-30T00:00:01"/>
    <n v="96"/>
    <n v="10"/>
    <n v="19760"/>
    <n v="36"/>
    <x v="26"/>
  </r>
  <r>
    <n v="3429"/>
    <d v="1899-12-30T00:00:01"/>
    <n v="96"/>
    <n v="11"/>
    <n v="19771"/>
    <n v="41"/>
    <x v="25"/>
  </r>
  <r>
    <n v="3430"/>
    <d v="1899-12-30T00:00:01"/>
    <n v="95"/>
    <n v="10"/>
    <n v="19781"/>
    <n v="36"/>
    <x v="25"/>
  </r>
  <r>
    <n v="3431"/>
    <d v="1899-12-30T00:00:01"/>
    <n v="95"/>
    <n v="10"/>
    <n v="19791"/>
    <n v="36"/>
    <x v="24"/>
  </r>
  <r>
    <n v="3432"/>
    <d v="1899-12-30T00:00:01"/>
    <n v="95"/>
    <n v="11"/>
    <n v="19802"/>
    <n v="38"/>
    <x v="25"/>
  </r>
  <r>
    <n v="3433"/>
    <d v="1899-12-30T00:00:01"/>
    <n v="95"/>
    <n v="11"/>
    <n v="19813"/>
    <n v="41"/>
    <x v="24"/>
  </r>
  <r>
    <n v="3434"/>
    <d v="1899-12-30T00:00:01"/>
    <n v="94"/>
    <n v="11"/>
    <n v="19824"/>
    <n v="38"/>
    <x v="25"/>
  </r>
  <r>
    <n v="3435"/>
    <d v="1899-12-30T00:00:01"/>
    <n v="94"/>
    <n v="11"/>
    <n v="19835"/>
    <n v="41"/>
    <x v="24"/>
  </r>
  <r>
    <n v="3436"/>
    <d v="1899-12-30T00:00:01"/>
    <n v="94"/>
    <n v="11"/>
    <n v="19846"/>
    <n v="40"/>
    <x v="25"/>
  </r>
  <r>
    <n v="3437"/>
    <d v="1899-12-30T00:00:01"/>
    <n v="93"/>
    <n v="11"/>
    <n v="19857"/>
    <n v="41"/>
    <x v="24"/>
  </r>
  <r>
    <n v="3438"/>
    <d v="1899-12-30T00:00:01"/>
    <n v="93"/>
    <n v="11"/>
    <n v="19868"/>
    <n v="40"/>
    <x v="23"/>
  </r>
  <r>
    <n v="3439"/>
    <d v="1899-12-30T00:00:01"/>
    <n v="93"/>
    <n v="11"/>
    <n v="19879"/>
    <n v="40"/>
    <x v="23"/>
  </r>
  <r>
    <n v="3440"/>
    <d v="1899-12-30T00:00:01"/>
    <n v="92"/>
    <n v="11"/>
    <n v="19890"/>
    <n v="40"/>
    <x v="22"/>
  </r>
  <r>
    <n v="3441"/>
    <d v="1899-12-30T00:00:01"/>
    <n v="92"/>
    <n v="11"/>
    <n v="19901"/>
    <n v="39"/>
    <x v="23"/>
  </r>
  <r>
    <n v="3442"/>
    <d v="1899-12-30T00:00:01"/>
    <n v="92"/>
    <n v="13"/>
    <n v="19914"/>
    <n v="46"/>
    <x v="23"/>
  </r>
  <r>
    <n v="3443"/>
    <d v="1899-12-30T00:00:01"/>
    <n v="91"/>
    <n v="11"/>
    <n v="19925"/>
    <n v="39"/>
    <x v="24"/>
  </r>
  <r>
    <n v="3444"/>
    <d v="1899-12-30T00:00:01"/>
    <n v="91"/>
    <n v="13"/>
    <n v="19938"/>
    <n v="46"/>
    <x v="24"/>
  </r>
  <r>
    <n v="3445"/>
    <d v="1899-12-30T00:00:01"/>
    <n v="91"/>
    <n v="12"/>
    <n v="19950"/>
    <n v="42"/>
    <x v="24"/>
  </r>
  <r>
    <n v="3446"/>
    <d v="1899-12-30T00:00:01"/>
    <n v="90"/>
    <n v="10"/>
    <n v="19960"/>
    <n v="38"/>
    <x v="25"/>
  </r>
  <r>
    <n v="3447"/>
    <d v="1899-12-30T00:00:01"/>
    <n v="90"/>
    <n v="12"/>
    <n v="19972"/>
    <n v="45"/>
    <x v="25"/>
  </r>
  <r>
    <n v="3448"/>
    <d v="1899-12-30T00:00:01"/>
    <n v="90"/>
    <n v="11"/>
    <n v="19983"/>
    <n v="40"/>
    <x v="26"/>
  </r>
  <r>
    <n v="3449"/>
    <d v="1899-12-30T00:00:01"/>
    <n v="89"/>
    <n v="13"/>
    <n v="19996"/>
    <n v="47"/>
    <x v="26"/>
  </r>
  <r>
    <n v="3450"/>
    <d v="1899-12-30T00:00:01"/>
    <n v="89"/>
    <n v="12"/>
    <n v="20008"/>
    <n v="43"/>
    <x v="27"/>
  </r>
  <r>
    <n v="3451"/>
    <d v="1899-12-30T00:00:01"/>
    <n v="89"/>
    <n v="13"/>
    <n v="20021"/>
    <n v="45"/>
    <x v="27"/>
  </r>
  <r>
    <n v="3452"/>
    <d v="1899-12-30T00:00:01"/>
    <n v="88"/>
    <n v="10"/>
    <n v="20031"/>
    <n v="37"/>
    <x v="26"/>
  </r>
  <r>
    <n v="3453"/>
    <d v="1899-12-30T00:00:01"/>
    <n v="88"/>
    <n v="12"/>
    <n v="20043"/>
    <n v="44"/>
    <x v="26"/>
  </r>
  <r>
    <n v="3454"/>
    <d v="1899-12-30T00:00:01"/>
    <n v="88"/>
    <n v="12"/>
    <n v="20055"/>
    <n v="43"/>
    <x v="26"/>
  </r>
  <r>
    <n v="3455"/>
    <d v="1899-12-30T00:00:01"/>
    <n v="88"/>
    <n v="12"/>
    <n v="20067"/>
    <n v="43"/>
    <x v="25"/>
  </r>
  <r>
    <n v="3456"/>
    <d v="1899-12-30T00:00:01"/>
    <n v="87"/>
    <n v="12"/>
    <n v="20079"/>
    <n v="42"/>
    <x v="24"/>
  </r>
  <r>
    <n v="3457"/>
    <d v="1899-12-30T00:00:01"/>
    <n v="87"/>
    <n v="12"/>
    <n v="20091"/>
    <n v="42"/>
    <x v="25"/>
  </r>
  <r>
    <n v="3458"/>
    <d v="1899-12-30T00:00:01"/>
    <n v="87"/>
    <n v="12"/>
    <n v="20103"/>
    <n v="42"/>
    <x v="26"/>
  </r>
  <r>
    <n v="3459"/>
    <d v="1899-12-30T00:00:01"/>
    <n v="87"/>
    <n v="12"/>
    <n v="20115"/>
    <n v="42"/>
    <x v="26"/>
  </r>
  <r>
    <n v="3460"/>
    <d v="1899-12-30T00:00:01"/>
    <n v="86"/>
    <n v="12"/>
    <n v="20127"/>
    <n v="42"/>
    <x v="26"/>
  </r>
  <r>
    <n v="3461"/>
    <d v="1899-12-30T00:00:01"/>
    <n v="86"/>
    <n v="12"/>
    <n v="20139"/>
    <n v="43"/>
    <x v="27"/>
  </r>
  <r>
    <n v="3462"/>
    <d v="1899-12-30T00:00:01"/>
    <n v="86"/>
    <n v="12"/>
    <n v="20151"/>
    <n v="44"/>
    <x v="27"/>
  </r>
  <r>
    <n v="3463"/>
    <d v="1899-12-30T00:00:01"/>
    <n v="85"/>
    <n v="13"/>
    <n v="20164"/>
    <n v="45"/>
    <x v="27"/>
  </r>
  <r>
    <n v="3464"/>
    <d v="1899-12-30T00:00:01"/>
    <n v="85"/>
    <n v="11"/>
    <n v="20175"/>
    <n v="39"/>
    <x v="25"/>
  </r>
  <r>
    <n v="3465"/>
    <d v="1899-12-30T00:00:01"/>
    <n v="84"/>
    <n v="12"/>
    <n v="20187"/>
    <n v="44"/>
    <x v="24"/>
  </r>
  <r>
    <n v="3466"/>
    <d v="1899-12-30T00:00:01"/>
    <n v="84"/>
    <n v="11"/>
    <n v="20198"/>
    <n v="41"/>
    <x v="22"/>
  </r>
  <r>
    <n v="3467"/>
    <d v="1899-12-30T00:00:01"/>
    <n v="84"/>
    <n v="13"/>
    <n v="20211"/>
    <n v="48"/>
    <x v="21"/>
  </r>
  <r>
    <n v="3468"/>
    <d v="1899-12-30T00:00:01"/>
    <n v="83"/>
    <n v="12"/>
    <n v="20223"/>
    <n v="43"/>
    <x v="22"/>
  </r>
  <r>
    <n v="3469"/>
    <d v="1899-12-30T00:00:01"/>
    <n v="83"/>
    <n v="13"/>
    <n v="20236"/>
    <n v="45"/>
    <x v="21"/>
  </r>
  <r>
    <n v="3470"/>
    <d v="1899-12-30T00:00:01"/>
    <n v="83"/>
    <n v="12"/>
    <n v="20248"/>
    <n v="44"/>
    <x v="20"/>
  </r>
  <r>
    <n v="3471"/>
    <d v="1899-12-30T00:00:01"/>
    <n v="82"/>
    <n v="12"/>
    <n v="20260"/>
    <n v="43"/>
    <x v="20"/>
  </r>
  <r>
    <n v="3472"/>
    <d v="1899-12-30T00:00:01"/>
    <n v="82"/>
    <n v="12"/>
    <n v="20272"/>
    <n v="42"/>
    <x v="19"/>
  </r>
  <r>
    <n v="3473"/>
    <d v="1899-12-30T00:00:01"/>
    <n v="82"/>
    <n v="12"/>
    <n v="20284"/>
    <n v="42"/>
    <x v="20"/>
  </r>
  <r>
    <n v="3474"/>
    <d v="1899-12-30T00:00:01"/>
    <n v="81"/>
    <n v="12"/>
    <n v="20296"/>
    <n v="42"/>
    <x v="20"/>
  </r>
  <r>
    <n v="3475"/>
    <d v="1899-12-30T00:00:01"/>
    <n v="81"/>
    <n v="11"/>
    <n v="20307"/>
    <n v="38"/>
    <x v="20"/>
  </r>
  <r>
    <n v="3476"/>
    <d v="1899-12-30T00:00:01"/>
    <n v="81"/>
    <n v="14"/>
    <n v="20321"/>
    <n v="51"/>
    <x v="20"/>
  </r>
  <r>
    <n v="3477"/>
    <d v="1899-12-30T00:00:01"/>
    <n v="81"/>
    <n v="12"/>
    <n v="20333"/>
    <n v="42"/>
    <x v="21"/>
  </r>
  <r>
    <n v="3478"/>
    <d v="1899-12-30T00:00:01"/>
    <n v="81"/>
    <n v="12"/>
    <n v="20345"/>
    <n v="42"/>
    <x v="20"/>
  </r>
  <r>
    <n v="3479"/>
    <d v="1899-12-30T00:00:01"/>
    <n v="80"/>
    <n v="12"/>
    <n v="20357"/>
    <n v="42"/>
    <x v="20"/>
  </r>
  <r>
    <n v="3480"/>
    <d v="1899-12-30T00:00:01"/>
    <n v="80"/>
    <n v="12"/>
    <n v="20369"/>
    <n v="43"/>
    <x v="20"/>
  </r>
  <r>
    <n v="3481"/>
    <d v="1899-12-30T00:00:01"/>
    <n v="80"/>
    <n v="12"/>
    <n v="20381"/>
    <n v="44"/>
    <x v="21"/>
  </r>
  <r>
    <n v="3482"/>
    <d v="1899-12-30T00:00:01"/>
    <n v="79"/>
    <n v="10"/>
    <n v="20391"/>
    <n v="38"/>
    <x v="20"/>
  </r>
  <r>
    <n v="3483"/>
    <d v="1899-12-30T00:00:01"/>
    <n v="79"/>
    <n v="12"/>
    <n v="20403"/>
    <n v="42"/>
    <x v="20"/>
  </r>
  <r>
    <n v="3484"/>
    <d v="1899-12-30T00:00:01"/>
    <n v="79"/>
    <n v="13"/>
    <n v="20416"/>
    <n v="47"/>
    <x v="20"/>
  </r>
  <r>
    <n v="3485"/>
    <d v="1899-12-30T00:00:01"/>
    <n v="78"/>
    <n v="11"/>
    <n v="20427"/>
    <n v="41"/>
    <x v="21"/>
  </r>
  <r>
    <n v="3486"/>
    <d v="1899-12-30T00:00:01"/>
    <n v="78"/>
    <n v="12"/>
    <n v="20439"/>
    <n v="44"/>
    <x v="21"/>
  </r>
  <r>
    <n v="3487"/>
    <d v="1899-12-30T00:00:01"/>
    <n v="78"/>
    <n v="13"/>
    <n v="20452"/>
    <n v="45"/>
    <x v="22"/>
  </r>
  <r>
    <n v="3488"/>
    <d v="1899-12-30T00:00:01"/>
    <n v="77"/>
    <n v="12"/>
    <n v="20464"/>
    <n v="44"/>
    <x v="21"/>
  </r>
  <r>
    <n v="3489"/>
    <d v="1899-12-30T00:00:01"/>
    <n v="77"/>
    <n v="12"/>
    <n v="20476"/>
    <n v="43"/>
    <x v="22"/>
  </r>
  <r>
    <n v="3490"/>
    <d v="1899-12-30T00:00:01"/>
    <n v="77"/>
    <n v="12"/>
    <n v="20488"/>
    <n v="42"/>
    <x v="21"/>
  </r>
  <r>
    <n v="3491"/>
    <d v="1899-12-30T00:00:01"/>
    <n v="76"/>
    <n v="11"/>
    <n v="20499"/>
    <n v="41"/>
    <x v="21"/>
  </r>
  <r>
    <n v="3492"/>
    <d v="1899-12-30T00:00:01"/>
    <n v="76"/>
    <n v="12"/>
    <n v="20511"/>
    <n v="44"/>
    <x v="22"/>
  </r>
  <r>
    <n v="3493"/>
    <d v="1899-12-30T00:00:01"/>
    <n v="76"/>
    <n v="13"/>
    <n v="20524"/>
    <n v="47"/>
    <x v="21"/>
  </r>
  <r>
    <n v="3494"/>
    <d v="1899-12-30T00:00:01"/>
    <n v="76"/>
    <n v="12"/>
    <n v="20536"/>
    <n v="44"/>
    <x v="22"/>
  </r>
  <r>
    <n v="3495"/>
    <d v="1899-12-30T00:00:01"/>
    <n v="76"/>
    <n v="12"/>
    <n v="20548"/>
    <n v="42"/>
    <x v="23"/>
  </r>
  <r>
    <n v="3496"/>
    <d v="1899-12-30T00:00:01"/>
    <n v="76"/>
    <n v="12"/>
    <n v="20560"/>
    <n v="42"/>
    <x v="22"/>
  </r>
  <r>
    <n v="3497"/>
    <d v="1899-12-30T00:00:01"/>
    <n v="75"/>
    <n v="11"/>
    <n v="20571"/>
    <n v="41"/>
    <x v="21"/>
  </r>
  <r>
    <n v="3498"/>
    <d v="1899-12-30T00:00:01"/>
    <n v="75"/>
    <n v="11"/>
    <n v="20582"/>
    <n v="41"/>
    <x v="22"/>
  </r>
  <r>
    <n v="3499"/>
    <d v="1899-12-30T00:00:01"/>
    <n v="75"/>
    <n v="12"/>
    <n v="20594"/>
    <n v="43"/>
    <x v="22"/>
  </r>
  <r>
    <n v="3500"/>
    <d v="1899-12-30T00:00:01"/>
    <n v="75"/>
    <n v="12"/>
    <n v="20606"/>
    <n v="42"/>
    <x v="21"/>
  </r>
  <r>
    <n v="3501"/>
    <d v="1899-12-30T00:00:01"/>
    <n v="74"/>
    <n v="12"/>
    <n v="20618"/>
    <n v="43"/>
    <x v="22"/>
  </r>
  <r>
    <n v="3502"/>
    <d v="1899-12-30T00:00:01"/>
    <n v="74"/>
    <n v="12"/>
    <n v="20630"/>
    <n v="42"/>
    <x v="23"/>
  </r>
  <r>
    <n v="3503"/>
    <d v="1899-12-30T00:00:01"/>
    <n v="74"/>
    <n v="11"/>
    <n v="20641"/>
    <n v="41"/>
    <x v="22"/>
  </r>
  <r>
    <n v="3504"/>
    <d v="1899-12-30T00:00:01"/>
    <n v="73"/>
    <n v="12"/>
    <n v="20653"/>
    <n v="43"/>
    <x v="21"/>
  </r>
  <r>
    <n v="3505"/>
    <d v="1899-12-30T00:00:01"/>
    <n v="73"/>
    <n v="12"/>
    <n v="20665"/>
    <n v="43"/>
    <x v="22"/>
  </r>
  <r>
    <n v="3506"/>
    <d v="1899-12-30T00:00:01"/>
    <n v="73"/>
    <n v="12"/>
    <n v="20677"/>
    <n v="43"/>
    <x v="21"/>
  </r>
  <r>
    <n v="3507"/>
    <d v="1899-12-30T00:00:01"/>
    <n v="72"/>
    <n v="12"/>
    <n v="20689"/>
    <n v="43"/>
    <x v="21"/>
  </r>
  <r>
    <n v="3508"/>
    <d v="1899-12-30T00:00:01"/>
    <n v="72"/>
    <n v="12"/>
    <n v="20701"/>
    <n v="42"/>
    <x v="22"/>
  </r>
  <r>
    <n v="3509"/>
    <d v="1899-12-30T00:00:01"/>
    <n v="72"/>
    <n v="12"/>
    <n v="20713"/>
    <n v="43"/>
    <x v="21"/>
  </r>
  <r>
    <n v="3510"/>
    <d v="1899-12-30T00:00:01"/>
    <n v="71"/>
    <n v="12"/>
    <n v="20725"/>
    <n v="43"/>
    <x v="22"/>
  </r>
  <r>
    <n v="3511"/>
    <d v="1899-12-30T00:00:01"/>
    <n v="71"/>
    <n v="12"/>
    <n v="20737"/>
    <n v="43"/>
    <x v="23"/>
  </r>
  <r>
    <n v="3512"/>
    <d v="1899-12-30T00:00:01"/>
    <n v="71"/>
    <n v="13"/>
    <n v="20750"/>
    <n v="45"/>
    <x v="23"/>
  </r>
  <r>
    <n v="3513"/>
    <d v="1899-12-30T00:00:01"/>
    <n v="70"/>
    <n v="12"/>
    <n v="20762"/>
    <n v="43"/>
    <x v="24"/>
  </r>
  <r>
    <n v="3514"/>
    <d v="1899-12-30T00:00:01"/>
    <n v="70"/>
    <n v="12"/>
    <n v="20774"/>
    <n v="44"/>
    <x v="23"/>
  </r>
  <r>
    <n v="3515"/>
    <d v="1899-12-30T00:00:01"/>
    <n v="70"/>
    <n v="12"/>
    <n v="20786"/>
    <n v="44"/>
    <x v="23"/>
  </r>
  <r>
    <n v="3516"/>
    <d v="1899-12-30T00:00:01"/>
    <n v="69"/>
    <n v="12"/>
    <n v="20798"/>
    <n v="44"/>
    <x v="23"/>
  </r>
  <r>
    <n v="3517"/>
    <d v="1899-12-30T00:00:01"/>
    <n v="69"/>
    <n v="12"/>
    <n v="20810"/>
    <n v="43"/>
    <x v="23"/>
  </r>
  <r>
    <n v="3518"/>
    <d v="1899-12-30T00:00:01"/>
    <n v="69"/>
    <n v="12"/>
    <n v="20822"/>
    <n v="44"/>
    <x v="23"/>
  </r>
  <r>
    <n v="3519"/>
    <d v="1899-12-30T00:00:01"/>
    <n v="68"/>
    <n v="13"/>
    <n v="20835"/>
    <n v="48"/>
    <x v="23"/>
  </r>
  <r>
    <n v="3520"/>
    <d v="1899-12-30T00:00:01"/>
    <n v="68"/>
    <n v="12"/>
    <n v="20847"/>
    <n v="44"/>
    <x v="23"/>
  </r>
  <r>
    <n v="3521"/>
    <d v="1899-12-30T00:00:01"/>
    <n v="67"/>
    <n v="12"/>
    <n v="20859"/>
    <n v="45"/>
    <x v="23"/>
  </r>
  <r>
    <n v="3522"/>
    <d v="1899-12-30T00:00:01"/>
    <n v="67"/>
    <n v="13"/>
    <n v="20872"/>
    <n v="46"/>
    <x v="23"/>
  </r>
  <r>
    <n v="3523"/>
    <d v="1899-12-30T00:00:01"/>
    <n v="67"/>
    <n v="13"/>
    <n v="20885"/>
    <n v="46"/>
    <x v="24"/>
  </r>
  <r>
    <n v="3524"/>
    <d v="1899-12-30T00:00:01"/>
    <n v="66"/>
    <n v="13"/>
    <n v="20898"/>
    <n v="45"/>
    <x v="24"/>
  </r>
  <r>
    <n v="3525"/>
    <d v="1899-12-30T00:00:01"/>
    <n v="66"/>
    <n v="13"/>
    <n v="20911"/>
    <n v="46"/>
    <x v="22"/>
  </r>
  <r>
    <n v="3526"/>
    <d v="1899-12-30T00:00:01"/>
    <n v="65"/>
    <n v="12"/>
    <n v="20923"/>
    <n v="45"/>
    <x v="21"/>
  </r>
  <r>
    <n v="3527"/>
    <d v="1899-12-30T00:00:01"/>
    <n v="65"/>
    <n v="13"/>
    <n v="20936"/>
    <n v="47"/>
    <x v="21"/>
  </r>
  <r>
    <n v="3528"/>
    <d v="1899-12-30T00:00:01"/>
    <n v="65"/>
    <n v="13"/>
    <n v="20949"/>
    <n v="46"/>
    <x v="22"/>
  </r>
  <r>
    <n v="3529"/>
    <d v="1899-12-30T00:00:01"/>
    <n v="64"/>
    <n v="13"/>
    <n v="20962"/>
    <n v="46"/>
    <x v="21"/>
  </r>
  <r>
    <n v="3530"/>
    <d v="1899-12-30T00:00:01"/>
    <n v="64"/>
    <n v="12"/>
    <n v="20974"/>
    <n v="45"/>
    <x v="22"/>
  </r>
  <r>
    <n v="3531"/>
    <d v="1899-12-30T00:00:01"/>
    <n v="63"/>
    <n v="13"/>
    <n v="20987"/>
    <n v="47"/>
    <x v="22"/>
  </r>
  <r>
    <n v="3532"/>
    <d v="1899-12-30T00:00:01"/>
    <n v="63"/>
    <n v="13"/>
    <n v="21000"/>
    <n v="46"/>
    <x v="23"/>
  </r>
  <r>
    <n v="3533"/>
    <d v="1899-12-30T00:00:01"/>
    <n v="62"/>
    <n v="13"/>
    <n v="21013"/>
    <n v="48"/>
    <x v="23"/>
  </r>
  <r>
    <n v="3534"/>
    <d v="1899-12-30T00:00:01"/>
    <n v="61"/>
    <n v="13"/>
    <n v="21026"/>
    <n v="47"/>
    <x v="23"/>
  </r>
  <r>
    <n v="3535"/>
    <d v="1899-12-30T00:00:01"/>
    <n v="61"/>
    <n v="14"/>
    <n v="21040"/>
    <n v="51"/>
    <x v="22"/>
  </r>
  <r>
    <n v="3536"/>
    <d v="1899-12-30T00:00:01"/>
    <n v="60"/>
    <n v="12"/>
    <n v="21052"/>
    <n v="45"/>
    <x v="23"/>
  </r>
  <r>
    <n v="3537"/>
    <d v="1899-12-30T00:00:01"/>
    <n v="59"/>
    <n v="16"/>
    <n v="21068"/>
    <n v="57"/>
    <x v="23"/>
  </r>
  <r>
    <n v="3538"/>
    <d v="1899-12-30T00:00:01"/>
    <n v="57"/>
    <n v="13"/>
    <n v="21081"/>
    <n v="46"/>
    <x v="22"/>
  </r>
  <r>
    <n v="3539"/>
    <d v="1899-12-30T00:00:01"/>
    <n v="56"/>
    <n v="16"/>
    <n v="21097"/>
    <n v="59"/>
    <x v="23"/>
  </r>
  <r>
    <n v="3540"/>
    <d v="1899-12-30T00:00:01"/>
    <n v="55"/>
    <n v="15"/>
    <n v="21112"/>
    <n v="56"/>
    <x v="23"/>
  </r>
  <r>
    <n v="3541"/>
    <d v="1899-12-30T00:00:01"/>
    <n v="53"/>
    <n v="16"/>
    <n v="21128"/>
    <n v="56"/>
    <x v="23"/>
  </r>
  <r>
    <n v="3542"/>
    <d v="1899-12-30T00:00:01"/>
    <n v="52"/>
    <n v="16"/>
    <n v="21144"/>
    <n v="56"/>
    <x v="22"/>
  </r>
  <r>
    <n v="3543"/>
    <d v="1899-12-30T00:00:01"/>
    <n v="51"/>
    <n v="17"/>
    <n v="21161"/>
    <n v="60"/>
    <x v="23"/>
  </r>
  <r>
    <n v="3544"/>
    <d v="1899-12-30T00:00:01"/>
    <n v="50"/>
    <n v="15"/>
    <n v="21176"/>
    <n v="56"/>
    <x v="22"/>
  </r>
  <r>
    <n v="3545"/>
    <d v="1899-12-30T00:00:01"/>
    <n v="49"/>
    <n v="17"/>
    <n v="21193"/>
    <n v="61"/>
    <x v="24"/>
  </r>
  <r>
    <n v="3546"/>
    <d v="1899-12-30T00:00:01"/>
    <n v="48"/>
    <n v="16"/>
    <n v="21209"/>
    <n v="57"/>
    <x v="24"/>
  </r>
  <r>
    <n v="3547"/>
    <d v="1899-12-30T00:00:01"/>
    <n v="47"/>
    <n v="15"/>
    <n v="21224"/>
    <n v="55"/>
    <x v="24"/>
  </r>
  <r>
    <n v="3548"/>
    <d v="1899-12-30T00:00:01"/>
    <n v="47"/>
    <n v="17"/>
    <n v="21241"/>
    <n v="60"/>
    <x v="25"/>
  </r>
  <r>
    <n v="3549"/>
    <d v="1899-12-30T00:00:01"/>
    <n v="46"/>
    <n v="15"/>
    <n v="21256"/>
    <n v="54"/>
    <x v="26"/>
  </r>
  <r>
    <n v="3550"/>
    <d v="1899-12-30T00:00:01"/>
    <n v="44"/>
    <n v="16"/>
    <n v="21272"/>
    <n v="57"/>
    <x v="26"/>
  </r>
  <r>
    <n v="3551"/>
    <d v="1899-12-30T00:00:01"/>
    <n v="43"/>
    <n v="17"/>
    <n v="21289"/>
    <n v="61"/>
    <x v="27"/>
  </r>
  <r>
    <n v="3552"/>
    <d v="1899-12-30T00:00:01"/>
    <n v="41"/>
    <n v="17"/>
    <n v="21306"/>
    <n v="61"/>
    <x v="27"/>
  </r>
  <r>
    <n v="3553"/>
    <d v="1899-12-30T00:00:01"/>
    <n v="40"/>
    <n v="16"/>
    <n v="21322"/>
    <n v="58"/>
    <x v="27"/>
  </r>
  <r>
    <n v="3554"/>
    <d v="1899-12-30T00:00:01"/>
    <n v="39"/>
    <n v="18"/>
    <n v="21340"/>
    <n v="65"/>
    <x v="26"/>
  </r>
  <r>
    <n v="3555"/>
    <d v="1899-12-30T00:00:01"/>
    <n v="39"/>
    <n v="15"/>
    <n v="21355"/>
    <n v="56"/>
    <x v="25"/>
  </r>
  <r>
    <n v="3556"/>
    <d v="1899-12-30T00:00:01"/>
    <n v="38"/>
    <n v="16"/>
    <n v="21371"/>
    <n v="58"/>
    <x v="23"/>
  </r>
  <r>
    <n v="3557"/>
    <d v="1899-12-30T00:00:01"/>
    <n v="37"/>
    <n v="17"/>
    <n v="21388"/>
    <n v="61"/>
    <x v="22"/>
  </r>
  <r>
    <n v="3558"/>
    <d v="1899-12-30T00:00:01"/>
    <n v="37"/>
    <n v="15"/>
    <n v="21403"/>
    <n v="55"/>
    <x v="21"/>
  </r>
  <r>
    <n v="3559"/>
    <d v="1899-12-30T00:00:01"/>
    <n v="36"/>
    <n v="16"/>
    <n v="21419"/>
    <n v="57"/>
    <x v="22"/>
  </r>
  <r>
    <n v="3560"/>
    <d v="1899-12-30T00:00:01"/>
    <n v="35"/>
    <n v="17"/>
    <n v="21436"/>
    <n v="59"/>
    <x v="23"/>
  </r>
  <r>
    <n v="3561"/>
    <d v="1899-12-30T00:00:01"/>
    <n v="34"/>
    <n v="15"/>
    <n v="21451"/>
    <n v="55"/>
    <x v="22"/>
  </r>
  <r>
    <n v="3562"/>
    <d v="1899-12-30T00:00:01"/>
    <n v="33"/>
    <n v="18"/>
    <n v="21469"/>
    <n v="63"/>
    <x v="23"/>
  </r>
  <r>
    <n v="3563"/>
    <d v="1899-12-30T00:00:01"/>
    <n v="32"/>
    <n v="16"/>
    <n v="21485"/>
    <n v="59"/>
    <x v="22"/>
  </r>
  <r>
    <n v="3564"/>
    <d v="1899-12-30T00:00:01"/>
    <n v="30"/>
    <n v="17"/>
    <n v="21502"/>
    <n v="60"/>
    <x v="22"/>
  </r>
  <r>
    <n v="3565"/>
    <d v="1899-12-30T00:00:01"/>
    <n v="29"/>
    <n v="16"/>
    <n v="21518"/>
    <n v="58"/>
    <x v="22"/>
  </r>
  <r>
    <n v="3566"/>
    <d v="1899-12-30T00:00:01"/>
    <n v="27"/>
    <n v="17"/>
    <n v="21535"/>
    <n v="61"/>
    <x v="22"/>
  </r>
  <r>
    <n v="3567"/>
    <d v="1899-12-30T00:00:01"/>
    <n v="25"/>
    <n v="17"/>
    <n v="21552"/>
    <n v="62"/>
    <x v="23"/>
  </r>
  <r>
    <n v="3568"/>
    <d v="1899-12-30T00:00:01"/>
    <n v="24"/>
    <n v="18"/>
    <n v="21570"/>
    <n v="66"/>
    <x v="24"/>
  </r>
  <r>
    <n v="3569"/>
    <d v="1899-12-30T00:00:01"/>
    <n v="21"/>
    <n v="19"/>
    <n v="21589"/>
    <n v="68"/>
    <x v="25"/>
  </r>
  <r>
    <n v="3570"/>
    <d v="1899-12-30T00:00:01"/>
    <n v="19"/>
    <n v="18"/>
    <n v="21607"/>
    <n v="63"/>
    <x v="25"/>
  </r>
  <r>
    <n v="3571"/>
    <d v="1899-12-30T00:00:01"/>
    <n v="18"/>
    <n v="20"/>
    <n v="21627"/>
    <n v="72"/>
    <x v="25"/>
  </r>
  <r>
    <n v="3572"/>
    <d v="1899-12-30T00:00:01"/>
    <n v="16"/>
    <n v="19"/>
    <n v="21646"/>
    <n v="67"/>
    <x v="26"/>
  </r>
  <r>
    <n v="3573"/>
    <d v="1899-12-30T00:00:01"/>
    <n v="14"/>
    <n v="20"/>
    <n v="21666"/>
    <n v="72"/>
    <x v="25"/>
  </r>
  <r>
    <n v="3574"/>
    <d v="1899-12-30T00:00:01"/>
    <n v="13"/>
    <n v="19"/>
    <n v="21685"/>
    <n v="68"/>
    <x v="26"/>
  </r>
  <r>
    <n v="3575"/>
    <d v="1899-12-30T00:00:01"/>
    <n v="11"/>
    <n v="19"/>
    <n v="21704"/>
    <n v="70"/>
    <x v="25"/>
  </r>
  <r>
    <n v="3576"/>
    <d v="1899-12-30T00:00:01"/>
    <n v="9"/>
    <n v="19"/>
    <n v="21723"/>
    <n v="69"/>
    <x v="26"/>
  </r>
  <r>
    <n v="3577"/>
    <d v="1899-12-30T00:00:01"/>
    <n v="8"/>
    <n v="20"/>
    <n v="21743"/>
    <n v="70"/>
    <x v="25"/>
  </r>
  <r>
    <n v="3578"/>
    <d v="1899-12-30T00:00:01"/>
    <n v="8"/>
    <n v="19"/>
    <n v="21762"/>
    <n v="67"/>
    <x v="26"/>
  </r>
  <r>
    <n v="3579"/>
    <d v="1899-12-30T00:00:01"/>
    <n v="7"/>
    <n v="18"/>
    <n v="21780"/>
    <n v="65"/>
    <x v="25"/>
  </r>
  <r>
    <n v="3580"/>
    <d v="1899-12-30T00:00:01"/>
    <n v="7"/>
    <n v="18"/>
    <n v="21798"/>
    <n v="64"/>
    <x v="26"/>
  </r>
  <r>
    <n v="3581"/>
    <d v="1899-12-30T00:00:01"/>
    <n v="7"/>
    <n v="18"/>
    <n v="21816"/>
    <n v="64"/>
    <x v="25"/>
  </r>
  <r>
    <n v="3582"/>
    <d v="1899-12-30T00:00:01"/>
    <n v="7"/>
    <n v="16"/>
    <n v="21832"/>
    <n v="58"/>
    <x v="26"/>
  </r>
  <r>
    <n v="3583"/>
    <d v="1899-12-30T00:00:01"/>
    <n v="7"/>
    <n v="17"/>
    <n v="21849"/>
    <n v="60"/>
    <x v="26"/>
  </r>
  <r>
    <n v="3584"/>
    <d v="1899-12-30T00:00:01"/>
    <n v="7"/>
    <n v="16"/>
    <n v="21865"/>
    <n v="57"/>
    <x v="27"/>
  </r>
  <r>
    <n v="3585"/>
    <d v="1899-12-30T00:00:01"/>
    <n v="7"/>
    <n v="15"/>
    <n v="21880"/>
    <n v="55"/>
    <x v="27"/>
  </r>
  <r>
    <n v="3586"/>
    <d v="1899-12-30T00:00:01"/>
    <n v="7"/>
    <n v="16"/>
    <n v="21896"/>
    <n v="58"/>
    <x v="27"/>
  </r>
  <r>
    <n v="3587"/>
    <d v="1899-12-30T00:00:01"/>
    <n v="7"/>
    <n v="15"/>
    <n v="21911"/>
    <n v="54"/>
    <x v="27"/>
  </r>
  <r>
    <n v="3588"/>
    <d v="1899-12-30T00:00:01"/>
    <n v="7"/>
    <n v="15"/>
    <n v="21926"/>
    <n v="54"/>
    <x v="28"/>
  </r>
  <r>
    <n v="3589"/>
    <d v="1899-12-30T00:00:01"/>
    <n v="6"/>
    <n v="15"/>
    <n v="21941"/>
    <n v="54"/>
    <x v="27"/>
  </r>
  <r>
    <n v="3590"/>
    <d v="1899-12-30T00:00:01"/>
    <n v="6"/>
    <n v="15"/>
    <n v="21956"/>
    <n v="54"/>
    <x v="26"/>
  </r>
  <r>
    <n v="3591"/>
    <d v="1899-12-30T00:00:01"/>
    <n v="6"/>
    <n v="14"/>
    <n v="21970"/>
    <n v="52"/>
    <x v="26"/>
  </r>
  <r>
    <n v="3592"/>
    <d v="1899-12-30T00:00:01"/>
    <n v="5"/>
    <n v="15"/>
    <n v="21985"/>
    <n v="54"/>
    <x v="24"/>
  </r>
  <r>
    <n v="3593"/>
    <d v="1899-12-30T00:00:01"/>
    <n v="5"/>
    <n v="14"/>
    <n v="21999"/>
    <n v="51"/>
    <x v="24"/>
  </r>
  <r>
    <n v="3594"/>
    <d v="1899-12-30T00:00:01"/>
    <n v="5"/>
    <n v="15"/>
    <n v="22014"/>
    <n v="52"/>
    <x v="23"/>
  </r>
  <r>
    <n v="3595"/>
    <d v="1899-12-30T00:00:01"/>
    <n v="5"/>
    <n v="15"/>
    <n v="22029"/>
    <n v="53"/>
    <x v="24"/>
  </r>
  <r>
    <n v="3596"/>
    <d v="1899-12-30T00:00:01"/>
    <n v="4"/>
    <n v="14"/>
    <n v="22043"/>
    <n v="49"/>
    <x v="25"/>
  </r>
  <r>
    <n v="3597"/>
    <d v="1899-12-30T00:00:01"/>
    <n v="4"/>
    <n v="14"/>
    <n v="22057"/>
    <n v="52"/>
    <x v="25"/>
  </r>
  <r>
    <n v="3598"/>
    <d v="1899-12-30T00:00:01"/>
    <n v="4"/>
    <n v="14"/>
    <n v="22071"/>
    <n v="51"/>
    <x v="26"/>
  </r>
  <r>
    <n v="3599"/>
    <d v="1899-12-30T00:00:01"/>
    <n v="3"/>
    <n v="13"/>
    <n v="22084"/>
    <n v="48"/>
    <x v="25"/>
  </r>
  <r>
    <n v="3600"/>
    <d v="1899-12-30T00:00:01"/>
    <n v="3"/>
    <n v="14"/>
    <n v="22098"/>
    <n v="49"/>
    <x v="26"/>
  </r>
  <r>
    <n v="3601"/>
    <d v="1899-12-30T00:00:01"/>
    <n v="3"/>
    <n v="14"/>
    <n v="22112"/>
    <n v="50"/>
    <x v="25"/>
  </r>
  <r>
    <n v="3602"/>
    <d v="1899-12-30T00:00:01"/>
    <n v="3"/>
    <n v="13"/>
    <n v="22125"/>
    <n v="48"/>
    <x v="26"/>
  </r>
  <r>
    <n v="3603"/>
    <d v="1899-12-30T00:00:01"/>
    <n v="2"/>
    <n v="14"/>
    <n v="22139"/>
    <n v="49"/>
    <x v="25"/>
  </r>
  <r>
    <n v="3604"/>
    <d v="1899-12-30T00:00:01"/>
    <n v="2"/>
    <n v="14"/>
    <n v="22153"/>
    <n v="49"/>
    <x v="26"/>
  </r>
  <r>
    <n v="3605"/>
    <d v="1899-12-30T00:00:01"/>
    <n v="2"/>
    <n v="13"/>
    <n v="22166"/>
    <n v="47"/>
    <x v="25"/>
  </r>
  <r>
    <n v="3606"/>
    <d v="1899-12-30T00:00:01"/>
    <n v="2"/>
    <n v="13"/>
    <n v="22179"/>
    <n v="47"/>
    <x v="24"/>
  </r>
  <r>
    <n v="3607"/>
    <d v="1899-12-30T00:00:01"/>
    <n v="1"/>
    <n v="13"/>
    <n v="22192"/>
    <n v="46"/>
    <x v="24"/>
  </r>
  <r>
    <n v="3608"/>
    <d v="1899-12-30T00:00:01"/>
    <n v="1"/>
    <n v="13"/>
    <n v="22205"/>
    <n v="46"/>
    <x v="22"/>
  </r>
  <r>
    <n v="3609"/>
    <d v="1899-12-30T00:00:01"/>
    <n v="1"/>
    <n v="12"/>
    <n v="22217"/>
    <n v="45"/>
    <x v="20"/>
  </r>
  <r>
    <n v="3610"/>
    <d v="1899-12-30T00:00:01"/>
    <n v="1"/>
    <n v="12"/>
    <n v="22229"/>
    <n v="42"/>
    <x v="20"/>
  </r>
  <r>
    <n v="3611"/>
    <d v="1899-12-30T00:00:01"/>
    <n v="1"/>
    <n v="12"/>
    <n v="22241"/>
    <n v="42"/>
    <x v="22"/>
  </r>
  <r>
    <n v="3612"/>
    <d v="1899-12-30T00:00:01"/>
    <n v="1"/>
    <n v="11"/>
    <n v="22252"/>
    <n v="40"/>
    <x v="22"/>
  </r>
  <r>
    <n v="3613"/>
    <d v="1899-12-30T00:00:01"/>
    <n v="1"/>
    <n v="11"/>
    <n v="22263"/>
    <n v="41"/>
    <x v="21"/>
  </r>
  <r>
    <n v="3614"/>
    <d v="1899-12-30T00:00:01"/>
    <n v="1"/>
    <n v="11"/>
    <n v="22274"/>
    <n v="38"/>
    <x v="21"/>
  </r>
  <r>
    <n v="3615"/>
    <d v="1899-12-30T00:00:01"/>
    <n v="1"/>
    <n v="11"/>
    <n v="22285"/>
    <n v="39"/>
    <x v="21"/>
  </r>
  <r>
    <n v="3616"/>
    <d v="1899-12-30T00:00:01"/>
    <n v="1"/>
    <n v="10"/>
    <n v="22295"/>
    <n v="36"/>
    <x v="20"/>
  </r>
  <r>
    <n v="3617"/>
    <d v="1899-12-30T00:00:01"/>
    <n v="1"/>
    <n v="10"/>
    <n v="22305"/>
    <n v="37"/>
    <x v="20"/>
  </r>
  <r>
    <n v="3618"/>
    <d v="1899-12-30T00:00:01"/>
    <n v="1"/>
    <n v="9"/>
    <n v="22314"/>
    <n v="34"/>
    <x v="21"/>
  </r>
  <r>
    <n v="3619"/>
    <d v="1899-12-30T00:00:01"/>
    <n v="1"/>
    <n v="10"/>
    <n v="22324"/>
    <n v="36"/>
    <x v="22"/>
  </r>
  <r>
    <n v="3620"/>
    <d v="1899-12-30T00:00:01"/>
    <n v="1"/>
    <n v="9"/>
    <n v="22333"/>
    <n v="33"/>
    <x v="21"/>
  </r>
  <r>
    <n v="3621"/>
    <d v="1899-12-30T00:00:01"/>
    <n v="1"/>
    <n v="9"/>
    <n v="22342"/>
    <n v="33"/>
    <x v="21"/>
  </r>
  <r>
    <n v="3622"/>
    <d v="1899-12-30T00:00:01"/>
    <n v="1"/>
    <n v="9"/>
    <n v="22351"/>
    <n v="34"/>
    <x v="22"/>
  </r>
  <r>
    <n v="3623"/>
    <d v="1899-12-30T00:00:01"/>
    <n v="1"/>
    <n v="9"/>
    <n v="22360"/>
    <n v="32"/>
    <x v="21"/>
  </r>
  <r>
    <n v="3624"/>
    <d v="1899-12-30T00:00:01"/>
    <n v="1"/>
    <n v="8"/>
    <n v="22368"/>
    <n v="30"/>
    <x v="21"/>
  </r>
  <r>
    <n v="3625"/>
    <d v="1899-12-30T00:00:01"/>
    <n v="1"/>
    <n v="8"/>
    <n v="22376"/>
    <n v="30"/>
    <x v="23"/>
  </r>
  <r>
    <n v="3626"/>
    <d v="1899-12-30T00:00:01"/>
    <n v="1"/>
    <n v="8"/>
    <n v="22384"/>
    <n v="29"/>
    <x v="23"/>
  </r>
  <r>
    <n v="3627"/>
    <d v="1899-12-30T00:00:01"/>
    <n v="1"/>
    <n v="8"/>
    <n v="22392"/>
    <n v="30"/>
    <x v="22"/>
  </r>
  <r>
    <n v="3628"/>
    <d v="1899-12-30T00:00:01"/>
    <n v="1"/>
    <n v="8"/>
    <n v="22400"/>
    <n v="30"/>
    <x v="23"/>
  </r>
  <r>
    <n v="3629"/>
    <d v="1899-12-30T00:00:01"/>
    <n v="1"/>
    <n v="8"/>
    <n v="22408"/>
    <n v="29"/>
    <x v="23"/>
  </r>
  <r>
    <n v="3630"/>
    <d v="1899-12-30T00:00:01"/>
    <n v="1"/>
    <n v="8"/>
    <n v="22416"/>
    <n v="27"/>
    <x v="24"/>
  </r>
  <r>
    <n v="3631"/>
    <d v="1899-12-30T00:00:01"/>
    <n v="1"/>
    <n v="8"/>
    <n v="22424"/>
    <n v="28"/>
    <x v="23"/>
  </r>
  <r>
    <n v="3632"/>
    <d v="1899-12-30T00:00:01"/>
    <n v="1"/>
    <n v="8"/>
    <n v="22432"/>
    <n v="29"/>
    <x v="23"/>
  </r>
  <r>
    <n v="3633"/>
    <d v="1899-12-30T00:00:01"/>
    <n v="1"/>
    <n v="8"/>
    <n v="22440"/>
    <n v="28"/>
    <x v="22"/>
  </r>
  <r>
    <n v="3634"/>
    <d v="1899-12-30T00:00:01"/>
    <n v="1"/>
    <n v="8"/>
    <n v="22448"/>
    <n v="28"/>
    <x v="23"/>
  </r>
  <r>
    <n v="3635"/>
    <d v="1899-12-30T00:00:01"/>
    <n v="1"/>
    <n v="8"/>
    <n v="22456"/>
    <n v="28"/>
    <x v="22"/>
  </r>
  <r>
    <n v="3636"/>
    <d v="1899-12-30T00:00:01"/>
    <n v="1"/>
    <n v="8"/>
    <n v="22464"/>
    <n v="28"/>
    <x v="25"/>
  </r>
  <r>
    <n v="3637"/>
    <d v="1899-12-30T00:00:01"/>
    <n v="1"/>
    <n v="8"/>
    <n v="22472"/>
    <n v="30"/>
    <x v="25"/>
  </r>
  <r>
    <n v="3638"/>
    <d v="1899-12-30T00:00:01"/>
    <n v="1"/>
    <n v="8"/>
    <n v="22480"/>
    <n v="29"/>
    <x v="25"/>
  </r>
  <r>
    <n v="3639"/>
    <d v="1899-12-30T00:00:01"/>
    <n v="1"/>
    <n v="8"/>
    <n v="22488"/>
    <n v="28"/>
    <x v="25"/>
  </r>
  <r>
    <n v="3640"/>
    <d v="1899-12-30T00:00:01"/>
    <n v="1"/>
    <n v="8"/>
    <n v="22496"/>
    <n v="29"/>
    <x v="25"/>
  </r>
  <r>
    <n v="3641"/>
    <d v="1899-12-30T00:00:01"/>
    <n v="1"/>
    <n v="8"/>
    <n v="22504"/>
    <n v="27"/>
    <x v="25"/>
  </r>
  <r>
    <n v="3642"/>
    <d v="1899-12-30T00:00:01"/>
    <n v="1"/>
    <n v="8"/>
    <n v="22512"/>
    <n v="28"/>
    <x v="24"/>
  </r>
  <r>
    <n v="3643"/>
    <d v="1899-12-30T00:00:01"/>
    <n v="1"/>
    <n v="8"/>
    <n v="22520"/>
    <n v="29"/>
    <x v="25"/>
  </r>
  <r>
    <n v="3644"/>
    <d v="1899-12-30T00:00:01"/>
    <n v="1"/>
    <n v="8"/>
    <n v="22528"/>
    <n v="30"/>
    <x v="25"/>
  </r>
  <r>
    <n v="3645"/>
    <d v="1899-12-30T00:00:01"/>
    <n v="1"/>
    <n v="8"/>
    <n v="22536"/>
    <n v="28"/>
    <x v="25"/>
  </r>
  <r>
    <n v="3646"/>
    <d v="1899-12-30T00:00:01"/>
    <n v="1"/>
    <n v="8"/>
    <n v="22544"/>
    <n v="28"/>
    <x v="27"/>
  </r>
  <r>
    <n v="3647"/>
    <d v="1899-12-30T00:00:01"/>
    <n v="1"/>
    <n v="8"/>
    <n v="22552"/>
    <n v="28"/>
    <x v="28"/>
  </r>
  <r>
    <n v="3648"/>
    <d v="1899-12-30T00:00:01"/>
    <n v="1"/>
    <n v="8"/>
    <n v="22560"/>
    <n v="27"/>
    <x v="29"/>
  </r>
  <r>
    <n v="3649"/>
    <d v="1899-12-30T00:00:01"/>
    <n v="1"/>
    <n v="8"/>
    <n v="22568"/>
    <n v="28"/>
    <x v="29"/>
  </r>
  <r>
    <n v="3650"/>
    <d v="1899-12-30T00:00:01"/>
    <n v="1"/>
    <n v="8"/>
    <n v="22576"/>
    <n v="27"/>
    <x v="28"/>
  </r>
  <r>
    <n v="3651"/>
    <d v="1899-12-30T00:00:01"/>
    <n v="1"/>
    <n v="9"/>
    <n v="22585"/>
    <n v="32"/>
    <x v="28"/>
  </r>
  <r>
    <n v="3652"/>
    <d v="1899-12-30T00:00:01"/>
    <n v="1"/>
    <n v="7"/>
    <n v="22592"/>
    <n v="26"/>
    <x v="27"/>
  </r>
  <r>
    <n v="3653"/>
    <d v="1899-12-30T00:00:01"/>
    <n v="0"/>
    <n v="7"/>
    <n v="22599"/>
    <n v="24"/>
    <x v="27"/>
  </r>
  <r>
    <n v="3654"/>
    <d v="1899-12-30T00:00:01"/>
    <n v="0"/>
    <n v="8"/>
    <n v="22607"/>
    <n v="30"/>
    <x v="27"/>
  </r>
  <r>
    <n v="3655"/>
    <d v="1899-12-30T00:00:01"/>
    <n v="1"/>
    <n v="8"/>
    <n v="22615"/>
    <n v="29"/>
    <x v="25"/>
  </r>
  <r>
    <n v="3656"/>
    <d v="1899-12-30T00:00:01"/>
    <n v="1"/>
    <n v="7"/>
    <n v="22622"/>
    <n v="24"/>
    <x v="24"/>
  </r>
  <r>
    <n v="3657"/>
    <d v="1899-12-30T00:00:01"/>
    <n v="1"/>
    <n v="7"/>
    <n v="22629"/>
    <n v="24"/>
    <x v="24"/>
  </r>
  <r>
    <n v="3658"/>
    <d v="1899-12-30T00:00:01"/>
    <n v="1"/>
    <n v="6"/>
    <n v="22635"/>
    <n v="23"/>
    <x v="24"/>
  </r>
  <r>
    <n v="3659"/>
    <d v="1899-12-30T00:00:01"/>
    <n v="1"/>
    <n v="7"/>
    <n v="22642"/>
    <n v="27"/>
    <x v="24"/>
  </r>
  <r>
    <n v="3660"/>
    <d v="1899-12-30T00:00:01"/>
    <n v="1"/>
    <n v="5"/>
    <n v="22647"/>
    <n v="19"/>
    <x v="24"/>
  </r>
  <r>
    <n v="3661"/>
    <d v="1899-12-30T00:00:01"/>
    <n v="1"/>
    <n v="7"/>
    <n v="22654"/>
    <n v="27"/>
    <x v="24"/>
  </r>
  <r>
    <n v="3662"/>
    <d v="1899-12-30T00:00:01"/>
    <n v="1"/>
    <n v="8"/>
    <n v="22662"/>
    <n v="27"/>
    <x v="25"/>
  </r>
  <r>
    <n v="3663"/>
    <d v="1899-12-30T00:00:01"/>
    <n v="1"/>
    <n v="6"/>
    <n v="22668"/>
    <n v="23"/>
    <x v="24"/>
  </r>
  <r>
    <n v="3664"/>
    <d v="1899-12-30T00:00:01"/>
    <n v="1"/>
    <n v="8"/>
    <n v="22676"/>
    <n v="27"/>
    <x v="24"/>
  </r>
  <r>
    <n v="3665"/>
    <d v="1899-12-30T00:00:01"/>
    <n v="1"/>
    <n v="5"/>
    <n v="22681"/>
    <n v="19"/>
    <x v="24"/>
  </r>
  <r>
    <n v="3666"/>
    <d v="1899-12-30T00:00:01"/>
    <n v="1"/>
    <n v="7"/>
    <n v="22688"/>
    <n v="27"/>
    <x v="23"/>
  </r>
  <r>
    <n v="3667"/>
    <d v="1899-12-30T00:00:01"/>
    <n v="1"/>
    <n v="7"/>
    <n v="22695"/>
    <n v="27"/>
    <x v="22"/>
  </r>
  <r>
    <n v="3668"/>
    <d v="1899-12-30T00:00:01"/>
    <n v="1"/>
    <n v="6"/>
    <n v="22701"/>
    <n v="23"/>
    <x v="23"/>
  </r>
  <r>
    <n v="3669"/>
    <d v="1899-12-30T00:00:01"/>
    <n v="1"/>
    <n v="7"/>
    <n v="22708"/>
    <n v="27"/>
    <x v="23"/>
  </r>
  <r>
    <n v="3670"/>
    <d v="1899-12-30T00:00:01"/>
    <n v="1"/>
    <n v="8"/>
    <n v="22716"/>
    <n v="27"/>
    <x v="22"/>
  </r>
  <r>
    <n v="3671"/>
    <d v="1899-12-30T00:00:01"/>
    <n v="1"/>
    <n v="6"/>
    <n v="22722"/>
    <n v="23"/>
    <x v="23"/>
  </r>
  <r>
    <n v="3672"/>
    <d v="1899-12-30T00:00:01"/>
    <n v="1"/>
    <n v="8"/>
    <n v="22730"/>
    <n v="27"/>
    <x v="24"/>
  </r>
  <r>
    <n v="3673"/>
    <d v="1899-12-30T00:00:01"/>
    <n v="1"/>
    <n v="7"/>
    <n v="22737"/>
    <n v="27"/>
    <x v="24"/>
  </r>
  <r>
    <n v="3674"/>
    <d v="1899-12-30T00:00:01"/>
    <n v="1"/>
    <n v="6"/>
    <n v="22743"/>
    <n v="23"/>
    <x v="25"/>
  </r>
  <r>
    <n v="3675"/>
    <d v="1899-12-30T00:00:01"/>
    <n v="1"/>
    <n v="7"/>
    <n v="22750"/>
    <n v="27"/>
    <x v="24"/>
  </r>
  <r>
    <n v="3676"/>
    <d v="1899-12-30T00:00:01"/>
    <n v="1"/>
    <n v="8"/>
    <n v="22758"/>
    <n v="27"/>
    <x v="24"/>
  </r>
  <r>
    <n v="3677"/>
    <d v="1899-12-30T00:00:01"/>
    <n v="1"/>
    <n v="6"/>
    <n v="22764"/>
    <n v="23"/>
    <x v="24"/>
  </r>
  <r>
    <n v="3678"/>
    <d v="1899-12-30T00:00:01"/>
    <n v="1"/>
    <n v="8"/>
    <n v="22772"/>
    <n v="27"/>
    <x v="23"/>
  </r>
  <r>
    <n v="3679"/>
    <d v="1899-12-30T00:00:01"/>
    <n v="1"/>
    <n v="8"/>
    <n v="22780"/>
    <n v="27"/>
    <x v="24"/>
  </r>
  <r>
    <n v="3680"/>
    <d v="1899-12-30T00:00:01"/>
    <n v="1"/>
    <n v="7"/>
    <n v="22787"/>
    <n v="27"/>
    <x v="23"/>
  </r>
  <r>
    <n v="3681"/>
    <d v="1899-12-30T00:00:01"/>
    <n v="1"/>
    <n v="7"/>
    <n v="22794"/>
    <n v="23"/>
    <x v="22"/>
  </r>
  <r>
    <n v="3682"/>
    <d v="1899-12-30T00:00:01"/>
    <n v="1"/>
    <n v="9"/>
    <n v="22803"/>
    <n v="31"/>
    <x v="23"/>
  </r>
  <r>
    <n v="3683"/>
    <d v="1899-12-30T00:00:01"/>
    <n v="1"/>
    <n v="8"/>
    <n v="22811"/>
    <n v="27"/>
    <x v="23"/>
  </r>
  <r>
    <n v="3684"/>
    <d v="1899-12-30T00:00:01"/>
    <n v="1"/>
    <n v="8"/>
    <n v="22819"/>
    <n v="27"/>
    <x v="23"/>
  </r>
  <r>
    <n v="3685"/>
    <d v="1899-12-30T00:00:01"/>
    <n v="1"/>
    <n v="6"/>
    <n v="22825"/>
    <n v="23"/>
    <x v="22"/>
  </r>
  <r>
    <n v="3686"/>
    <d v="1899-12-30T00:00:01"/>
    <n v="1"/>
    <n v="8"/>
    <n v="22833"/>
    <n v="27"/>
    <x v="23"/>
  </r>
  <r>
    <n v="3687"/>
    <d v="1899-12-30T00:00:01"/>
    <n v="1"/>
    <n v="8"/>
    <n v="22841"/>
    <n v="27"/>
    <x v="23"/>
  </r>
  <r>
    <n v="3688"/>
    <d v="1899-12-30T00:00:01"/>
    <n v="1"/>
    <n v="9"/>
    <n v="22850"/>
    <n v="31"/>
    <x v="22"/>
  </r>
  <r>
    <n v="3689"/>
    <d v="1899-12-30T00:00:01"/>
    <n v="1"/>
    <n v="8"/>
    <n v="22858"/>
    <n v="28"/>
    <x v="23"/>
  </r>
  <r>
    <n v="3690"/>
    <d v="1899-12-30T00:00:01"/>
    <n v="1"/>
    <n v="7"/>
    <n v="22865"/>
    <n v="26"/>
    <x v="23"/>
  </r>
  <r>
    <n v="3691"/>
    <d v="1899-12-30T00:00:01"/>
    <n v="1"/>
    <n v="7"/>
    <n v="22872"/>
    <n v="26"/>
    <x v="23"/>
  </r>
  <r>
    <n v="3692"/>
    <d v="1899-12-30T00:00:01"/>
    <n v="1"/>
    <n v="7"/>
    <n v="22879"/>
    <n v="27"/>
    <x v="22"/>
  </r>
  <r>
    <n v="3693"/>
    <d v="1899-12-30T00:00:01"/>
    <n v="1"/>
    <n v="7"/>
    <n v="22886"/>
    <n v="25"/>
    <x v="23"/>
  </r>
  <r>
    <n v="3694"/>
    <d v="1899-12-30T00:00:01"/>
    <n v="1"/>
    <n v="9"/>
    <n v="22895"/>
    <n v="31"/>
    <x v="24"/>
  </r>
  <r>
    <n v="3695"/>
    <d v="1899-12-30T00:00:01"/>
    <n v="1"/>
    <n v="7"/>
    <n v="22902"/>
    <n v="26"/>
    <x v="24"/>
  </r>
  <r>
    <n v="3696"/>
    <d v="1899-12-30T00:00:01"/>
    <n v="1"/>
    <n v="8"/>
    <n v="22910"/>
    <n v="29"/>
    <x v="23"/>
  </r>
  <r>
    <n v="3697"/>
    <d v="1899-12-30T00:00:01"/>
    <n v="1"/>
    <n v="8"/>
    <n v="22918"/>
    <n v="28"/>
    <x v="24"/>
  </r>
  <r>
    <n v="3698"/>
    <d v="1899-12-30T00:00:01"/>
    <n v="1"/>
    <n v="7"/>
    <n v="22925"/>
    <n v="25"/>
    <x v="24"/>
  </r>
  <r>
    <n v="3699"/>
    <d v="1899-12-30T00:00:01"/>
    <n v="1"/>
    <n v="8"/>
    <n v="22933"/>
    <n v="29"/>
    <x v="24"/>
  </r>
  <r>
    <n v="3700"/>
    <d v="1899-12-30T00:00:01"/>
    <n v="1"/>
    <n v="7"/>
    <n v="22940"/>
    <n v="25"/>
    <x v="24"/>
  </r>
  <r>
    <n v="3701"/>
    <d v="1899-12-30T00:00:01"/>
    <n v="1"/>
    <n v="7"/>
    <n v="22947"/>
    <n v="26"/>
    <x v="24"/>
  </r>
  <r>
    <n v="3702"/>
    <d v="1899-12-30T00:00:01"/>
    <n v="1"/>
    <n v="7"/>
    <n v="22954"/>
    <n v="25"/>
    <x v="25"/>
  </r>
  <r>
    <n v="3703"/>
    <d v="1899-12-30T00:00:01"/>
    <n v="1"/>
    <n v="7"/>
    <n v="22961"/>
    <n v="25"/>
    <x v="25"/>
  </r>
  <r>
    <n v="3704"/>
    <d v="1899-12-30T00:00:01"/>
    <n v="2"/>
    <n v="7"/>
    <n v="22968"/>
    <n v="25"/>
    <x v="25"/>
  </r>
  <r>
    <n v="3705"/>
    <d v="1899-12-30T00:00:01"/>
    <n v="2"/>
    <n v="7"/>
    <n v="22975"/>
    <n v="25"/>
    <x v="24"/>
  </r>
  <r>
    <n v="3706"/>
    <d v="1899-12-30T00:00:01"/>
    <n v="2"/>
    <n v="7"/>
    <n v="22982"/>
    <n v="26"/>
    <x v="25"/>
  </r>
  <r>
    <n v="3707"/>
    <d v="1899-12-30T00:00:01"/>
    <n v="2"/>
    <n v="7"/>
    <n v="22989"/>
    <n v="25"/>
    <x v="25"/>
  </r>
  <r>
    <n v="3708"/>
    <d v="1899-12-30T00:00:01"/>
    <n v="2"/>
    <n v="7"/>
    <n v="22996"/>
    <n v="24"/>
    <x v="26"/>
  </r>
  <r>
    <n v="3709"/>
    <d v="1899-12-30T00:00:01"/>
    <n v="2"/>
    <n v="6"/>
    <n v="23002"/>
    <n v="22"/>
    <x v="27"/>
  </r>
  <r>
    <n v="3710"/>
    <d v="1899-12-30T00:00:01"/>
    <n v="2"/>
    <n v="8"/>
    <n v="23010"/>
    <n v="28"/>
    <x v="27"/>
  </r>
  <r>
    <n v="3711"/>
    <d v="1899-12-30T00:00:01"/>
    <n v="2"/>
    <n v="7"/>
    <n v="23017"/>
    <n v="24"/>
    <x v="26"/>
  </r>
  <r>
    <n v="3712"/>
    <d v="1899-12-30T00:00:01"/>
    <n v="2"/>
    <n v="7"/>
    <n v="23024"/>
    <n v="24"/>
    <x v="27"/>
  </r>
  <r>
    <n v="3713"/>
    <d v="1899-12-30T00:00:01"/>
    <n v="2"/>
    <n v="7"/>
    <n v="23031"/>
    <n v="26"/>
    <x v="26"/>
  </r>
  <r>
    <n v="3714"/>
    <d v="1899-12-30T00:00:01"/>
    <n v="2"/>
    <n v="6"/>
    <n v="23037"/>
    <n v="22"/>
    <x v="26"/>
  </r>
  <r>
    <n v="3715"/>
    <d v="1899-12-30T00:00:01"/>
    <n v="2"/>
    <n v="7"/>
    <n v="23044"/>
    <n v="24"/>
    <x v="25"/>
  </r>
  <r>
    <n v="3716"/>
    <d v="1899-12-30T00:00:01"/>
    <n v="2"/>
    <n v="7"/>
    <n v="23051"/>
    <n v="23"/>
    <x v="26"/>
  </r>
  <r>
    <n v="3717"/>
    <d v="1899-12-30T00:00:01"/>
    <n v="3"/>
    <n v="6"/>
    <n v="23057"/>
    <n v="23"/>
    <x v="25"/>
  </r>
  <r>
    <n v="3718"/>
    <d v="1899-12-30T00:00:01"/>
    <n v="3"/>
    <n v="6"/>
    <n v="23063"/>
    <n v="23"/>
    <x v="26"/>
  </r>
  <r>
    <n v="3719"/>
    <d v="1899-12-30T00:00:01"/>
    <n v="3"/>
    <n v="6"/>
    <n v="23069"/>
    <n v="22"/>
    <x v="25"/>
  </r>
  <r>
    <n v="3720"/>
    <d v="1899-12-30T00:00:01"/>
    <n v="3"/>
    <n v="7"/>
    <n v="23076"/>
    <n v="26"/>
    <x v="26"/>
  </r>
  <r>
    <n v="3721"/>
    <d v="1899-12-30T00:00:01"/>
    <n v="3"/>
    <n v="5"/>
    <n v="23081"/>
    <n v="17"/>
    <x v="25"/>
  </r>
  <r>
    <n v="3722"/>
    <d v="1899-12-30T00:00:01"/>
    <n v="3"/>
    <n v="7"/>
    <n v="23088"/>
    <n v="25"/>
    <x v="26"/>
  </r>
  <r>
    <n v="3723"/>
    <d v="1899-12-30T00:00:01"/>
    <n v="3"/>
    <n v="7"/>
    <n v="23095"/>
    <n v="25"/>
    <x v="25"/>
  </r>
  <r>
    <n v="3724"/>
    <d v="1899-12-30T00:00:01"/>
    <n v="3"/>
    <n v="6"/>
    <n v="23101"/>
    <n v="21"/>
    <x v="25"/>
  </r>
  <r>
    <n v="3725"/>
    <d v="1899-12-30T00:00:01"/>
    <n v="3"/>
    <n v="7"/>
    <n v="23108"/>
    <n v="26"/>
    <x v="25"/>
  </r>
  <r>
    <n v="3726"/>
    <d v="1899-12-30T00:00:01"/>
    <n v="3"/>
    <n v="7"/>
    <n v="23115"/>
    <n v="26"/>
    <x v="24"/>
  </r>
  <r>
    <n v="3727"/>
    <d v="1899-12-30T00:00:01"/>
    <n v="3"/>
    <n v="6"/>
    <n v="23121"/>
    <n v="22"/>
    <x v="25"/>
  </r>
  <r>
    <n v="3728"/>
    <d v="1899-12-30T00:00:01"/>
    <n v="3"/>
    <n v="6"/>
    <n v="23127"/>
    <n v="22"/>
    <x v="24"/>
  </r>
  <r>
    <n v="3729"/>
    <d v="1899-12-30T00:00:01"/>
    <n v="3"/>
    <n v="6"/>
    <n v="23133"/>
    <n v="22"/>
    <x v="25"/>
  </r>
  <r>
    <n v="3730"/>
    <d v="1899-12-30T00:00:01"/>
    <n v="3"/>
    <n v="7"/>
    <n v="23140"/>
    <n v="27"/>
    <x v="24"/>
  </r>
  <r>
    <n v="3731"/>
    <d v="1899-12-30T00:00:01"/>
    <n v="3"/>
    <n v="5"/>
    <n v="23145"/>
    <n v="19"/>
    <x v="25"/>
  </r>
  <r>
    <n v="3732"/>
    <d v="1899-12-30T00:00:01"/>
    <n v="4"/>
    <n v="8"/>
    <n v="23153"/>
    <n v="27"/>
    <x v="24"/>
  </r>
  <r>
    <n v="3733"/>
    <d v="1899-12-30T00:00:01"/>
    <n v="4"/>
    <n v="6"/>
    <n v="23159"/>
    <n v="21"/>
    <x v="24"/>
  </r>
  <r>
    <n v="3734"/>
    <d v="1899-12-30T00:00:01"/>
    <n v="4"/>
    <n v="7"/>
    <n v="23166"/>
    <n v="24"/>
    <x v="24"/>
  </r>
  <r>
    <n v="3735"/>
    <d v="1899-12-30T00:00:01"/>
    <n v="4"/>
    <n v="7"/>
    <n v="23173"/>
    <n v="24"/>
    <x v="24"/>
  </r>
  <r>
    <n v="3736"/>
    <d v="1899-12-30T00:00:01"/>
    <n v="4"/>
    <n v="7"/>
    <n v="23180"/>
    <n v="24"/>
    <x v="24"/>
  </r>
  <r>
    <n v="3737"/>
    <d v="1899-12-30T00:00:01"/>
    <n v="4"/>
    <n v="6"/>
    <n v="23186"/>
    <n v="21"/>
    <x v="24"/>
  </r>
  <r>
    <n v="3738"/>
    <d v="1899-12-30T00:00:01"/>
    <n v="4"/>
    <n v="8"/>
    <n v="23194"/>
    <n v="28"/>
    <x v="24"/>
  </r>
  <r>
    <n v="3739"/>
    <d v="1899-12-30T00:00:01"/>
    <n v="4"/>
    <n v="6"/>
    <n v="23200"/>
    <n v="21"/>
    <x v="25"/>
  </r>
  <r>
    <n v="3740"/>
    <d v="1899-12-30T00:00:01"/>
    <n v="4"/>
    <n v="7"/>
    <n v="23207"/>
    <n v="24"/>
    <x v="24"/>
  </r>
  <r>
    <n v="3741"/>
    <d v="1899-12-30T00:00:01"/>
    <n v="4"/>
    <n v="7"/>
    <n v="23214"/>
    <n v="24"/>
    <x v="25"/>
  </r>
  <r>
    <n v="3742"/>
    <d v="1899-12-30T00:00:01"/>
    <n v="4"/>
    <n v="7"/>
    <n v="23221"/>
    <n v="24"/>
    <x v="25"/>
  </r>
  <r>
    <n v="3743"/>
    <d v="1899-12-30T00:00:01"/>
    <n v="4"/>
    <n v="7"/>
    <n v="23228"/>
    <n v="24"/>
    <x v="26"/>
  </r>
  <r>
    <n v="3744"/>
    <d v="1899-12-30T00:00:01"/>
    <n v="4"/>
    <n v="7"/>
    <n v="23235"/>
    <n v="24"/>
    <x v="27"/>
  </r>
  <r>
    <n v="3745"/>
    <d v="1899-12-30T00:00:01"/>
    <n v="4"/>
    <n v="7"/>
    <n v="23242"/>
    <n v="25"/>
    <x v="27"/>
  </r>
  <r>
    <n v="3746"/>
    <d v="1899-12-30T00:00:01"/>
    <n v="4"/>
    <n v="7"/>
    <n v="23249"/>
    <n v="24"/>
    <x v="27"/>
  </r>
  <r>
    <n v="3747"/>
    <d v="1899-12-30T00:00:01"/>
    <n v="4"/>
    <n v="7"/>
    <n v="23256"/>
    <n v="24"/>
    <x v="27"/>
  </r>
  <r>
    <n v="3748"/>
    <d v="1899-12-30T00:00:01"/>
    <n v="4"/>
    <n v="7"/>
    <n v="23263"/>
    <n v="24"/>
    <x v="26"/>
  </r>
  <r>
    <n v="3749"/>
    <d v="1899-12-30T00:00:01"/>
    <n v="4"/>
    <n v="7"/>
    <n v="23270"/>
    <n v="25"/>
    <x v="25"/>
  </r>
  <r>
    <n v="3750"/>
    <d v="1899-12-30T00:00:01"/>
    <n v="4"/>
    <n v="7"/>
    <n v="23277"/>
    <n v="25"/>
    <x v="26"/>
  </r>
  <r>
    <n v="3751"/>
    <d v="1899-12-30T00:00:01"/>
    <n v="5"/>
    <n v="8"/>
    <n v="23285"/>
    <n v="28"/>
    <x v="26"/>
  </r>
  <r>
    <n v="3752"/>
    <d v="1899-12-30T00:00:01"/>
    <n v="5"/>
    <n v="6"/>
    <n v="23291"/>
    <n v="22"/>
    <x v="27"/>
  </r>
  <r>
    <n v="3753"/>
    <d v="1899-12-30T00:00:01"/>
    <n v="5"/>
    <n v="8"/>
    <n v="23299"/>
    <n v="28"/>
    <x v="27"/>
  </r>
  <r>
    <n v="3754"/>
    <d v="1899-12-30T00:00:01"/>
    <n v="5"/>
    <n v="8"/>
    <n v="23307"/>
    <n v="29"/>
    <x v="26"/>
  </r>
  <r>
    <n v="3755"/>
    <d v="1899-12-30T00:00:01"/>
    <n v="5"/>
    <n v="7"/>
    <n v="23314"/>
    <n v="25"/>
    <x v="26"/>
  </r>
  <r>
    <n v="3756"/>
    <d v="1899-12-30T00:00:01"/>
    <n v="5"/>
    <n v="8"/>
    <n v="23322"/>
    <n v="29"/>
    <x v="25"/>
  </r>
  <r>
    <n v="3757"/>
    <d v="1899-12-30T00:00:01"/>
    <n v="5"/>
    <n v="6"/>
    <n v="23328"/>
    <n v="21"/>
    <x v="26"/>
  </r>
  <r>
    <n v="3758"/>
    <d v="1899-12-30T00:00:01"/>
    <n v="5"/>
    <n v="8"/>
    <n v="23336"/>
    <n v="29"/>
    <x v="25"/>
  </r>
  <r>
    <n v="3759"/>
    <d v="1899-12-30T00:00:01"/>
    <n v="5"/>
    <n v="8"/>
    <n v="23344"/>
    <n v="29"/>
    <x v="25"/>
  </r>
  <r>
    <n v="3760"/>
    <d v="1899-12-30T00:00:01"/>
    <n v="5"/>
    <n v="7"/>
    <n v="23351"/>
    <n v="25"/>
    <x v="24"/>
  </r>
  <r>
    <n v="3761"/>
    <d v="1899-12-30T00:00:01"/>
    <n v="5"/>
    <n v="8"/>
    <n v="23359"/>
    <n v="29"/>
    <x v="24"/>
  </r>
  <r>
    <n v="3762"/>
    <d v="1899-12-30T00:00:01"/>
    <n v="5"/>
    <n v="6"/>
    <n v="23365"/>
    <n v="22"/>
    <x v="24"/>
  </r>
  <r>
    <n v="3763"/>
    <d v="1899-12-30T00:00:01"/>
    <n v="5"/>
    <n v="8"/>
    <n v="23373"/>
    <n v="29"/>
    <x v="23"/>
  </r>
  <r>
    <n v="3764"/>
    <d v="1899-12-30T00:00:01"/>
    <n v="5"/>
    <n v="8"/>
    <n v="23381"/>
    <n v="29"/>
    <x v="24"/>
  </r>
  <r>
    <n v="3765"/>
    <d v="1899-12-30T00:00:01"/>
    <n v="5"/>
    <n v="7"/>
    <n v="23388"/>
    <n v="24"/>
    <x v="24"/>
  </r>
  <r>
    <n v="3766"/>
    <d v="1899-12-30T00:00:01"/>
    <n v="5"/>
    <n v="8"/>
    <n v="23396"/>
    <n v="29"/>
    <x v="24"/>
  </r>
  <r>
    <n v="3767"/>
    <d v="1899-12-30T00:00:01"/>
    <n v="5"/>
    <n v="6"/>
    <n v="23402"/>
    <n v="22"/>
    <x v="23"/>
  </r>
  <r>
    <n v="3768"/>
    <d v="1899-12-30T00:00:01"/>
    <n v="5"/>
    <n v="8"/>
    <n v="23410"/>
    <n v="28"/>
    <x v="24"/>
  </r>
  <r>
    <n v="3769"/>
    <d v="1899-12-30T00:00:01"/>
    <n v="6"/>
    <n v="8"/>
    <n v="23418"/>
    <n v="28"/>
    <x v="24"/>
  </r>
  <r>
    <n v="3770"/>
    <d v="1899-12-30T00:00:01"/>
    <n v="6"/>
    <n v="7"/>
    <n v="23425"/>
    <n v="25"/>
    <x v="23"/>
  </r>
  <r>
    <n v="3771"/>
    <d v="1899-12-30T00:00:01"/>
    <n v="6"/>
    <n v="8"/>
    <n v="23433"/>
    <n v="29"/>
    <x v="24"/>
  </r>
  <r>
    <n v="3772"/>
    <d v="1899-12-30T00:00:01"/>
    <n v="6"/>
    <n v="6"/>
    <n v="23439"/>
    <n v="23"/>
    <x v="25"/>
  </r>
  <r>
    <n v="3773"/>
    <d v="1899-12-30T00:00:01"/>
    <n v="6"/>
    <n v="8"/>
    <n v="23447"/>
    <n v="30"/>
    <x v="24"/>
  </r>
  <r>
    <n v="3774"/>
    <d v="1899-12-30T00:00:01"/>
    <n v="6"/>
    <n v="7"/>
    <n v="23454"/>
    <n v="24"/>
    <x v="25"/>
  </r>
  <r>
    <n v="3775"/>
    <d v="1899-12-30T00:00:01"/>
    <n v="6"/>
    <n v="7"/>
    <n v="23461"/>
    <n v="27"/>
    <x v="26"/>
  </r>
  <r>
    <n v="3776"/>
    <d v="1899-12-30T00:00:01"/>
    <n v="6"/>
    <n v="7"/>
    <n v="23468"/>
    <n v="24"/>
    <x v="25"/>
  </r>
  <r>
    <n v="3777"/>
    <d v="1899-12-30T00:00:01"/>
    <n v="6"/>
    <n v="8"/>
    <n v="23476"/>
    <n v="29"/>
    <x v="26"/>
  </r>
  <r>
    <n v="3778"/>
    <d v="1899-12-30T00:00:01"/>
    <n v="6"/>
    <n v="7"/>
    <n v="23483"/>
    <n v="26"/>
    <x v="25"/>
  </r>
  <r>
    <n v="3779"/>
    <d v="1899-12-30T00:00:01"/>
    <n v="6"/>
    <n v="7"/>
    <n v="23490"/>
    <n v="26"/>
    <x v="26"/>
  </r>
  <r>
    <n v="3780"/>
    <d v="1899-12-30T00:00:01"/>
    <n v="6"/>
    <n v="7"/>
    <n v="23497"/>
    <n v="24"/>
    <x v="25"/>
  </r>
  <r>
    <n v="3781"/>
    <d v="1899-12-30T00:00:01"/>
    <n v="6"/>
    <n v="7"/>
    <n v="23504"/>
    <n v="26"/>
    <x v="26"/>
  </r>
  <r>
    <n v="3782"/>
    <d v="1899-12-30T00:00:01"/>
    <n v="6"/>
    <n v="7"/>
    <n v="23511"/>
    <n v="24"/>
    <x v="25"/>
  </r>
  <r>
    <n v="3783"/>
    <d v="1899-12-30T00:00:01"/>
    <n v="6"/>
    <n v="7"/>
    <n v="23518"/>
    <n v="26"/>
    <x v="26"/>
  </r>
  <r>
    <n v="3784"/>
    <d v="1899-12-30T00:00:01"/>
    <n v="6"/>
    <n v="7"/>
    <n v="23525"/>
    <n v="24"/>
    <x v="27"/>
  </r>
  <r>
    <n v="3785"/>
    <d v="1899-12-30T00:00:01"/>
    <n v="7"/>
    <n v="7"/>
    <n v="23532"/>
    <n v="25"/>
    <x v="27"/>
  </r>
  <r>
    <n v="3786"/>
    <d v="1899-12-30T00:00:01"/>
    <n v="7"/>
    <n v="7"/>
    <n v="23539"/>
    <n v="24"/>
    <x v="27"/>
  </r>
  <r>
    <n v="3787"/>
    <d v="1899-12-30T00:00:01"/>
    <n v="7"/>
    <n v="7"/>
    <n v="23546"/>
    <n v="25"/>
    <x v="27"/>
  </r>
  <r>
    <n v="3788"/>
    <d v="1899-12-30T00:00:01"/>
    <n v="7"/>
    <n v="7"/>
    <n v="23553"/>
    <n v="25"/>
    <x v="26"/>
  </r>
  <r>
    <n v="3789"/>
    <d v="1899-12-30T00:00:01"/>
    <n v="7"/>
    <n v="7"/>
    <n v="23560"/>
    <n v="25"/>
    <x v="27"/>
  </r>
  <r>
    <n v="3790"/>
    <d v="1899-12-30T00:00:01"/>
    <n v="7"/>
    <n v="7"/>
    <n v="23567"/>
    <n v="25"/>
    <x v="25"/>
  </r>
  <r>
    <n v="3791"/>
    <d v="1899-12-30T00:00:01"/>
    <n v="7"/>
    <n v="7"/>
    <n v="23574"/>
    <n v="25"/>
    <x v="25"/>
  </r>
  <r>
    <n v="3792"/>
    <d v="1899-12-30T00:00:01"/>
    <n v="7"/>
    <n v="7"/>
    <n v="23581"/>
    <n v="25"/>
    <x v="24"/>
  </r>
  <r>
    <n v="3793"/>
    <d v="1899-12-30T00:00:01"/>
    <n v="7"/>
    <n v="7"/>
    <n v="23588"/>
    <n v="24"/>
    <x v="25"/>
  </r>
  <r>
    <n v="3794"/>
    <d v="1899-12-30T00:00:01"/>
    <n v="7"/>
    <n v="7"/>
    <n v="23595"/>
    <n v="24"/>
    <x v="24"/>
  </r>
  <r>
    <n v="3795"/>
    <d v="1899-12-30T00:00:01"/>
    <n v="7"/>
    <n v="7"/>
    <n v="23602"/>
    <n v="25"/>
    <x v="24"/>
  </r>
  <r>
    <n v="3796"/>
    <d v="1899-12-30T00:00:01"/>
    <n v="7"/>
    <n v="7"/>
    <n v="23609"/>
    <n v="25"/>
    <x v="26"/>
  </r>
  <r>
    <n v="3797"/>
    <d v="1899-12-30T00:00:01"/>
    <n v="7"/>
    <n v="7"/>
    <n v="23616"/>
    <n v="25"/>
    <x v="25"/>
  </r>
  <r>
    <n v="3798"/>
    <d v="1899-12-30T00:00:01"/>
    <n v="7"/>
    <n v="7"/>
    <n v="23623"/>
    <n v="25"/>
    <x v="26"/>
  </r>
  <r>
    <n v="3799"/>
    <d v="1899-12-30T00:00:01"/>
    <n v="7"/>
    <n v="7"/>
    <n v="23630"/>
    <n v="25"/>
    <x v="25"/>
  </r>
  <r>
    <n v="3800"/>
    <d v="1899-12-30T00:00:01"/>
    <n v="7"/>
    <n v="7"/>
    <n v="23637"/>
    <n v="24"/>
    <x v="27"/>
  </r>
  <r>
    <n v="3801"/>
    <d v="1899-12-30T00:00:01"/>
    <n v="8"/>
    <n v="7"/>
    <n v="23644"/>
    <n v="26"/>
    <x v="27"/>
  </r>
  <r>
    <n v="3802"/>
    <d v="1899-12-30T00:00:01"/>
    <n v="8"/>
    <n v="7"/>
    <n v="23651"/>
    <n v="25"/>
    <x v="27"/>
  </r>
  <r>
    <n v="3803"/>
    <d v="1899-12-30T00:00:01"/>
    <n v="8"/>
    <n v="7"/>
    <n v="23658"/>
    <n v="25"/>
    <x v="27"/>
  </r>
  <r>
    <n v="3804"/>
    <d v="1899-12-30T00:00:01"/>
    <n v="8"/>
    <n v="7"/>
    <n v="23665"/>
    <n v="24"/>
    <x v="27"/>
  </r>
  <r>
    <n v="3805"/>
    <d v="1899-12-30T00:00:01"/>
    <n v="8"/>
    <n v="7"/>
    <n v="23672"/>
    <n v="26"/>
    <x v="27"/>
  </r>
  <r>
    <n v="3806"/>
    <d v="1899-12-30T00:00:01"/>
    <n v="8"/>
    <n v="7"/>
    <n v="23679"/>
    <n v="24"/>
    <x v="26"/>
  </r>
  <r>
    <n v="3807"/>
    <d v="1899-12-30T00:00:01"/>
    <n v="8"/>
    <n v="7"/>
    <n v="23686"/>
    <n v="25"/>
    <x v="27"/>
  </r>
  <r>
    <n v="3808"/>
    <d v="1899-12-30T00:00:01"/>
    <n v="8"/>
    <n v="6"/>
    <n v="23692"/>
    <n v="23"/>
    <x v="27"/>
  </r>
  <r>
    <n v="3809"/>
    <d v="1899-12-30T00:00:01"/>
    <n v="8"/>
    <n v="6"/>
    <n v="23698"/>
    <n v="23"/>
    <x v="27"/>
  </r>
  <r>
    <n v="3810"/>
    <d v="1899-12-30T00:00:01"/>
    <n v="8"/>
    <n v="7"/>
    <n v="23705"/>
    <n v="24"/>
    <x v="27"/>
  </r>
  <r>
    <n v="3811"/>
    <d v="1899-12-30T00:00:01"/>
    <n v="8"/>
    <n v="6"/>
    <n v="23711"/>
    <n v="23"/>
    <x v="28"/>
  </r>
  <r>
    <n v="3812"/>
    <d v="1899-12-30T00:00:01"/>
    <n v="8"/>
    <n v="6"/>
    <n v="23717"/>
    <n v="22"/>
    <x v="27"/>
  </r>
  <r>
    <n v="3813"/>
    <d v="1899-12-30T00:00:01"/>
    <n v="8"/>
    <n v="7"/>
    <n v="23724"/>
    <n v="24"/>
    <x v="27"/>
  </r>
  <r>
    <n v="3814"/>
    <d v="1899-12-30T00:00:01"/>
    <n v="8"/>
    <n v="7"/>
    <n v="23731"/>
    <n v="23"/>
    <x v="27"/>
  </r>
  <r>
    <n v="3815"/>
    <d v="1899-12-30T00:00:01"/>
    <n v="8"/>
    <n v="7"/>
    <n v="23738"/>
    <n v="24"/>
    <x v="26"/>
  </r>
  <r>
    <n v="3816"/>
    <d v="1899-12-30T00:00:01"/>
    <n v="9"/>
    <n v="6"/>
    <n v="23744"/>
    <n v="23"/>
    <x v="27"/>
  </r>
  <r>
    <n v="3817"/>
    <d v="1899-12-30T00:00:01"/>
    <n v="9"/>
    <n v="7"/>
    <n v="23751"/>
    <n v="24"/>
    <x v="27"/>
  </r>
  <r>
    <n v="3818"/>
    <d v="1899-12-30T00:00:01"/>
    <n v="9"/>
    <n v="7"/>
    <n v="23758"/>
    <n v="25"/>
    <x v="27"/>
  </r>
  <r>
    <n v="3819"/>
    <d v="1899-12-30T00:00:01"/>
    <n v="9"/>
    <n v="7"/>
    <n v="23765"/>
    <n v="24"/>
    <x v="26"/>
  </r>
  <r>
    <n v="3820"/>
    <d v="1899-12-30T00:00:01"/>
    <n v="9"/>
    <n v="6"/>
    <n v="23771"/>
    <n v="21"/>
    <x v="26"/>
  </r>
  <r>
    <n v="3821"/>
    <d v="1899-12-30T00:00:01"/>
    <n v="9"/>
    <n v="6"/>
    <n v="23777"/>
    <n v="22"/>
    <x v="26"/>
  </r>
  <r>
    <n v="3822"/>
    <d v="1899-12-30T00:00:01"/>
    <n v="9"/>
    <n v="7"/>
    <n v="23784"/>
    <n v="27"/>
    <x v="26"/>
  </r>
  <r>
    <n v="3823"/>
    <d v="1899-12-30T00:00:01"/>
    <n v="9"/>
    <n v="6"/>
    <n v="23790"/>
    <n v="23"/>
    <x v="27"/>
  </r>
  <r>
    <n v="3824"/>
    <d v="1899-12-30T00:00:01"/>
    <n v="9"/>
    <n v="7"/>
    <n v="23797"/>
    <n v="24"/>
    <x v="27"/>
  </r>
  <r>
    <n v="3825"/>
    <d v="1899-12-30T00:00:01"/>
    <n v="9"/>
    <n v="6"/>
    <n v="23803"/>
    <n v="23"/>
    <x v="27"/>
  </r>
  <r>
    <n v="3826"/>
    <d v="1899-12-30T00:00:01"/>
    <n v="9"/>
    <n v="6"/>
    <n v="23809"/>
    <n v="22"/>
    <x v="28"/>
  </r>
  <r>
    <n v="3827"/>
    <d v="1899-12-30T00:00:01"/>
    <n v="9"/>
    <n v="7"/>
    <n v="23816"/>
    <n v="25"/>
    <x v="28"/>
  </r>
  <r>
    <n v="3828"/>
    <d v="1899-12-30T00:00:01"/>
    <n v="9"/>
    <n v="7"/>
    <n v="23823"/>
    <n v="26"/>
    <x v="29"/>
  </r>
  <r>
    <n v="3829"/>
    <d v="1899-12-30T00:00:01"/>
    <n v="9"/>
    <n v="8"/>
    <n v="23831"/>
    <n v="27"/>
    <x v="29"/>
  </r>
  <r>
    <n v="3830"/>
    <d v="1899-12-30T00:00:01"/>
    <n v="9"/>
    <n v="6"/>
    <n v="23837"/>
    <n v="22"/>
    <x v="30"/>
  </r>
  <r>
    <n v="3831"/>
    <d v="1899-12-30T00:00:01"/>
    <n v="9"/>
    <n v="7"/>
    <n v="23844"/>
    <n v="26"/>
    <x v="30"/>
  </r>
  <r>
    <n v="3832"/>
    <d v="1899-12-30T00:00:01"/>
    <n v="9"/>
    <n v="7"/>
    <n v="23851"/>
    <n v="26"/>
    <x v="30"/>
  </r>
  <r>
    <n v="3833"/>
    <d v="1899-12-30T00:00:01"/>
    <n v="9"/>
    <n v="7"/>
    <n v="23858"/>
    <n v="25"/>
    <x v="30"/>
  </r>
  <r>
    <n v="3834"/>
    <d v="1899-12-30T00:00:01"/>
    <n v="10"/>
    <n v="7"/>
    <n v="23865"/>
    <n v="24"/>
    <x v="29"/>
  </r>
  <r>
    <n v="3835"/>
    <d v="1899-12-30T00:00:01"/>
    <n v="10"/>
    <n v="7"/>
    <n v="23872"/>
    <n v="24"/>
    <x v="29"/>
  </r>
  <r>
    <n v="3836"/>
    <d v="1899-12-30T00:00:01"/>
    <n v="10"/>
    <n v="7"/>
    <n v="23879"/>
    <n v="25"/>
    <x v="28"/>
  </r>
  <r>
    <n v="3837"/>
    <d v="1899-12-30T00:00:01"/>
    <n v="10"/>
    <n v="7"/>
    <n v="23886"/>
    <n v="24"/>
    <x v="29"/>
  </r>
  <r>
    <n v="3838"/>
    <d v="1899-12-30T00:00:01"/>
    <n v="10"/>
    <n v="7"/>
    <n v="23893"/>
    <n v="25"/>
    <x v="29"/>
  </r>
  <r>
    <n v="3839"/>
    <d v="1899-12-30T00:00:01"/>
    <n v="10"/>
    <n v="7"/>
    <n v="23900"/>
    <n v="24"/>
    <x v="29"/>
  </r>
  <r>
    <n v="3840"/>
    <d v="1899-12-30T00:00:01"/>
    <n v="10"/>
    <n v="7"/>
    <n v="23907"/>
    <n v="25"/>
    <x v="28"/>
  </r>
  <r>
    <n v="3841"/>
    <d v="1899-12-30T00:00:01"/>
    <n v="10"/>
    <n v="7"/>
    <n v="23914"/>
    <n v="25"/>
    <x v="28"/>
  </r>
  <r>
    <n v="3842"/>
    <d v="1899-12-30T00:00:01"/>
    <n v="10"/>
    <n v="7"/>
    <n v="23921"/>
    <n v="24"/>
    <x v="28"/>
  </r>
  <r>
    <n v="3843"/>
    <d v="1899-12-30T00:00:01"/>
    <n v="10"/>
    <n v="7"/>
    <n v="23928"/>
    <n v="23"/>
    <x v="27"/>
  </r>
  <r>
    <n v="3844"/>
    <d v="1899-12-30T00:00:01"/>
    <n v="10"/>
    <n v="7"/>
    <n v="23935"/>
    <n v="25"/>
    <x v="27"/>
  </r>
  <r>
    <n v="3845"/>
    <d v="1899-12-30T00:00:01"/>
    <n v="10"/>
    <n v="6"/>
    <n v="23941"/>
    <n v="22"/>
    <x v="27"/>
  </r>
  <r>
    <n v="3846"/>
    <d v="1899-12-30T00:00:01"/>
    <n v="10"/>
    <n v="7"/>
    <n v="23948"/>
    <n v="26"/>
    <x v="28"/>
  </r>
  <r>
    <n v="3847"/>
    <d v="1899-12-30T00:00:01"/>
    <n v="10"/>
    <n v="6"/>
    <n v="23954"/>
    <n v="23"/>
    <x v="27"/>
  </r>
  <r>
    <n v="3848"/>
    <d v="1899-12-30T00:00:01"/>
    <n v="11"/>
    <n v="7"/>
    <n v="23961"/>
    <n v="25"/>
    <x v="27"/>
  </r>
  <r>
    <n v="3849"/>
    <d v="1899-12-30T00:00:01"/>
    <n v="11"/>
    <n v="7"/>
    <n v="23968"/>
    <n v="24"/>
    <x v="27"/>
  </r>
  <r>
    <n v="3850"/>
    <d v="1899-12-30T00:00:01"/>
    <n v="11"/>
    <n v="7"/>
    <n v="23975"/>
    <n v="25"/>
    <x v="28"/>
  </r>
  <r>
    <n v="3851"/>
    <d v="1899-12-30T00:00:01"/>
    <n v="11"/>
    <n v="7"/>
    <n v="23982"/>
    <n v="24"/>
    <x v="28"/>
  </r>
  <r>
    <n v="3852"/>
    <d v="1899-12-30T00:00:01"/>
    <n v="11"/>
    <n v="7"/>
    <n v="23989"/>
    <n v="26"/>
    <x v="28"/>
  </r>
  <r>
    <n v="3853"/>
    <d v="1899-12-30T00:00:01"/>
    <n v="11"/>
    <n v="7"/>
    <n v="23996"/>
    <n v="25"/>
    <x v="27"/>
  </r>
  <r>
    <n v="3854"/>
    <d v="1899-12-30T00:00:01"/>
    <n v="11"/>
    <n v="7"/>
    <n v="24003"/>
    <n v="26"/>
    <x v="28"/>
  </r>
  <r>
    <n v="3855"/>
    <d v="1899-12-30T00:00:01"/>
    <n v="11"/>
    <n v="7"/>
    <n v="24010"/>
    <n v="26"/>
    <x v="29"/>
  </r>
  <r>
    <n v="3856"/>
    <d v="1899-12-30T00:00:01"/>
    <n v="11"/>
    <n v="7"/>
    <n v="24017"/>
    <n v="26"/>
    <x v="28"/>
  </r>
  <r>
    <n v="3857"/>
    <d v="1899-12-30T00:00:01"/>
    <n v="11"/>
    <n v="8"/>
    <n v="24025"/>
    <n v="28"/>
    <x v="29"/>
  </r>
  <r>
    <n v="3858"/>
    <d v="1899-12-30T00:00:01"/>
    <n v="11"/>
    <n v="7"/>
    <n v="24032"/>
    <n v="26"/>
    <x v="28"/>
  </r>
  <r>
    <n v="3859"/>
    <d v="1899-12-30T00:00:01"/>
    <n v="11"/>
    <n v="8"/>
    <n v="24040"/>
    <n v="27"/>
    <x v="29"/>
  </r>
  <r>
    <n v="3860"/>
    <d v="1899-12-30T00:00:01"/>
    <n v="11"/>
    <n v="7"/>
    <n v="24047"/>
    <n v="26"/>
    <x v="28"/>
  </r>
  <r>
    <n v="3861"/>
    <d v="1899-12-30T00:00:01"/>
    <n v="11"/>
    <n v="8"/>
    <n v="24055"/>
    <n v="29"/>
    <x v="29"/>
  </r>
  <r>
    <n v="3862"/>
    <d v="1899-12-30T00:00:01"/>
    <n v="12"/>
    <n v="7"/>
    <n v="24062"/>
    <n v="26"/>
    <x v="28"/>
  </r>
  <r>
    <n v="3863"/>
    <d v="1899-12-30T00:00:01"/>
    <n v="12"/>
    <n v="7"/>
    <n v="24069"/>
    <n v="26"/>
    <x v="29"/>
  </r>
  <r>
    <n v="3864"/>
    <d v="1899-12-30T00:00:01"/>
    <n v="12"/>
    <n v="8"/>
    <n v="24077"/>
    <n v="28"/>
    <x v="29"/>
  </r>
  <r>
    <n v="3865"/>
    <d v="1899-12-30T00:00:01"/>
    <n v="12"/>
    <n v="7"/>
    <n v="24084"/>
    <n v="25"/>
    <x v="30"/>
  </r>
  <r>
    <n v="3866"/>
    <d v="1899-12-30T00:00:01"/>
    <n v="12"/>
    <n v="7"/>
    <n v="24091"/>
    <n v="27"/>
    <x v="30"/>
  </r>
  <r>
    <n v="3867"/>
    <d v="1899-12-30T00:00:01"/>
    <n v="12"/>
    <n v="7"/>
    <n v="24098"/>
    <n v="26"/>
    <x v="29"/>
  </r>
  <r>
    <n v="3868"/>
    <d v="1899-12-30T00:00:01"/>
    <n v="12"/>
    <n v="7"/>
    <n v="24105"/>
    <n v="26"/>
    <x v="30"/>
  </r>
  <r>
    <n v="3869"/>
    <d v="1899-12-30T00:00:01"/>
    <n v="12"/>
    <n v="7"/>
    <n v="24112"/>
    <n v="25"/>
    <x v="29"/>
  </r>
  <r>
    <n v="3870"/>
    <d v="1899-12-30T00:00:01"/>
    <n v="12"/>
    <n v="7"/>
    <n v="24119"/>
    <n v="25"/>
    <x v="29"/>
  </r>
  <r>
    <n v="3871"/>
    <d v="1899-12-30T00:00:01"/>
    <n v="12"/>
    <n v="7"/>
    <n v="24126"/>
    <n v="25"/>
    <x v="28"/>
  </r>
  <r>
    <n v="3872"/>
    <d v="1899-12-30T00:00:01"/>
    <n v="12"/>
    <n v="7"/>
    <n v="24133"/>
    <n v="26"/>
    <x v="29"/>
  </r>
  <r>
    <n v="3873"/>
    <d v="1899-12-30T00:00:01"/>
    <n v="13"/>
    <n v="6"/>
    <n v="24139"/>
    <n v="22"/>
    <x v="29"/>
  </r>
  <r>
    <n v="3874"/>
    <d v="1899-12-30T00:00:01"/>
    <n v="13"/>
    <n v="6"/>
    <n v="24145"/>
    <n v="22"/>
    <x v="28"/>
  </r>
  <r>
    <n v="3875"/>
    <d v="1899-12-30T00:00:01"/>
    <n v="13"/>
    <n v="6"/>
    <n v="24151"/>
    <n v="23"/>
    <x v="28"/>
  </r>
  <r>
    <n v="3876"/>
    <d v="1899-12-30T00:00:01"/>
    <n v="13"/>
    <n v="7"/>
    <n v="24158"/>
    <n v="26"/>
    <x v="27"/>
  </r>
  <r>
    <n v="3877"/>
    <d v="1899-12-30T00:00:01"/>
    <n v="13"/>
    <n v="7"/>
    <n v="24165"/>
    <n v="24"/>
    <x v="28"/>
  </r>
  <r>
    <n v="3878"/>
    <d v="1899-12-30T00:00:01"/>
    <n v="13"/>
    <n v="7"/>
    <n v="24172"/>
    <n v="24"/>
    <x v="27"/>
  </r>
  <r>
    <n v="3879"/>
    <d v="1899-12-30T00:00:01"/>
    <n v="13"/>
    <n v="6"/>
    <n v="24178"/>
    <n v="21"/>
    <x v="28"/>
  </r>
  <r>
    <n v="3880"/>
    <d v="1899-12-30T00:00:01"/>
    <n v="13"/>
    <n v="6"/>
    <n v="24184"/>
    <n v="23"/>
    <x v="28"/>
  </r>
  <r>
    <n v="3881"/>
    <d v="1899-12-30T00:00:01"/>
    <n v="13"/>
    <n v="7"/>
    <n v="24191"/>
    <n v="24"/>
    <x v="28"/>
  </r>
  <r>
    <n v="3882"/>
    <d v="1899-12-30T00:00:01"/>
    <n v="13"/>
    <n v="6"/>
    <n v="24197"/>
    <n v="22"/>
    <x v="27"/>
  </r>
  <r>
    <n v="3883"/>
    <d v="1899-12-30T00:00:01"/>
    <n v="13"/>
    <n v="7"/>
    <n v="24204"/>
    <n v="24"/>
    <x v="28"/>
  </r>
  <r>
    <n v="3884"/>
    <d v="1899-12-30T00:00:01"/>
    <n v="13"/>
    <n v="6"/>
    <n v="24210"/>
    <n v="23"/>
    <x v="28"/>
  </r>
  <r>
    <n v="3885"/>
    <d v="1899-12-30T00:00:01"/>
    <n v="14"/>
    <n v="6"/>
    <n v="24216"/>
    <n v="23"/>
    <x v="29"/>
  </r>
  <r>
    <n v="3886"/>
    <d v="1899-12-30T00:00:01"/>
    <n v="14"/>
    <n v="7"/>
    <n v="24223"/>
    <n v="24"/>
    <x v="29"/>
  </r>
  <r>
    <n v="3887"/>
    <d v="1899-12-30T00:00:01"/>
    <n v="14"/>
    <n v="6"/>
    <n v="24229"/>
    <n v="21"/>
    <x v="28"/>
  </r>
  <r>
    <n v="3888"/>
    <d v="1899-12-30T00:00:01"/>
    <n v="14"/>
    <n v="7"/>
    <n v="24236"/>
    <n v="25"/>
    <x v="29"/>
  </r>
  <r>
    <n v="3889"/>
    <d v="1899-12-30T00:00:01"/>
    <n v="14"/>
    <n v="6"/>
    <n v="24242"/>
    <n v="22"/>
    <x v="30"/>
  </r>
  <r>
    <n v="3890"/>
    <d v="1899-12-30T00:00:01"/>
    <n v="14"/>
    <n v="7"/>
    <n v="24249"/>
    <n v="25"/>
    <x v="29"/>
  </r>
  <r>
    <n v="3891"/>
    <d v="1899-12-30T00:00:01"/>
    <n v="14"/>
    <n v="6"/>
    <n v="24255"/>
    <n v="23"/>
    <x v="30"/>
  </r>
  <r>
    <n v="3892"/>
    <d v="1899-12-30T00:00:01"/>
    <n v="14"/>
    <n v="7"/>
    <n v="24262"/>
    <n v="24"/>
    <x v="29"/>
  </r>
  <r>
    <n v="3893"/>
    <d v="1899-12-30T00:00:01"/>
    <n v="14"/>
    <n v="6"/>
    <n v="24268"/>
    <n v="23"/>
    <x v="28"/>
  </r>
  <r>
    <n v="3894"/>
    <d v="1899-12-30T00:00:01"/>
    <n v="14"/>
    <n v="7"/>
    <n v="24275"/>
    <n v="25"/>
    <x v="29"/>
  </r>
  <r>
    <n v="3895"/>
    <d v="1899-12-30T00:00:01"/>
    <n v="14"/>
    <n v="6"/>
    <n v="24281"/>
    <n v="23"/>
    <x v="30"/>
  </r>
  <r>
    <n v="3896"/>
    <d v="1899-12-30T00:00:01"/>
    <n v="14"/>
    <n v="7"/>
    <n v="24288"/>
    <n v="24"/>
    <x v="29"/>
  </r>
  <r>
    <n v="3897"/>
    <d v="1899-12-30T00:00:01"/>
    <n v="14"/>
    <n v="6"/>
    <n v="24294"/>
    <n v="23"/>
    <x v="30"/>
  </r>
  <r>
    <n v="3898"/>
    <d v="1899-12-30T00:00:01"/>
    <n v="14"/>
    <n v="6"/>
    <n v="24300"/>
    <n v="23"/>
    <x v="29"/>
  </r>
  <r>
    <n v="3899"/>
    <d v="1899-12-30T00:00:01"/>
    <n v="14"/>
    <n v="7"/>
    <n v="24307"/>
    <n v="25"/>
    <x v="29"/>
  </r>
  <r>
    <n v="3900"/>
    <d v="1899-12-30T00:00:01"/>
    <n v="14"/>
    <n v="6"/>
    <n v="24313"/>
    <n v="23"/>
    <x v="27"/>
  </r>
  <r>
    <n v="3901"/>
    <d v="1899-12-30T00:00:01"/>
    <n v="14"/>
    <n v="7"/>
    <n v="24320"/>
    <n v="25"/>
    <x v="26"/>
  </r>
  <r>
    <n v="3902"/>
    <d v="1899-12-30T00:00:01"/>
    <n v="15"/>
    <n v="6"/>
    <n v="24326"/>
    <n v="23"/>
    <x v="27"/>
  </r>
  <r>
    <n v="3903"/>
    <d v="1899-12-30T00:00:01"/>
    <n v="15"/>
    <n v="7"/>
    <n v="24333"/>
    <n v="26"/>
    <x v="27"/>
  </r>
  <r>
    <n v="3904"/>
    <d v="1899-12-30T00:00:01"/>
    <n v="15"/>
    <n v="7"/>
    <n v="24340"/>
    <n v="23"/>
    <x v="27"/>
  </r>
  <r>
    <n v="3905"/>
    <d v="1899-12-30T00:00:01"/>
    <n v="15"/>
    <n v="7"/>
    <n v="24347"/>
    <n v="24"/>
    <x v="26"/>
  </r>
  <r>
    <n v="3906"/>
    <d v="1899-12-30T00:00:01"/>
    <n v="15"/>
    <n v="7"/>
    <n v="24354"/>
    <n v="25"/>
    <x v="27"/>
  </r>
  <r>
    <n v="3907"/>
    <d v="1899-12-30T00:00:01"/>
    <n v="15"/>
    <n v="7"/>
    <n v="24361"/>
    <n v="25"/>
    <x v="27"/>
  </r>
  <r>
    <n v="3908"/>
    <d v="1899-12-30T00:00:01"/>
    <n v="15"/>
    <n v="6"/>
    <n v="24367"/>
    <n v="23"/>
    <x v="26"/>
  </r>
  <r>
    <n v="3909"/>
    <d v="1899-12-30T00:00:01"/>
    <n v="15"/>
    <n v="7"/>
    <n v="24374"/>
    <n v="24"/>
    <x v="26"/>
  </r>
  <r>
    <n v="3910"/>
    <d v="1899-12-30T00:00:01"/>
    <n v="15"/>
    <n v="7"/>
    <n v="24381"/>
    <n v="24"/>
    <x v="25"/>
  </r>
  <r>
    <n v="3911"/>
    <d v="1899-12-30T00:00:01"/>
    <n v="15"/>
    <n v="7"/>
    <n v="24388"/>
    <n v="25"/>
    <x v="26"/>
  </r>
  <r>
    <n v="3912"/>
    <d v="1899-12-30T00:00:01"/>
    <n v="15"/>
    <n v="7"/>
    <n v="24395"/>
    <n v="24"/>
    <x v="25"/>
  </r>
  <r>
    <n v="3913"/>
    <d v="1899-12-30T00:00:01"/>
    <n v="15"/>
    <n v="7"/>
    <n v="24402"/>
    <n v="23"/>
    <x v="26"/>
  </r>
  <r>
    <n v="3914"/>
    <d v="1899-12-30T00:00:01"/>
    <n v="15"/>
    <n v="7"/>
    <n v="24409"/>
    <n v="24"/>
    <x v="25"/>
  </r>
  <r>
    <n v="3915"/>
    <d v="1899-12-30T00:00:01"/>
    <n v="15"/>
    <n v="7"/>
    <n v="24416"/>
    <n v="25"/>
    <x v="26"/>
  </r>
  <r>
    <n v="3916"/>
    <d v="1899-12-30T00:00:01"/>
    <n v="15"/>
    <n v="7"/>
    <n v="24423"/>
    <n v="24"/>
    <x v="27"/>
  </r>
  <r>
    <n v="3917"/>
    <d v="1899-12-30T00:00:01"/>
    <n v="15"/>
    <n v="7"/>
    <n v="24430"/>
    <n v="24"/>
    <x v="27"/>
  </r>
  <r>
    <n v="3918"/>
    <d v="1899-12-30T00:00:01"/>
    <n v="15"/>
    <n v="7"/>
    <n v="24437"/>
    <n v="24"/>
    <x v="27"/>
  </r>
  <r>
    <n v="3919"/>
    <d v="1899-12-30T00:00:01"/>
    <n v="15"/>
    <n v="7"/>
    <n v="24444"/>
    <n v="25"/>
    <x v="27"/>
  </r>
  <r>
    <n v="3920"/>
    <d v="1899-12-30T00:00:01"/>
    <n v="15"/>
    <n v="7"/>
    <n v="24451"/>
    <n v="26"/>
    <x v="26"/>
  </r>
  <r>
    <n v="3921"/>
    <d v="1899-12-30T00:00:01"/>
    <n v="16"/>
    <n v="6"/>
    <n v="24457"/>
    <n v="22"/>
    <x v="25"/>
  </r>
  <r>
    <n v="3922"/>
    <d v="1899-12-30T00:00:01"/>
    <n v="16"/>
    <n v="7"/>
    <n v="24464"/>
    <n v="25"/>
    <x v="25"/>
  </r>
  <r>
    <n v="3923"/>
    <d v="1899-12-30T00:00:01"/>
    <n v="16"/>
    <n v="5"/>
    <n v="24469"/>
    <n v="17"/>
    <x v="25"/>
  </r>
  <r>
    <n v="3924"/>
    <d v="1899-12-30T00:00:01"/>
    <n v="16"/>
    <n v="7"/>
    <n v="24476"/>
    <n v="26"/>
    <x v="24"/>
  </r>
  <r>
    <n v="3925"/>
    <d v="1899-12-30T00:00:01"/>
    <n v="16"/>
    <n v="6"/>
    <n v="24482"/>
    <n v="23"/>
    <x v="25"/>
  </r>
  <r>
    <n v="3926"/>
    <d v="1899-12-30T00:00:01"/>
    <n v="16"/>
    <n v="7"/>
    <n v="24489"/>
    <n v="26"/>
    <x v="24"/>
  </r>
  <r>
    <n v="3927"/>
    <d v="1899-12-30T00:00:01"/>
    <n v="16"/>
    <n v="7"/>
    <n v="24496"/>
    <n v="26"/>
    <x v="25"/>
  </r>
  <r>
    <n v="3928"/>
    <d v="1899-12-30T00:00:01"/>
    <n v="16"/>
    <n v="8"/>
    <n v="24504"/>
    <n v="29"/>
    <x v="26"/>
  </r>
  <r>
    <n v="3929"/>
    <d v="1899-12-30T00:00:01"/>
    <n v="16"/>
    <n v="8"/>
    <n v="24512"/>
    <n v="28"/>
    <x v="27"/>
  </r>
  <r>
    <n v="3930"/>
    <d v="1899-12-30T00:00:01"/>
    <n v="15"/>
    <n v="8"/>
    <n v="24520"/>
    <n v="28"/>
    <x v="26"/>
  </r>
  <r>
    <n v="3931"/>
    <d v="1899-12-30T00:00:01"/>
    <n v="15"/>
    <n v="8"/>
    <n v="24528"/>
    <n v="27"/>
    <x v="26"/>
  </r>
  <r>
    <n v="3932"/>
    <d v="1899-12-30T00:00:01"/>
    <n v="15"/>
    <n v="8"/>
    <n v="24536"/>
    <n v="28"/>
    <x v="26"/>
  </r>
  <r>
    <n v="3933"/>
    <d v="1899-12-30T00:00:01"/>
    <n v="16"/>
    <n v="8"/>
    <n v="24544"/>
    <n v="28"/>
    <x v="25"/>
  </r>
  <r>
    <n v="3934"/>
    <d v="1899-12-30T00:00:01"/>
    <n v="16"/>
    <n v="7"/>
    <n v="24551"/>
    <n v="27"/>
    <x v="24"/>
  </r>
  <r>
    <n v="3935"/>
    <d v="1899-12-30T00:00:01"/>
    <n v="16"/>
    <n v="8"/>
    <n v="24559"/>
    <n v="28"/>
    <x v="25"/>
  </r>
  <r>
    <n v="3936"/>
    <d v="1899-12-30T00:00:01"/>
    <n v="16"/>
    <n v="7"/>
    <n v="24566"/>
    <n v="26"/>
    <x v="26"/>
  </r>
  <r>
    <n v="3937"/>
    <d v="1899-12-30T00:00:01"/>
    <n v="16"/>
    <n v="7"/>
    <n v="24573"/>
    <n v="23"/>
    <x v="25"/>
  </r>
  <r>
    <n v="3938"/>
    <d v="1899-12-30T00:00:01"/>
    <n v="17"/>
    <n v="7"/>
    <n v="24580"/>
    <n v="25"/>
    <x v="26"/>
  </r>
  <r>
    <n v="3939"/>
    <d v="1899-12-30T00:00:01"/>
    <n v="17"/>
    <n v="6"/>
    <n v="24586"/>
    <n v="22"/>
    <x v="27"/>
  </r>
  <r>
    <n v="3940"/>
    <d v="1899-12-30T00:00:01"/>
    <n v="17"/>
    <n v="6"/>
    <n v="24592"/>
    <n v="21"/>
    <x v="26"/>
  </r>
  <r>
    <n v="3941"/>
    <d v="1899-12-30T00:00:01"/>
    <n v="18"/>
    <n v="6"/>
    <n v="24598"/>
    <n v="22"/>
    <x v="25"/>
  </r>
  <r>
    <n v="3942"/>
    <d v="1899-12-30T00:00:01"/>
    <n v="18"/>
    <n v="6"/>
    <n v="24604"/>
    <n v="20"/>
    <x v="24"/>
  </r>
  <r>
    <n v="3943"/>
    <d v="1899-12-30T00:00:01"/>
    <n v="18"/>
    <n v="5"/>
    <n v="24609"/>
    <n v="19"/>
    <x v="24"/>
  </r>
  <r>
    <n v="3944"/>
    <d v="1899-12-30T00:00:01"/>
    <n v="18"/>
    <n v="5"/>
    <n v="24614"/>
    <n v="19"/>
    <x v="24"/>
  </r>
  <r>
    <n v="3945"/>
    <d v="1899-12-30T00:00:01"/>
    <n v="19"/>
    <n v="6"/>
    <n v="24620"/>
    <n v="21"/>
    <x v="23"/>
  </r>
  <r>
    <n v="3946"/>
    <d v="1899-12-30T00:00:01"/>
    <n v="19"/>
    <n v="5"/>
    <n v="24625"/>
    <n v="17"/>
    <x v="24"/>
  </r>
  <r>
    <n v="3947"/>
    <d v="1899-12-30T00:00:01"/>
    <n v="19"/>
    <n v="5"/>
    <n v="24630"/>
    <n v="18"/>
    <x v="24"/>
  </r>
  <r>
    <n v="3948"/>
    <d v="1899-12-30T00:00:01"/>
    <n v="19"/>
    <n v="5"/>
    <n v="24635"/>
    <n v="18"/>
    <x v="24"/>
  </r>
  <r>
    <n v="3949"/>
    <d v="1899-12-30T00:00:01"/>
    <n v="19"/>
    <n v="5"/>
    <n v="24640"/>
    <n v="18"/>
    <x v="23"/>
  </r>
  <r>
    <n v="3950"/>
    <d v="1899-12-30T00:00:01"/>
    <n v="20"/>
    <n v="5"/>
    <n v="24645"/>
    <n v="18"/>
    <x v="24"/>
  </r>
  <r>
    <n v="3951"/>
    <d v="1899-12-30T00:00:01"/>
    <n v="20"/>
    <n v="5"/>
    <n v="24650"/>
    <n v="19"/>
    <x v="25"/>
  </r>
  <r>
    <n v="3952"/>
    <d v="1899-12-30T00:00:01"/>
    <n v="20"/>
    <n v="5"/>
    <n v="24655"/>
    <n v="19"/>
    <x v="25"/>
  </r>
  <r>
    <n v="3953"/>
    <d v="1899-12-30T00:00:01"/>
    <n v="20"/>
    <n v="5"/>
    <n v="24660"/>
    <n v="19"/>
    <x v="27"/>
  </r>
  <r>
    <n v="3954"/>
    <d v="1899-12-30T00:00:01"/>
    <n v="20"/>
    <n v="5"/>
    <n v="24665"/>
    <n v="19"/>
    <x v="27"/>
  </r>
  <r>
    <n v="3955"/>
    <d v="1899-12-30T00:00:01"/>
    <n v="20"/>
    <n v="6"/>
    <n v="24671"/>
    <n v="23"/>
    <x v="27"/>
  </r>
  <r>
    <n v="3956"/>
    <d v="1899-12-30T00:00:01"/>
    <n v="20"/>
    <n v="6"/>
    <n v="24677"/>
    <n v="20"/>
    <x v="27"/>
  </r>
  <r>
    <n v="3957"/>
    <d v="1899-12-30T00:00:01"/>
    <n v="20"/>
    <n v="6"/>
    <n v="24683"/>
    <n v="21"/>
    <x v="28"/>
  </r>
  <r>
    <n v="3958"/>
    <d v="1899-12-30T00:00:01"/>
    <n v="20"/>
    <n v="6"/>
    <n v="24689"/>
    <n v="21"/>
    <x v="28"/>
  </r>
  <r>
    <n v="3959"/>
    <d v="1899-12-30T00:00:01"/>
    <n v="20"/>
    <n v="6"/>
    <n v="24695"/>
    <n v="22"/>
    <x v="29"/>
  </r>
  <r>
    <n v="3960"/>
    <d v="1899-12-30T00:00:01"/>
    <n v="20"/>
    <n v="6"/>
    <n v="24701"/>
    <n v="22"/>
    <x v="28"/>
  </r>
  <r>
    <n v="3961"/>
    <d v="1899-12-30T00:00:01"/>
    <n v="20"/>
    <n v="7"/>
    <n v="24708"/>
    <n v="23"/>
    <x v="27"/>
  </r>
  <r>
    <n v="3962"/>
    <d v="1899-12-30T00:00:01"/>
    <n v="20"/>
    <n v="6"/>
    <n v="24714"/>
    <n v="23"/>
    <x v="27"/>
  </r>
  <r>
    <n v="3963"/>
    <d v="1899-12-30T00:00:01"/>
    <n v="20"/>
    <n v="7"/>
    <n v="24721"/>
    <n v="25"/>
    <x v="27"/>
  </r>
  <r>
    <n v="3964"/>
    <d v="1899-12-30T00:00:01"/>
    <n v="20"/>
    <n v="7"/>
    <n v="24728"/>
    <n v="25"/>
    <x v="26"/>
  </r>
  <r>
    <n v="3965"/>
    <d v="1899-12-30T00:00:01"/>
    <n v="20"/>
    <n v="7"/>
    <n v="24735"/>
    <n v="26"/>
    <x v="25"/>
  </r>
  <r>
    <n v="3966"/>
    <d v="1899-12-30T00:00:01"/>
    <n v="20"/>
    <n v="7"/>
    <n v="24742"/>
    <n v="25"/>
    <x v="25"/>
  </r>
  <r>
    <n v="3967"/>
    <d v="1899-12-30T00:00:01"/>
    <n v="20"/>
    <n v="7"/>
    <n v="24749"/>
    <n v="25"/>
    <x v="25"/>
  </r>
  <r>
    <n v="3968"/>
    <d v="1899-12-30T00:00:01"/>
    <n v="20"/>
    <n v="8"/>
    <n v="24757"/>
    <n v="28"/>
    <x v="25"/>
  </r>
  <r>
    <n v="3969"/>
    <d v="1899-12-30T00:00:01"/>
    <n v="20"/>
    <n v="8"/>
    <n v="24765"/>
    <n v="27"/>
    <x v="25"/>
  </r>
  <r>
    <n v="3970"/>
    <d v="1899-12-30T00:00:01"/>
    <n v="19"/>
    <n v="8"/>
    <n v="24773"/>
    <n v="29"/>
    <x v="28"/>
  </r>
  <r>
    <n v="3971"/>
    <d v="1899-12-30T00:00:01"/>
    <n v="19"/>
    <n v="8"/>
    <n v="24781"/>
    <n v="29"/>
    <x v="28"/>
  </r>
  <r>
    <n v="3972"/>
    <d v="1899-12-30T00:00:01"/>
    <n v="19"/>
    <n v="7"/>
    <n v="24788"/>
    <n v="26"/>
    <x v="29"/>
  </r>
  <r>
    <n v="3973"/>
    <d v="1899-12-30T00:00:01"/>
    <n v="19"/>
    <n v="9"/>
    <n v="24797"/>
    <n v="32"/>
    <x v="28"/>
  </r>
  <r>
    <n v="3974"/>
    <d v="1899-12-30T00:00:01"/>
    <n v="18"/>
    <n v="11"/>
    <n v="24808"/>
    <n v="38"/>
    <x v="29"/>
  </r>
  <r>
    <n v="3975"/>
    <d v="1899-12-30T00:00:01"/>
    <n v="18"/>
    <n v="8"/>
    <n v="24816"/>
    <n v="30"/>
    <x v="27"/>
  </r>
  <r>
    <n v="3976"/>
    <d v="1899-12-30T00:00:01"/>
    <n v="18"/>
    <n v="11"/>
    <n v="24827"/>
    <n v="38"/>
    <x v="26"/>
  </r>
  <r>
    <n v="3977"/>
    <d v="1899-12-30T00:00:01"/>
    <n v="17"/>
    <n v="9"/>
    <n v="24836"/>
    <n v="34"/>
    <x v="27"/>
  </r>
  <r>
    <n v="3978"/>
    <d v="1899-12-30T00:00:01"/>
    <n v="17"/>
    <n v="11"/>
    <n v="24847"/>
    <n v="38"/>
    <x v="27"/>
  </r>
  <r>
    <n v="3979"/>
    <d v="1899-12-30T00:00:01"/>
    <n v="16"/>
    <n v="12"/>
    <n v="24859"/>
    <n v="42"/>
    <x v="29"/>
  </r>
  <r>
    <n v="3980"/>
    <d v="1899-12-30T00:00:01"/>
    <n v="16"/>
    <n v="10"/>
    <n v="24869"/>
    <n v="34"/>
    <x v="30"/>
  </r>
  <r>
    <n v="3981"/>
    <d v="1899-12-30T00:00:01"/>
    <n v="16"/>
    <n v="11"/>
    <n v="24880"/>
    <n v="40"/>
    <x v="30"/>
  </r>
  <r>
    <n v="3982"/>
    <d v="1899-12-30T00:00:01"/>
    <n v="15"/>
    <n v="11"/>
    <n v="24891"/>
    <n v="38"/>
    <x v="29"/>
  </r>
  <r>
    <n v="3983"/>
    <d v="1899-12-30T00:00:01"/>
    <n v="15"/>
    <n v="12"/>
    <n v="24903"/>
    <n v="44"/>
    <x v="31"/>
  </r>
  <r>
    <n v="3984"/>
    <d v="1899-12-30T00:00:01"/>
    <n v="15"/>
    <n v="11"/>
    <n v="24914"/>
    <n v="38"/>
    <x v="32"/>
  </r>
  <r>
    <n v="3985"/>
    <d v="1899-12-30T00:00:01"/>
    <n v="15"/>
    <n v="11"/>
    <n v="24925"/>
    <n v="40"/>
    <x v="31"/>
  </r>
  <r>
    <n v="3986"/>
    <d v="1899-12-30T00:00:01"/>
    <n v="15"/>
    <n v="11"/>
    <n v="24936"/>
    <n v="41"/>
    <x v="30"/>
  </r>
  <r>
    <n v="3987"/>
    <d v="1899-12-30T00:00:01"/>
    <n v="14"/>
    <n v="11"/>
    <n v="24947"/>
    <n v="40"/>
    <x v="29"/>
  </r>
  <r>
    <n v="3988"/>
    <d v="1899-12-30T00:00:01"/>
    <n v="14"/>
    <n v="11"/>
    <n v="24958"/>
    <n v="40"/>
    <x v="29"/>
  </r>
  <r>
    <n v="3989"/>
    <d v="1899-12-30T00:00:01"/>
    <n v="14"/>
    <n v="11"/>
    <n v="24969"/>
    <n v="41"/>
    <x v="28"/>
  </r>
  <r>
    <n v="3990"/>
    <d v="1899-12-30T00:00:01"/>
    <n v="14"/>
    <n v="12"/>
    <n v="24981"/>
    <n v="41"/>
    <x v="29"/>
  </r>
  <r>
    <n v="3991"/>
    <d v="1899-12-30T00:00:01"/>
    <n v="14"/>
    <n v="11"/>
    <n v="24992"/>
    <n v="40"/>
    <x v="28"/>
  </r>
  <r>
    <n v="3992"/>
    <d v="1899-12-30T00:00:01"/>
    <n v="14"/>
    <n v="11"/>
    <n v="25003"/>
    <n v="41"/>
    <x v="27"/>
  </r>
  <r>
    <n v="3993"/>
    <d v="1899-12-30T00:00:01"/>
    <n v="14"/>
    <n v="10"/>
    <n v="25013"/>
    <n v="35"/>
    <x v="27"/>
  </r>
  <r>
    <n v="3994"/>
    <d v="1899-12-30T00:00:01"/>
    <n v="14"/>
    <n v="11"/>
    <n v="25024"/>
    <n v="38"/>
    <x v="26"/>
  </r>
  <r>
    <n v="3995"/>
    <d v="1899-12-30T00:00:01"/>
    <n v="14"/>
    <n v="12"/>
    <n v="25036"/>
    <n v="42"/>
    <x v="25"/>
  </r>
  <r>
    <n v="3996"/>
    <d v="1899-12-30T00:00:01"/>
    <n v="14"/>
    <n v="10"/>
    <n v="25046"/>
    <n v="36"/>
    <x v="25"/>
  </r>
  <r>
    <n v="3997"/>
    <d v="1899-12-30T00:00:01"/>
    <n v="14"/>
    <n v="11"/>
    <n v="25057"/>
    <n v="38"/>
    <x v="25"/>
  </r>
  <r>
    <n v="3998"/>
    <d v="1899-12-30T00:00:01"/>
    <n v="13"/>
    <n v="11"/>
    <n v="25068"/>
    <n v="39"/>
    <x v="24"/>
  </r>
  <r>
    <n v="3999"/>
    <d v="1899-12-30T00:00:01"/>
    <n v="13"/>
    <n v="11"/>
    <n v="25079"/>
    <n v="39"/>
    <x v="25"/>
  </r>
  <r>
    <n v="4000"/>
    <d v="1899-12-30T00:00:01"/>
    <n v="12"/>
    <n v="11"/>
    <n v="25090"/>
    <n v="41"/>
    <x v="24"/>
  </r>
  <r>
    <n v="4001"/>
    <d v="1899-12-30T00:00:01"/>
    <n v="12"/>
    <n v="12"/>
    <n v="25102"/>
    <n v="42"/>
    <x v="23"/>
  </r>
  <r>
    <n v="4002"/>
    <d v="1899-12-30T00:00:01"/>
    <n v="11"/>
    <n v="12"/>
    <n v="25114"/>
    <n v="43"/>
    <x v="24"/>
  </r>
  <r>
    <n v="4003"/>
    <d v="1899-12-30T00:00:01"/>
    <n v="11"/>
    <n v="12"/>
    <n v="25126"/>
    <n v="43"/>
    <x v="24"/>
  </r>
  <r>
    <n v="4004"/>
    <d v="1899-12-30T00:00:01"/>
    <n v="10"/>
    <n v="13"/>
    <n v="25139"/>
    <n v="45"/>
    <x v="24"/>
  </r>
  <r>
    <n v="4005"/>
    <d v="1899-12-30T00:00:01"/>
    <n v="10"/>
    <n v="12"/>
    <n v="25151"/>
    <n v="44"/>
    <x v="23"/>
  </r>
  <r>
    <n v="4006"/>
    <d v="1899-12-30T00:00:01"/>
    <n v="10"/>
    <n v="12"/>
    <n v="25163"/>
    <n v="43"/>
    <x v="23"/>
  </r>
  <r>
    <n v="4007"/>
    <d v="1899-12-30T00:00:01"/>
    <n v="10"/>
    <n v="12"/>
    <n v="25175"/>
    <n v="45"/>
    <x v="22"/>
  </r>
  <r>
    <n v="4008"/>
    <d v="1899-12-30T00:00:01"/>
    <n v="10"/>
    <n v="11"/>
    <n v="25186"/>
    <n v="38"/>
    <x v="21"/>
  </r>
  <r>
    <n v="4009"/>
    <d v="1899-12-30T00:00:01"/>
    <n v="10"/>
    <n v="12"/>
    <n v="25198"/>
    <n v="42"/>
    <x v="22"/>
  </r>
  <r>
    <n v="4010"/>
    <d v="1899-12-30T00:00:01"/>
    <n v="10"/>
    <n v="10"/>
    <n v="25208"/>
    <n v="37"/>
    <x v="21"/>
  </r>
  <r>
    <n v="4011"/>
    <d v="1899-12-30T00:00:01"/>
    <n v="11"/>
    <n v="12"/>
    <n v="25220"/>
    <n v="45"/>
    <x v="21"/>
  </r>
  <r>
    <n v="4012"/>
    <d v="1899-12-30T00:00:01"/>
    <n v="11"/>
    <n v="10"/>
    <n v="25230"/>
    <n v="35"/>
    <x v="22"/>
  </r>
  <r>
    <n v="4013"/>
    <d v="1899-12-30T00:00:01"/>
    <n v="11"/>
    <n v="12"/>
    <n v="25242"/>
    <n v="42"/>
    <x v="21"/>
  </r>
  <r>
    <n v="4014"/>
    <d v="1899-12-30T00:00:01"/>
    <n v="11"/>
    <n v="9"/>
    <n v="25251"/>
    <n v="33"/>
    <x v="21"/>
  </r>
  <r>
    <n v="4015"/>
    <d v="1899-12-30T00:00:01"/>
    <n v="11"/>
    <n v="9"/>
    <n v="25260"/>
    <n v="34"/>
    <x v="20"/>
  </r>
  <r>
    <n v="4016"/>
    <d v="1899-12-30T00:00:01"/>
    <n v="11"/>
    <n v="10"/>
    <n v="25270"/>
    <n v="37"/>
    <x v="20"/>
  </r>
  <r>
    <n v="4017"/>
    <d v="1899-12-30T00:00:01"/>
    <n v="11"/>
    <n v="9"/>
    <n v="25279"/>
    <n v="33"/>
    <x v="20"/>
  </r>
  <r>
    <n v="4018"/>
    <d v="1899-12-30T00:00:01"/>
    <n v="11"/>
    <n v="9"/>
    <n v="25288"/>
    <n v="34"/>
    <x v="19"/>
  </r>
  <r>
    <n v="4019"/>
    <d v="1899-12-30T00:00:01"/>
    <n v="11"/>
    <n v="9"/>
    <n v="25297"/>
    <n v="33"/>
    <x v="19"/>
  </r>
  <r>
    <n v="4020"/>
    <d v="1899-12-30T00:00:01"/>
    <n v="11"/>
    <n v="9"/>
    <n v="25306"/>
    <n v="33"/>
    <x v="18"/>
  </r>
  <r>
    <n v="4021"/>
    <d v="1899-12-30T00:00:01"/>
    <n v="11"/>
    <n v="9"/>
    <n v="25315"/>
    <n v="33"/>
    <x v="19"/>
  </r>
  <r>
    <n v="4022"/>
    <d v="1899-12-30T00:00:01"/>
    <n v="11"/>
    <n v="8"/>
    <n v="25323"/>
    <n v="29"/>
    <x v="19"/>
  </r>
  <r>
    <n v="4023"/>
    <d v="1899-12-30T00:00:01"/>
    <n v="11"/>
    <n v="9"/>
    <n v="25332"/>
    <n v="34"/>
    <x v="19"/>
  </r>
  <r>
    <n v="4024"/>
    <d v="1899-12-30T00:00:01"/>
    <n v="10"/>
    <n v="9"/>
    <n v="25341"/>
    <n v="34"/>
    <x v="20"/>
  </r>
  <r>
    <n v="4025"/>
    <d v="1899-12-30T00:00:01"/>
    <n v="10"/>
    <n v="9"/>
    <n v="25350"/>
    <n v="31"/>
    <x v="20"/>
  </r>
  <r>
    <n v="4026"/>
    <d v="1899-12-30T00:00:01"/>
    <n v="10"/>
    <n v="8"/>
    <n v="25358"/>
    <n v="27"/>
    <x v="19"/>
  </r>
  <r>
    <n v="4027"/>
    <d v="1899-12-30T00:00:01"/>
    <n v="10"/>
    <n v="9"/>
    <n v="25367"/>
    <n v="33"/>
    <x v="19"/>
  </r>
  <r>
    <n v="4028"/>
    <d v="1899-12-30T00:00:01"/>
    <n v="10"/>
    <n v="8"/>
    <n v="25375"/>
    <n v="30"/>
    <x v="20"/>
  </r>
  <r>
    <n v="4029"/>
    <d v="1899-12-30T00:00:01"/>
    <n v="9"/>
    <n v="9"/>
    <n v="25384"/>
    <n v="32"/>
    <x v="20"/>
  </r>
  <r>
    <n v="4030"/>
    <d v="1899-12-30T00:00:01"/>
    <n v="9"/>
    <n v="9"/>
    <n v="25393"/>
    <n v="32"/>
    <x v="21"/>
  </r>
  <r>
    <n v="4031"/>
    <d v="1899-12-30T00:00:01"/>
    <n v="9"/>
    <n v="9"/>
    <n v="25402"/>
    <n v="31"/>
    <x v="21"/>
  </r>
  <r>
    <n v="4032"/>
    <d v="1899-12-30T00:00:01"/>
    <n v="9"/>
    <n v="9"/>
    <n v="25411"/>
    <n v="32"/>
    <x v="22"/>
  </r>
  <r>
    <n v="4033"/>
    <d v="1899-12-30T00:00:01"/>
    <n v="8"/>
    <n v="9"/>
    <n v="25420"/>
    <n v="31"/>
    <x v="22"/>
  </r>
  <r>
    <n v="4034"/>
    <d v="1899-12-30T00:00:01"/>
    <n v="8"/>
    <n v="9"/>
    <n v="25429"/>
    <n v="31"/>
    <x v="23"/>
  </r>
  <r>
    <n v="4035"/>
    <d v="1899-12-30T00:00:01"/>
    <n v="8"/>
    <n v="9"/>
    <n v="25438"/>
    <n v="33"/>
    <x v="21"/>
  </r>
  <r>
    <n v="4036"/>
    <d v="1899-12-30T00:00:01"/>
    <n v="8"/>
    <n v="8"/>
    <n v="25446"/>
    <n v="29"/>
    <x v="20"/>
  </r>
  <r>
    <n v="4037"/>
    <d v="1899-12-30T00:00:01"/>
    <n v="8"/>
    <n v="9"/>
    <n v="25455"/>
    <n v="33"/>
    <x v="20"/>
  </r>
  <r>
    <n v="4038"/>
    <d v="1899-12-30T00:00:01"/>
    <n v="7"/>
    <n v="8"/>
    <n v="25463"/>
    <n v="30"/>
    <x v="19"/>
  </r>
  <r>
    <n v="4039"/>
    <d v="1899-12-30T00:00:01"/>
    <n v="7"/>
    <n v="9"/>
    <n v="25472"/>
    <n v="32"/>
    <x v="20"/>
  </r>
  <r>
    <n v="4040"/>
    <d v="1899-12-30T00:00:01"/>
    <n v="7"/>
    <n v="9"/>
    <n v="25481"/>
    <n v="33"/>
    <x v="19"/>
  </r>
  <r>
    <n v="4041"/>
    <d v="1899-12-30T00:00:01"/>
    <n v="7"/>
    <n v="8"/>
    <n v="25489"/>
    <n v="30"/>
    <x v="20"/>
  </r>
  <r>
    <n v="4042"/>
    <d v="1899-12-30T00:00:01"/>
    <n v="7"/>
    <n v="9"/>
    <n v="25498"/>
    <n v="32"/>
    <x v="19"/>
  </r>
  <r>
    <n v="4043"/>
    <d v="1899-12-30T00:00:01"/>
    <n v="6"/>
    <n v="9"/>
    <n v="25507"/>
    <n v="32"/>
    <x v="19"/>
  </r>
  <r>
    <n v="4044"/>
    <d v="1899-12-30T00:00:01"/>
    <n v="6"/>
    <n v="7"/>
    <n v="25514"/>
    <n v="27"/>
    <x v="20"/>
  </r>
  <r>
    <n v="4045"/>
    <d v="1899-12-30T00:00:01"/>
    <n v="6"/>
    <n v="8"/>
    <n v="25522"/>
    <n v="30"/>
    <x v="19"/>
  </r>
  <r>
    <n v="4046"/>
    <d v="1899-12-30T00:00:01"/>
    <n v="6"/>
    <n v="10"/>
    <n v="25532"/>
    <n v="36"/>
    <x v="20"/>
  </r>
  <r>
    <n v="4047"/>
    <d v="1899-12-30T00:00:01"/>
    <n v="6"/>
    <n v="8"/>
    <n v="25540"/>
    <n v="29"/>
    <x v="19"/>
  </r>
  <r>
    <n v="4048"/>
    <d v="1899-12-30T00:00:01"/>
    <n v="5"/>
    <n v="8"/>
    <n v="25548"/>
    <n v="29"/>
    <x v="19"/>
  </r>
  <r>
    <n v="4049"/>
    <d v="1899-12-30T00:00:01"/>
    <n v="5"/>
    <n v="9"/>
    <n v="25557"/>
    <n v="33"/>
    <x v="19"/>
  </r>
  <r>
    <n v="4050"/>
    <d v="1899-12-30T00:00:01"/>
    <n v="5"/>
    <n v="9"/>
    <n v="25566"/>
    <n v="32"/>
    <x v="18"/>
  </r>
  <r>
    <n v="4051"/>
    <d v="1899-12-30T00:00:01"/>
    <n v="4"/>
    <n v="9"/>
    <n v="25575"/>
    <n v="34"/>
    <x v="19"/>
  </r>
  <r>
    <n v="4052"/>
    <d v="1899-12-30T00:00:01"/>
    <n v="4"/>
    <n v="9"/>
    <n v="25584"/>
    <n v="33"/>
    <x v="19"/>
  </r>
  <r>
    <n v="4053"/>
    <d v="1899-12-30T00:00:01"/>
    <n v="4"/>
    <n v="9"/>
    <n v="25593"/>
    <n v="33"/>
    <x v="20"/>
  </r>
  <r>
    <n v="4054"/>
    <d v="1899-12-30T00:00:01"/>
    <n v="4"/>
    <n v="9"/>
    <n v="25602"/>
    <n v="34"/>
    <x v="19"/>
  </r>
  <r>
    <n v="4055"/>
    <d v="1899-12-30T00:00:01"/>
    <n v="3"/>
    <n v="9"/>
    <n v="25611"/>
    <n v="32"/>
    <x v="19"/>
  </r>
  <r>
    <n v="4056"/>
    <d v="1899-12-30T00:00:01"/>
    <n v="3"/>
    <n v="10"/>
    <n v="25621"/>
    <n v="35"/>
    <x v="20"/>
  </r>
  <r>
    <n v="4057"/>
    <d v="1899-12-30T00:00:01"/>
    <n v="3"/>
    <n v="9"/>
    <n v="25630"/>
    <n v="33"/>
    <x v="19"/>
  </r>
  <r>
    <n v="4058"/>
    <d v="1899-12-30T00:00:01"/>
    <n v="3"/>
    <n v="9"/>
    <n v="25639"/>
    <n v="34"/>
    <x v="20"/>
  </r>
  <r>
    <n v="4059"/>
    <d v="1899-12-30T00:00:01"/>
    <n v="2"/>
    <n v="10"/>
    <n v="25649"/>
    <n v="35"/>
    <x v="20"/>
  </r>
  <r>
    <n v="4060"/>
    <d v="1899-12-30T00:00:01"/>
    <n v="2"/>
    <n v="9"/>
    <n v="25658"/>
    <n v="33"/>
    <x v="21"/>
  </r>
  <r>
    <n v="4061"/>
    <d v="1899-12-30T00:00:01"/>
    <n v="2"/>
    <n v="9"/>
    <n v="25667"/>
    <n v="33"/>
    <x v="21"/>
  </r>
  <r>
    <n v="4062"/>
    <d v="1899-12-30T00:00:01"/>
    <n v="2"/>
    <n v="9"/>
    <n v="25676"/>
    <n v="33"/>
    <x v="21"/>
  </r>
  <r>
    <n v="4063"/>
    <d v="1899-12-30T00:00:01"/>
    <n v="2"/>
    <n v="9"/>
    <n v="25685"/>
    <n v="33"/>
    <x v="21"/>
  </r>
  <r>
    <n v="4064"/>
    <d v="1899-12-30T00:00:01"/>
    <n v="2"/>
    <n v="9"/>
    <n v="25694"/>
    <n v="31"/>
    <x v="22"/>
  </r>
  <r>
    <n v="4065"/>
    <d v="1899-12-30T00:00:01"/>
    <n v="2"/>
    <n v="8"/>
    <n v="25702"/>
    <n v="30"/>
    <x v="22"/>
  </r>
  <r>
    <n v="4066"/>
    <d v="1899-12-30T00:00:01"/>
    <n v="2"/>
    <n v="8"/>
    <n v="25710"/>
    <n v="29"/>
    <x v="22"/>
  </r>
  <r>
    <n v="4067"/>
    <d v="1899-12-30T00:00:01"/>
    <n v="2"/>
    <n v="7"/>
    <n v="25717"/>
    <n v="26"/>
    <x v="23"/>
  </r>
  <r>
    <n v="4068"/>
    <d v="1899-12-30T00:00:01"/>
    <n v="2"/>
    <n v="8"/>
    <n v="25725"/>
    <n v="30"/>
    <x v="23"/>
  </r>
  <r>
    <n v="4069"/>
    <d v="1899-12-30T00:00:01"/>
    <n v="2"/>
    <n v="6"/>
    <n v="25731"/>
    <n v="23"/>
    <x v="24"/>
  </r>
  <r>
    <n v="4070"/>
    <d v="1899-12-30T00:00:01"/>
    <n v="2"/>
    <n v="8"/>
    <n v="25739"/>
    <n v="29"/>
    <x v="23"/>
  </r>
  <r>
    <n v="4071"/>
    <d v="1899-12-30T00:00:01"/>
    <n v="2"/>
    <n v="7"/>
    <n v="25746"/>
    <n v="24"/>
    <x v="22"/>
  </r>
  <r>
    <n v="4072"/>
    <d v="1899-12-30T00:00:01"/>
    <n v="2"/>
    <n v="6"/>
    <n v="25752"/>
    <n v="23"/>
    <x v="22"/>
  </r>
  <r>
    <n v="4073"/>
    <d v="1899-12-30T00:00:01"/>
    <n v="2"/>
    <n v="8"/>
    <n v="25760"/>
    <n v="29"/>
    <x v="22"/>
  </r>
  <r>
    <n v="4074"/>
    <d v="1899-12-30T00:00:01"/>
    <n v="2"/>
    <n v="8"/>
    <n v="25768"/>
    <n v="29"/>
    <x v="21"/>
  </r>
  <r>
    <n v="4075"/>
    <d v="1899-12-30T00:00:01"/>
    <n v="1"/>
    <n v="6"/>
    <n v="25774"/>
    <n v="22"/>
    <x v="21"/>
  </r>
  <r>
    <n v="4076"/>
    <d v="1899-12-30T00:00:01"/>
    <n v="1"/>
    <n v="8"/>
    <n v="25782"/>
    <n v="30"/>
    <x v="21"/>
  </r>
  <r>
    <n v="4077"/>
    <d v="1899-12-30T00:00:01"/>
    <n v="1"/>
    <n v="7"/>
    <n v="25789"/>
    <n v="24"/>
    <x v="22"/>
  </r>
  <r>
    <n v="4078"/>
    <d v="1899-12-30T00:00:01"/>
    <n v="1"/>
    <n v="7"/>
    <n v="25796"/>
    <n v="25"/>
    <x v="21"/>
  </r>
  <r>
    <n v="4079"/>
    <d v="1899-12-30T00:00:01"/>
    <n v="1"/>
    <n v="6"/>
    <n v="25802"/>
    <n v="23"/>
    <x v="22"/>
  </r>
  <r>
    <n v="4080"/>
    <d v="1899-12-30T00:00:01"/>
    <n v="1"/>
    <n v="7"/>
    <n v="25809"/>
    <n v="25"/>
    <x v="21"/>
  </r>
  <r>
    <n v="4081"/>
    <d v="1899-12-30T00:00:01"/>
    <n v="1"/>
    <n v="6"/>
    <n v="25815"/>
    <n v="23"/>
    <x v="22"/>
  </r>
  <r>
    <n v="4082"/>
    <d v="1899-12-30T00:00:01"/>
    <n v="1"/>
    <n v="6"/>
    <n v="25821"/>
    <n v="23"/>
    <x v="23"/>
  </r>
  <r>
    <n v="4083"/>
    <d v="1899-12-30T00:00:01"/>
    <n v="1"/>
    <n v="6"/>
    <n v="25827"/>
    <n v="23"/>
    <x v="23"/>
  </r>
  <r>
    <n v="4084"/>
    <d v="1899-12-30T00:00:01"/>
    <n v="1"/>
    <n v="6"/>
    <n v="25833"/>
    <n v="22"/>
    <x v="24"/>
  </r>
  <r>
    <n v="4085"/>
    <d v="1899-12-30T00:00:01"/>
    <n v="1"/>
    <n v="6"/>
    <n v="25839"/>
    <n v="21"/>
    <x v="24"/>
  </r>
  <r>
    <n v="4086"/>
    <d v="1899-12-30T00:00:01"/>
    <n v="1"/>
    <n v="6"/>
    <n v="25845"/>
    <n v="22"/>
    <x v="25"/>
  </r>
  <r>
    <n v="4087"/>
    <d v="1899-12-30T00:00:01"/>
    <n v="1"/>
    <n v="6"/>
    <n v="25851"/>
    <n v="22"/>
    <x v="25"/>
  </r>
  <r>
    <n v="4088"/>
    <d v="1899-12-30T00:00:01"/>
    <n v="1"/>
    <n v="6"/>
    <n v="25857"/>
    <n v="21"/>
    <x v="25"/>
  </r>
  <r>
    <n v="4089"/>
    <d v="1899-12-30T00:00:01"/>
    <n v="1"/>
    <n v="6"/>
    <n v="25863"/>
    <n v="21"/>
    <x v="24"/>
  </r>
  <r>
    <n v="4090"/>
    <d v="1899-12-30T00:00:01"/>
    <n v="1"/>
    <n v="6"/>
    <n v="25869"/>
    <n v="22"/>
    <x v="23"/>
  </r>
  <r>
    <n v="4091"/>
    <d v="1899-12-30T00:00:01"/>
    <n v="1"/>
    <n v="6"/>
    <n v="25875"/>
    <n v="21"/>
    <x v="22"/>
  </r>
  <r>
    <n v="4092"/>
    <d v="1899-12-30T00:00:01"/>
    <n v="1"/>
    <n v="7"/>
    <n v="25882"/>
    <n v="24"/>
    <x v="23"/>
  </r>
  <r>
    <n v="4093"/>
    <d v="1899-12-30T00:00:01"/>
    <n v="1"/>
    <n v="6"/>
    <n v="25888"/>
    <n v="21"/>
    <x v="23"/>
  </r>
  <r>
    <n v="4094"/>
    <d v="1899-12-30T00:00:01"/>
    <n v="1"/>
    <n v="6"/>
    <n v="25894"/>
    <n v="23"/>
    <x v="23"/>
  </r>
  <r>
    <n v="4095"/>
    <d v="1899-12-30T00:00:01"/>
    <n v="1"/>
    <n v="6"/>
    <n v="25900"/>
    <n v="21"/>
    <x v="22"/>
  </r>
  <r>
    <n v="4096"/>
    <d v="1899-12-30T00:00:01"/>
    <n v="1"/>
    <n v="6"/>
    <n v="25906"/>
    <n v="22"/>
    <x v="23"/>
  </r>
  <r>
    <n v="4097"/>
    <d v="1899-12-30T00:00:01"/>
    <n v="1"/>
    <n v="6"/>
    <n v="25912"/>
    <n v="23"/>
    <x v="23"/>
  </r>
  <r>
    <n v="4098"/>
    <d v="1899-12-30T00:00:01"/>
    <n v="1"/>
    <n v="8"/>
    <n v="25920"/>
    <n v="29"/>
    <x v="22"/>
  </r>
  <r>
    <n v="4099"/>
    <d v="1899-12-30T00:00:01"/>
    <n v="1"/>
    <n v="6"/>
    <n v="25926"/>
    <n v="21"/>
    <x v="23"/>
  </r>
  <r>
    <n v="4100"/>
    <d v="1899-12-30T00:00:01"/>
    <n v="1"/>
    <n v="8"/>
    <n v="25934"/>
    <n v="28"/>
    <x v="24"/>
  </r>
  <r>
    <n v="4101"/>
    <d v="1899-12-30T00:00:01"/>
    <n v="1"/>
    <n v="8"/>
    <n v="25942"/>
    <n v="28"/>
    <x v="24"/>
  </r>
  <r>
    <n v="4102"/>
    <d v="1899-12-30T00:00:01"/>
    <n v="1"/>
    <n v="6"/>
    <n v="25948"/>
    <n v="20"/>
    <x v="23"/>
  </r>
  <r>
    <n v="4103"/>
    <d v="1899-12-30T00:00:01"/>
    <n v="1"/>
    <n v="8"/>
    <n v="25956"/>
    <n v="27"/>
    <x v="24"/>
  </r>
  <r>
    <n v="4104"/>
    <d v="1899-12-30T00:00:01"/>
    <n v="1"/>
    <n v="7"/>
    <n v="25963"/>
    <n v="23"/>
    <x v="23"/>
  </r>
  <r>
    <n v="4105"/>
    <d v="1899-12-30T00:00:01"/>
    <n v="1"/>
    <n v="7"/>
    <n v="25970"/>
    <n v="27"/>
    <x v="23"/>
  </r>
  <r>
    <n v="4106"/>
    <d v="1899-12-30T00:00:01"/>
    <n v="1"/>
    <n v="7"/>
    <n v="25977"/>
    <n v="27"/>
    <x v="23"/>
  </r>
  <r>
    <n v="4107"/>
    <d v="1899-12-30T00:00:01"/>
    <n v="1"/>
    <n v="6"/>
    <n v="25983"/>
    <n v="23"/>
    <x v="22"/>
  </r>
  <r>
    <n v="4108"/>
    <d v="1899-12-30T00:00:01"/>
    <n v="1"/>
    <n v="7"/>
    <n v="25990"/>
    <n v="27"/>
    <x v="22"/>
  </r>
  <r>
    <n v="4109"/>
    <d v="1899-12-30T00:00:01"/>
    <n v="1"/>
    <n v="7"/>
    <n v="25997"/>
    <n v="27"/>
    <x v="21"/>
  </r>
  <r>
    <n v="4110"/>
    <d v="1899-12-30T00:00:01"/>
    <n v="1"/>
    <n v="6"/>
    <n v="26003"/>
    <n v="22"/>
    <x v="22"/>
  </r>
  <r>
    <n v="4111"/>
    <d v="1899-12-30T00:00:01"/>
    <n v="1"/>
    <n v="10"/>
    <n v="26013"/>
    <n v="35"/>
    <x v="21"/>
  </r>
  <r>
    <n v="4112"/>
    <d v="1899-12-30T00:00:01"/>
    <n v="1"/>
    <n v="6"/>
    <n v="26019"/>
    <n v="22"/>
    <x v="22"/>
  </r>
  <r>
    <n v="4113"/>
    <d v="1899-12-30T00:00:01"/>
    <n v="1"/>
    <n v="7"/>
    <n v="26026"/>
    <n v="26"/>
    <x v="22"/>
  </r>
  <r>
    <n v="4114"/>
    <d v="1899-12-30T00:00:01"/>
    <n v="1"/>
    <n v="7"/>
    <n v="26033"/>
    <n v="26"/>
    <x v="23"/>
  </r>
  <r>
    <n v="4115"/>
    <d v="1899-12-30T00:00:01"/>
    <n v="1"/>
    <n v="8"/>
    <n v="26041"/>
    <n v="30"/>
    <x v="22"/>
  </r>
  <r>
    <n v="4116"/>
    <d v="1899-12-30T00:00:01"/>
    <n v="1"/>
    <n v="6"/>
    <n v="26047"/>
    <n v="22"/>
    <x v="23"/>
  </r>
  <r>
    <n v="4117"/>
    <d v="1899-12-30T00:00:01"/>
    <n v="1"/>
    <n v="7"/>
    <n v="26054"/>
    <n v="26"/>
    <x v="23"/>
  </r>
  <r>
    <n v="4118"/>
    <d v="1899-12-30T00:00:01"/>
    <n v="1"/>
    <n v="8"/>
    <n v="26062"/>
    <n v="30"/>
    <x v="24"/>
  </r>
  <r>
    <n v="4119"/>
    <d v="1899-12-30T00:00:01"/>
    <n v="1"/>
    <n v="7"/>
    <n v="26069"/>
    <n v="26"/>
    <x v="23"/>
  </r>
  <r>
    <n v="4120"/>
    <d v="1899-12-30T00:00:01"/>
    <n v="1"/>
    <n v="8"/>
    <n v="26077"/>
    <n v="30"/>
    <x v="24"/>
  </r>
  <r>
    <n v="4121"/>
    <d v="1899-12-30T00:00:01"/>
    <n v="1"/>
    <n v="7"/>
    <n v="26084"/>
    <n v="25"/>
    <x v="24"/>
  </r>
  <r>
    <n v="4122"/>
    <d v="1899-12-30T00:00:01"/>
    <n v="1"/>
    <n v="6"/>
    <n v="26090"/>
    <n v="21"/>
    <x v="24"/>
  </r>
  <r>
    <n v="4123"/>
    <d v="1899-12-30T00:00:01"/>
    <n v="1"/>
    <n v="9"/>
    <n v="26099"/>
    <n v="31"/>
    <x v="25"/>
  </r>
  <r>
    <n v="4124"/>
    <d v="1899-12-30T00:00:01"/>
    <n v="1"/>
    <n v="7"/>
    <n v="26106"/>
    <n v="27"/>
    <x v="25"/>
  </r>
  <r>
    <n v="4125"/>
    <d v="1899-12-30T00:00:01"/>
    <n v="1"/>
    <n v="7"/>
    <n v="26113"/>
    <n v="26"/>
    <x v="25"/>
  </r>
  <r>
    <n v="4126"/>
    <d v="1899-12-30T00:00:01"/>
    <n v="1"/>
    <n v="8"/>
    <n v="26121"/>
    <n v="30"/>
    <x v="25"/>
  </r>
  <r>
    <n v="4127"/>
    <d v="1899-12-30T00:00:01"/>
    <n v="1"/>
    <n v="8"/>
    <n v="26129"/>
    <n v="30"/>
    <x v="25"/>
  </r>
  <r>
    <n v="4128"/>
    <d v="1899-12-30T00:00:01"/>
    <n v="1"/>
    <n v="7"/>
    <n v="26136"/>
    <n v="26"/>
    <x v="24"/>
  </r>
  <r>
    <n v="4129"/>
    <d v="1899-12-30T00:00:01"/>
    <n v="1"/>
    <n v="8"/>
    <n v="26144"/>
    <n v="30"/>
    <x v="25"/>
  </r>
  <r>
    <n v="4130"/>
    <d v="1899-12-30T00:00:01"/>
    <n v="1"/>
    <n v="8"/>
    <n v="26152"/>
    <n v="30"/>
    <x v="24"/>
  </r>
  <r>
    <n v="4131"/>
    <d v="1899-12-30T00:00:01"/>
    <n v="1"/>
    <n v="8"/>
    <n v="26160"/>
    <n v="30"/>
    <x v="25"/>
  </r>
  <r>
    <n v="4132"/>
    <d v="1899-12-30T00:00:01"/>
    <n v="1"/>
    <n v="8"/>
    <n v="26168"/>
    <n v="30"/>
    <x v="24"/>
  </r>
  <r>
    <n v="4133"/>
    <d v="1899-12-30T00:00:01"/>
    <n v="1"/>
    <n v="8"/>
    <n v="26176"/>
    <n v="30"/>
    <x v="25"/>
  </r>
  <r>
    <n v="4134"/>
    <d v="1899-12-30T00:00:01"/>
    <n v="1"/>
    <n v="11"/>
    <n v="26187"/>
    <n v="38"/>
    <x v="24"/>
  </r>
  <r>
    <n v="4135"/>
    <d v="1899-12-30T00:00:01"/>
    <n v="1"/>
    <n v="8"/>
    <n v="26195"/>
    <n v="30"/>
    <x v="24"/>
  </r>
  <r>
    <n v="4136"/>
    <d v="1899-12-30T00:00:01"/>
    <n v="1"/>
    <n v="8"/>
    <n v="26203"/>
    <n v="29"/>
    <x v="23"/>
  </r>
  <r>
    <n v="4137"/>
    <d v="1899-12-30T00:00:01"/>
    <n v="1"/>
    <n v="8"/>
    <n v="26211"/>
    <n v="29"/>
    <x v="24"/>
  </r>
  <r>
    <n v="4138"/>
    <d v="1899-12-30T00:00:01"/>
    <n v="1"/>
    <n v="8"/>
    <n v="26219"/>
    <n v="29"/>
    <x v="24"/>
  </r>
  <r>
    <n v="4139"/>
    <d v="1899-12-30T00:00:01"/>
    <n v="1"/>
    <n v="11"/>
    <n v="26230"/>
    <n v="38"/>
    <x v="24"/>
  </r>
  <r>
    <n v="4140"/>
    <d v="1899-12-30T00:00:01"/>
    <n v="1"/>
    <n v="8"/>
    <n v="26238"/>
    <n v="30"/>
    <x v="23"/>
  </r>
  <r>
    <n v="4141"/>
    <d v="1899-12-30T00:00:01"/>
    <n v="1"/>
    <n v="8"/>
    <n v="26246"/>
    <n v="29"/>
    <x v="24"/>
  </r>
  <r>
    <n v="4142"/>
    <d v="1899-12-30T00:00:01"/>
    <n v="1"/>
    <n v="11"/>
    <n v="26257"/>
    <n v="38"/>
    <x v="24"/>
  </r>
  <r>
    <n v="4143"/>
    <d v="1899-12-30T00:00:01"/>
    <n v="1"/>
    <n v="8"/>
    <n v="26265"/>
    <n v="30"/>
    <x v="24"/>
  </r>
  <r>
    <n v="4144"/>
    <d v="1899-12-30T00:00:01"/>
    <n v="1"/>
    <n v="8"/>
    <n v="26273"/>
    <n v="30"/>
    <x v="25"/>
  </r>
  <r>
    <n v="4145"/>
    <d v="1899-12-30T00:00:01"/>
    <n v="1"/>
    <n v="9"/>
    <n v="26282"/>
    <n v="34"/>
    <x v="25"/>
  </r>
  <r>
    <n v="4146"/>
    <d v="1899-12-30T00:00:01"/>
    <n v="1"/>
    <n v="8"/>
    <n v="26290"/>
    <n v="30"/>
    <x v="26"/>
  </r>
  <r>
    <n v="4147"/>
    <d v="1899-12-30T00:00:01"/>
    <n v="1"/>
    <n v="9"/>
    <n v="26299"/>
    <n v="34"/>
    <x v="25"/>
  </r>
  <r>
    <n v="4148"/>
    <d v="1899-12-30T00:00:01"/>
    <n v="1"/>
    <n v="9"/>
    <n v="26308"/>
    <n v="34"/>
    <x v="26"/>
  </r>
  <r>
    <n v="4149"/>
    <d v="1899-12-30T00:00:01"/>
    <n v="1"/>
    <n v="8"/>
    <n v="26316"/>
    <n v="30"/>
    <x v="26"/>
  </r>
  <r>
    <n v="4150"/>
    <d v="1899-12-30T00:00:01"/>
    <n v="1"/>
    <n v="8"/>
    <n v="26324"/>
    <n v="30"/>
    <x v="27"/>
  </r>
  <r>
    <n v="4151"/>
    <d v="1899-12-30T00:00:01"/>
    <n v="1"/>
    <n v="11"/>
    <n v="26335"/>
    <n v="38"/>
    <x v="27"/>
  </r>
  <r>
    <n v="4152"/>
    <d v="1899-12-30T00:00:01"/>
    <n v="1"/>
    <n v="8"/>
    <n v="26343"/>
    <n v="30"/>
    <x v="27"/>
  </r>
  <r>
    <n v="4153"/>
    <d v="1899-12-30T00:00:01"/>
    <n v="1"/>
    <n v="9"/>
    <n v="26352"/>
    <n v="34"/>
    <x v="26"/>
  </r>
  <r>
    <n v="4154"/>
    <d v="1899-12-30T00:00:01"/>
    <n v="1"/>
    <n v="9"/>
    <n v="26361"/>
    <n v="34"/>
    <x v="27"/>
  </r>
  <r>
    <n v="4155"/>
    <d v="1899-12-30T00:00:01"/>
    <n v="1"/>
    <n v="9"/>
    <n v="26370"/>
    <n v="34"/>
    <x v="26"/>
  </r>
  <r>
    <n v="4156"/>
    <d v="1899-12-30T00:00:01"/>
    <n v="1"/>
    <n v="8"/>
    <n v="26378"/>
    <n v="30"/>
    <x v="25"/>
  </r>
  <r>
    <n v="4157"/>
    <d v="1899-12-30T00:00:01"/>
    <n v="1"/>
    <n v="8"/>
    <n v="26386"/>
    <n v="30"/>
    <x v="26"/>
  </r>
  <r>
    <n v="4158"/>
    <d v="1899-12-30T00:00:01"/>
    <n v="1"/>
    <n v="11"/>
    <n v="26397"/>
    <n v="38"/>
    <x v="26"/>
  </r>
  <r>
    <n v="4159"/>
    <d v="1899-12-30T00:00:01"/>
    <n v="1"/>
    <n v="8"/>
    <n v="26405"/>
    <n v="30"/>
    <x v="26"/>
  </r>
  <r>
    <n v="4160"/>
    <d v="1899-12-30T00:00:01"/>
    <n v="1"/>
    <n v="8"/>
    <n v="26413"/>
    <n v="30"/>
    <x v="25"/>
  </r>
  <r>
    <n v="4161"/>
    <d v="1899-12-30T00:00:01"/>
    <n v="1"/>
    <n v="11"/>
    <n v="26424"/>
    <n v="38"/>
    <x v="26"/>
  </r>
  <r>
    <n v="4162"/>
    <d v="1899-12-30T00:00:01"/>
    <n v="1"/>
    <n v="8"/>
    <n v="26432"/>
    <n v="30"/>
    <x v="25"/>
  </r>
  <r>
    <n v="4163"/>
    <d v="1899-12-30T00:00:01"/>
    <n v="1"/>
    <n v="8"/>
    <n v="26440"/>
    <n v="30"/>
    <x v="26"/>
  </r>
  <r>
    <n v="4164"/>
    <d v="1899-12-30T00:00:01"/>
    <n v="1"/>
    <n v="9"/>
    <n v="26449"/>
    <n v="34"/>
    <x v="25"/>
  </r>
  <r>
    <n v="4165"/>
    <d v="1899-12-30T00:00:01"/>
    <n v="1"/>
    <n v="9"/>
    <n v="26458"/>
    <n v="34"/>
    <x v="26"/>
  </r>
  <r>
    <n v="4166"/>
    <d v="1899-12-30T00:00:01"/>
    <n v="1"/>
    <n v="8"/>
    <n v="26466"/>
    <n v="29"/>
    <x v="25"/>
  </r>
  <r>
    <n v="4167"/>
    <d v="1899-12-30T00:00:01"/>
    <n v="1"/>
    <n v="8"/>
    <n v="26474"/>
    <n v="29"/>
    <x v="26"/>
  </r>
  <r>
    <n v="4168"/>
    <d v="1899-12-30T00:00:01"/>
    <n v="1"/>
    <n v="8"/>
    <n v="26482"/>
    <n v="30"/>
    <x v="25"/>
  </r>
  <r>
    <n v="4169"/>
    <d v="1899-12-30T00:00:01"/>
    <n v="1"/>
    <n v="8"/>
    <n v="26490"/>
    <n v="30"/>
    <x v="25"/>
  </r>
  <r>
    <n v="4170"/>
    <d v="1899-12-30T00:00:01"/>
    <n v="1"/>
    <n v="8"/>
    <n v="26498"/>
    <n v="30"/>
    <x v="24"/>
  </r>
  <r>
    <n v="4171"/>
    <d v="1899-12-30T00:00:01"/>
    <n v="1"/>
    <n v="8"/>
    <n v="26506"/>
    <n v="30"/>
    <x v="25"/>
  </r>
  <r>
    <n v="4172"/>
    <d v="1899-12-30T00:00:01"/>
    <n v="1"/>
    <n v="8"/>
    <n v="26514"/>
    <n v="30"/>
    <x v="24"/>
  </r>
  <r>
    <n v="4173"/>
    <d v="1899-12-30T00:00:01"/>
    <n v="1"/>
    <n v="8"/>
    <n v="26522"/>
    <n v="30"/>
    <x v="25"/>
  </r>
  <r>
    <n v="4174"/>
    <d v="1899-12-30T00:00:01"/>
    <n v="1"/>
    <n v="7"/>
    <n v="26529"/>
    <n v="26"/>
    <x v="24"/>
  </r>
  <r>
    <n v="4175"/>
    <d v="1899-12-30T00:00:01"/>
    <n v="1"/>
    <n v="8"/>
    <n v="26537"/>
    <n v="30"/>
    <x v="25"/>
  </r>
  <r>
    <n v="4176"/>
    <d v="1899-12-30T00:00:01"/>
    <n v="1"/>
    <n v="7"/>
    <n v="26544"/>
    <n v="26"/>
    <x v="24"/>
  </r>
  <r>
    <n v="4177"/>
    <d v="1899-12-30T00:00:01"/>
    <n v="2"/>
    <n v="8"/>
    <n v="26552"/>
    <n v="30"/>
    <x v="25"/>
  </r>
  <r>
    <n v="4178"/>
    <d v="1899-12-30T00:00:01"/>
    <n v="2"/>
    <n v="7"/>
    <n v="26559"/>
    <n v="26"/>
    <x v="24"/>
  </r>
  <r>
    <n v="4179"/>
    <d v="1899-12-30T00:00:01"/>
    <n v="2"/>
    <n v="8"/>
    <n v="26567"/>
    <n v="30"/>
    <x v="25"/>
  </r>
  <r>
    <n v="4180"/>
    <d v="1899-12-30T00:00:01"/>
    <n v="2"/>
    <n v="6"/>
    <n v="26573"/>
    <n v="22"/>
    <x v="24"/>
  </r>
  <r>
    <n v="4181"/>
    <d v="1899-12-30T00:00:01"/>
    <n v="2"/>
    <n v="7"/>
    <n v="26580"/>
    <n v="26"/>
    <x v="25"/>
  </r>
  <r>
    <n v="4182"/>
    <d v="1899-12-30T00:00:01"/>
    <n v="2"/>
    <n v="7"/>
    <n v="26587"/>
    <n v="26"/>
    <x v="24"/>
  </r>
  <r>
    <n v="4183"/>
    <d v="1899-12-30T00:00:01"/>
    <n v="2"/>
    <n v="8"/>
    <n v="26595"/>
    <n v="31"/>
    <x v="25"/>
  </r>
  <r>
    <n v="4184"/>
    <d v="1899-12-30T00:00:01"/>
    <n v="2"/>
    <n v="7"/>
    <n v="26602"/>
    <n v="27"/>
    <x v="26"/>
  </r>
  <r>
    <n v="4185"/>
    <d v="1899-12-30T00:00:01"/>
    <n v="2"/>
    <n v="6"/>
    <n v="26608"/>
    <n v="23"/>
    <x v="25"/>
  </r>
  <r>
    <n v="4186"/>
    <d v="1899-12-30T00:00:01"/>
    <n v="2"/>
    <n v="7"/>
    <n v="26615"/>
    <n v="27"/>
    <x v="24"/>
  </r>
  <r>
    <n v="4187"/>
    <d v="1899-12-30T00:00:01"/>
    <n v="2"/>
    <n v="7"/>
    <n v="26622"/>
    <n v="27"/>
    <x v="25"/>
  </r>
  <r>
    <n v="4188"/>
    <d v="1899-12-30T00:00:01"/>
    <n v="2"/>
    <n v="6"/>
    <n v="26628"/>
    <n v="23"/>
    <x v="24"/>
  </r>
  <r>
    <n v="4189"/>
    <d v="1899-12-30T00:00:01"/>
    <n v="2"/>
    <n v="7"/>
    <n v="26635"/>
    <n v="27"/>
    <x v="24"/>
  </r>
  <r>
    <n v="4190"/>
    <d v="1899-12-30T00:00:01"/>
    <n v="2"/>
    <n v="5"/>
    <n v="26640"/>
    <n v="20"/>
    <x v="25"/>
  </r>
  <r>
    <n v="4191"/>
    <d v="1899-12-30T00:00:01"/>
    <n v="2"/>
    <n v="8"/>
    <n v="26648"/>
    <n v="28"/>
    <x v="25"/>
  </r>
  <r>
    <n v="4192"/>
    <d v="1899-12-30T00:00:01"/>
    <n v="2"/>
    <n v="8"/>
    <n v="26656"/>
    <n v="28"/>
    <x v="24"/>
  </r>
  <r>
    <n v="4193"/>
    <d v="1899-12-30T00:00:01"/>
    <n v="2"/>
    <n v="7"/>
    <n v="26663"/>
    <n v="25"/>
    <x v="25"/>
  </r>
  <r>
    <n v="4194"/>
    <d v="1899-12-30T00:00:01"/>
    <n v="2"/>
    <n v="7"/>
    <n v="26670"/>
    <n v="25"/>
    <x v="24"/>
  </r>
  <r>
    <n v="4195"/>
    <d v="1899-12-30T00:00:01"/>
    <n v="2"/>
    <n v="7"/>
    <n v="26677"/>
    <n v="26"/>
    <x v="24"/>
  </r>
  <r>
    <n v="4196"/>
    <d v="1899-12-30T00:00:01"/>
    <n v="2"/>
    <n v="8"/>
    <n v="26685"/>
    <n v="29"/>
    <x v="23"/>
  </r>
  <r>
    <n v="4197"/>
    <d v="1899-12-30T00:00:01"/>
    <n v="2"/>
    <n v="6"/>
    <n v="26691"/>
    <n v="22"/>
    <x v="24"/>
  </r>
  <r>
    <n v="4198"/>
    <d v="1899-12-30T00:00:01"/>
    <n v="2"/>
    <n v="8"/>
    <n v="26699"/>
    <n v="30"/>
    <x v="24"/>
  </r>
  <r>
    <n v="4199"/>
    <d v="1899-12-30T00:00:01"/>
    <n v="2"/>
    <n v="6"/>
    <n v="26705"/>
    <n v="23"/>
    <x v="23"/>
  </r>
  <r>
    <n v="4200"/>
    <d v="1899-12-30T00:00:01"/>
    <n v="2"/>
    <n v="8"/>
    <n v="26713"/>
    <n v="30"/>
    <x v="24"/>
  </r>
  <r>
    <n v="4201"/>
    <d v="1899-12-30T00:00:01"/>
    <n v="2"/>
    <n v="6"/>
    <n v="26719"/>
    <n v="23"/>
    <x v="24"/>
  </r>
  <r>
    <n v="4202"/>
    <d v="1899-12-30T00:00:01"/>
    <n v="2"/>
    <n v="8"/>
    <n v="26727"/>
    <n v="30"/>
    <x v="24"/>
  </r>
  <r>
    <n v="4203"/>
    <d v="1899-12-30T00:00:01"/>
    <n v="2"/>
    <n v="8"/>
    <n v="26735"/>
    <n v="30"/>
    <x v="24"/>
  </r>
  <r>
    <n v="4204"/>
    <d v="1899-12-30T00:00:01"/>
    <n v="2"/>
    <n v="6"/>
    <n v="26741"/>
    <n v="23"/>
    <x v="25"/>
  </r>
  <r>
    <n v="4205"/>
    <d v="1899-12-30T00:00:01"/>
    <n v="2"/>
    <n v="8"/>
    <n v="26749"/>
    <n v="30"/>
    <x v="26"/>
  </r>
  <r>
    <n v="4206"/>
    <d v="1899-12-30T00:00:01"/>
    <n v="2"/>
    <n v="7"/>
    <n v="26756"/>
    <n v="26"/>
    <x v="27"/>
  </r>
  <r>
    <n v="4207"/>
    <d v="1899-12-30T00:00:01"/>
    <n v="2"/>
    <n v="8"/>
    <n v="26764"/>
    <n v="29"/>
    <x v="26"/>
  </r>
  <r>
    <n v="4208"/>
    <d v="1899-12-30T00:00:01"/>
    <n v="2"/>
    <n v="8"/>
    <n v="26772"/>
    <n v="29"/>
    <x v="27"/>
  </r>
  <r>
    <n v="4209"/>
    <d v="1899-12-30T00:00:01"/>
    <n v="2"/>
    <n v="6"/>
    <n v="26778"/>
    <n v="23"/>
    <x v="27"/>
  </r>
  <r>
    <n v="4210"/>
    <d v="1899-12-30T00:00:01"/>
    <n v="2"/>
    <n v="8"/>
    <n v="26786"/>
    <n v="29"/>
    <x v="27"/>
  </r>
  <r>
    <n v="4211"/>
    <d v="1899-12-30T00:00:01"/>
    <n v="2"/>
    <n v="7"/>
    <n v="26793"/>
    <n v="25"/>
    <x v="27"/>
  </r>
  <r>
    <n v="4212"/>
    <d v="1899-12-30T00:00:01"/>
    <n v="2"/>
    <n v="8"/>
    <n v="26801"/>
    <n v="29"/>
    <x v="26"/>
  </r>
  <r>
    <n v="4213"/>
    <d v="1899-12-30T00:00:01"/>
    <n v="2"/>
    <n v="8"/>
    <n v="26809"/>
    <n v="29"/>
    <x v="25"/>
  </r>
  <r>
    <n v="4214"/>
    <d v="1899-12-30T00:00:01"/>
    <n v="2"/>
    <n v="7"/>
    <n v="26816"/>
    <n v="26"/>
    <x v="25"/>
  </r>
  <r>
    <n v="4215"/>
    <d v="1899-12-30T00:00:01"/>
    <n v="2"/>
    <n v="8"/>
    <n v="26824"/>
    <n v="29"/>
    <x v="24"/>
  </r>
  <r>
    <n v="4216"/>
    <d v="1899-12-30T00:00:01"/>
    <n v="2"/>
    <n v="8"/>
    <n v="26832"/>
    <n v="29"/>
    <x v="24"/>
  </r>
  <r>
    <n v="4217"/>
    <d v="1899-12-30T00:00:01"/>
    <n v="2"/>
    <n v="7"/>
    <n v="26839"/>
    <n v="26"/>
    <x v="24"/>
  </r>
  <r>
    <n v="4218"/>
    <d v="1899-12-30T00:00:01"/>
    <n v="2"/>
    <n v="8"/>
    <n v="26847"/>
    <n v="29"/>
    <x v="24"/>
  </r>
  <r>
    <n v="4219"/>
    <d v="1899-12-30T00:00:01"/>
    <n v="2"/>
    <n v="8"/>
    <n v="26855"/>
    <n v="29"/>
    <x v="24"/>
  </r>
  <r>
    <n v="4220"/>
    <d v="1899-12-30T00:00:01"/>
    <n v="2"/>
    <n v="8"/>
    <n v="26863"/>
    <n v="29"/>
    <x v="23"/>
  </r>
  <r>
    <n v="4221"/>
    <d v="1899-12-30T00:00:01"/>
    <n v="2"/>
    <n v="7"/>
    <n v="26870"/>
    <n v="26"/>
    <x v="24"/>
  </r>
  <r>
    <n v="4222"/>
    <d v="1899-12-30T00:00:01"/>
    <n v="2"/>
    <n v="8"/>
    <n v="26878"/>
    <n v="30"/>
    <x v="24"/>
  </r>
  <r>
    <n v="4223"/>
    <d v="1899-12-30T00:00:01"/>
    <n v="2"/>
    <n v="8"/>
    <n v="26886"/>
    <n v="30"/>
    <x v="24"/>
  </r>
  <r>
    <n v="4224"/>
    <d v="1899-12-30T00:00:01"/>
    <n v="2"/>
    <n v="8"/>
    <n v="26894"/>
    <n v="27"/>
    <x v="23"/>
  </r>
  <r>
    <n v="4225"/>
    <d v="1899-12-30T00:00:01"/>
    <n v="2"/>
    <n v="8"/>
    <n v="26902"/>
    <n v="29"/>
    <x v="24"/>
  </r>
  <r>
    <n v="4226"/>
    <d v="1899-12-30T00:00:01"/>
    <n v="2"/>
    <n v="7"/>
    <n v="26909"/>
    <n v="26"/>
    <x v="24"/>
  </r>
  <r>
    <n v="4227"/>
    <d v="1899-12-30T00:00:01"/>
    <n v="2"/>
    <n v="8"/>
    <n v="26917"/>
    <n v="29"/>
    <x v="25"/>
  </r>
  <r>
    <n v="4228"/>
    <d v="1899-12-30T00:00:01"/>
    <n v="2"/>
    <n v="8"/>
    <n v="26925"/>
    <n v="29"/>
    <x v="24"/>
  </r>
  <r>
    <n v="4229"/>
    <d v="1899-12-30T00:00:01"/>
    <n v="2"/>
    <n v="8"/>
    <n v="26933"/>
    <n v="27"/>
    <x v="24"/>
  </r>
  <r>
    <n v="4230"/>
    <d v="1899-12-30T00:00:01"/>
    <n v="2"/>
    <n v="8"/>
    <n v="26941"/>
    <n v="28"/>
    <x v="24"/>
  </r>
  <r>
    <n v="4231"/>
    <d v="1899-12-30T00:00:01"/>
    <n v="2"/>
    <n v="8"/>
    <n v="26949"/>
    <n v="28"/>
    <x v="25"/>
  </r>
  <r>
    <n v="4232"/>
    <d v="1899-12-30T00:00:01"/>
    <n v="2"/>
    <n v="8"/>
    <n v="26957"/>
    <n v="29"/>
    <x v="24"/>
  </r>
  <r>
    <n v="4233"/>
    <d v="1899-12-30T00:00:01"/>
    <n v="2"/>
    <n v="8"/>
    <n v="26965"/>
    <n v="28"/>
    <x v="25"/>
  </r>
  <r>
    <n v="4234"/>
    <d v="1899-12-30T00:00:01"/>
    <n v="2"/>
    <n v="8"/>
    <n v="26973"/>
    <n v="30"/>
    <x v="24"/>
  </r>
  <r>
    <n v="4235"/>
    <d v="1899-12-30T00:00:01"/>
    <n v="2"/>
    <n v="8"/>
    <n v="26981"/>
    <n v="28"/>
    <x v="24"/>
  </r>
  <r>
    <n v="4236"/>
    <d v="1899-12-30T00:00:01"/>
    <n v="2"/>
    <n v="9"/>
    <n v="26990"/>
    <n v="31"/>
    <x v="24"/>
  </r>
  <r>
    <n v="4237"/>
    <d v="1899-12-30T00:00:01"/>
    <n v="2"/>
    <n v="6"/>
    <n v="26996"/>
    <n v="23"/>
    <x v="23"/>
  </r>
  <r>
    <n v="4238"/>
    <d v="1899-12-30T00:00:01"/>
    <n v="2"/>
    <n v="10"/>
    <n v="27006"/>
    <n v="34"/>
    <x v="24"/>
  </r>
  <r>
    <n v="4239"/>
    <d v="1899-12-30T00:00:01"/>
    <n v="2"/>
    <n v="6"/>
    <n v="27012"/>
    <n v="22"/>
    <x v="24"/>
  </r>
  <r>
    <n v="4240"/>
    <d v="1899-12-30T00:00:01"/>
    <n v="2"/>
    <n v="8"/>
    <n v="27020"/>
    <n v="30"/>
    <x v="24"/>
  </r>
  <r>
    <n v="4241"/>
    <d v="1899-12-30T00:00:01"/>
    <n v="2"/>
    <n v="7"/>
    <n v="27027"/>
    <n v="26"/>
    <x v="23"/>
  </r>
  <r>
    <n v="4242"/>
    <d v="1899-12-30T00:00:01"/>
    <n v="2"/>
    <n v="8"/>
    <n v="27035"/>
    <n v="30"/>
    <x v="24"/>
  </r>
  <r>
    <n v="4243"/>
    <d v="1899-12-30T00:00:01"/>
    <n v="2"/>
    <n v="8"/>
    <n v="27043"/>
    <n v="30"/>
    <x v="24"/>
  </r>
  <r>
    <n v="4244"/>
    <d v="1899-12-30T00:00:01"/>
    <n v="2"/>
    <n v="7"/>
    <n v="27050"/>
    <n v="26"/>
    <x v="25"/>
  </r>
  <r>
    <n v="4245"/>
    <d v="1899-12-30T00:00:01"/>
    <n v="2"/>
    <n v="9"/>
    <n v="27059"/>
    <n v="31"/>
    <x v="25"/>
  </r>
  <r>
    <n v="4246"/>
    <d v="1899-12-30T00:00:01"/>
    <n v="2"/>
    <n v="7"/>
    <n v="27066"/>
    <n v="27"/>
    <x v="26"/>
  </r>
  <r>
    <n v="4247"/>
    <d v="1899-12-30T00:00:01"/>
    <n v="2"/>
    <n v="7"/>
    <n v="27073"/>
    <n v="24"/>
    <x v="25"/>
  </r>
  <r>
    <n v="4248"/>
    <d v="1899-12-30T00:00:01"/>
    <n v="2"/>
    <n v="8"/>
    <n v="27081"/>
    <n v="29"/>
    <x v="26"/>
  </r>
  <r>
    <n v="4249"/>
    <d v="1899-12-30T00:00:01"/>
    <n v="2"/>
    <n v="8"/>
    <n v="27089"/>
    <n v="31"/>
    <x v="25"/>
  </r>
  <r>
    <n v="4250"/>
    <d v="1899-12-30T00:00:01"/>
    <n v="2"/>
    <n v="8"/>
    <n v="27097"/>
    <n v="29"/>
    <x v="26"/>
  </r>
  <r>
    <n v="4251"/>
    <d v="1899-12-30T00:00:01"/>
    <n v="2"/>
    <n v="9"/>
    <n v="27106"/>
    <n v="34"/>
    <x v="25"/>
  </r>
  <r>
    <n v="4252"/>
    <d v="1899-12-30T00:00:01"/>
    <n v="2"/>
    <n v="8"/>
    <n v="27114"/>
    <n v="28"/>
    <x v="24"/>
  </r>
  <r>
    <n v="4253"/>
    <d v="1899-12-30T00:00:01"/>
    <n v="2"/>
    <n v="9"/>
    <n v="27123"/>
    <n v="32"/>
    <x v="24"/>
  </r>
  <r>
    <n v="4254"/>
    <d v="1899-12-30T00:00:01"/>
    <n v="2"/>
    <n v="9"/>
    <n v="27132"/>
    <n v="33"/>
    <x v="23"/>
  </r>
  <r>
    <n v="4255"/>
    <d v="1899-12-30T00:00:01"/>
    <n v="2"/>
    <n v="8"/>
    <n v="27140"/>
    <n v="28"/>
    <x v="22"/>
  </r>
  <r>
    <n v="4256"/>
    <d v="1899-12-30T00:00:01"/>
    <n v="2"/>
    <n v="9"/>
    <n v="27149"/>
    <n v="34"/>
    <x v="23"/>
  </r>
  <r>
    <n v="4257"/>
    <d v="1899-12-30T00:00:01"/>
    <n v="2"/>
    <n v="9"/>
    <n v="27158"/>
    <n v="31"/>
    <x v="24"/>
  </r>
  <r>
    <n v="4258"/>
    <d v="1899-12-30T00:00:01"/>
    <n v="2"/>
    <n v="9"/>
    <n v="27167"/>
    <n v="32"/>
    <x v="24"/>
  </r>
  <r>
    <n v="4259"/>
    <d v="1899-12-30T00:00:01"/>
    <n v="2"/>
    <n v="9"/>
    <n v="27176"/>
    <n v="31"/>
    <x v="23"/>
  </r>
  <r>
    <n v="4260"/>
    <d v="1899-12-30T00:00:01"/>
    <n v="2"/>
    <n v="9"/>
    <n v="27185"/>
    <n v="32"/>
    <x v="23"/>
  </r>
  <r>
    <n v="4261"/>
    <d v="1899-12-30T00:00:01"/>
    <n v="2"/>
    <n v="9"/>
    <n v="27194"/>
    <n v="31"/>
    <x v="23"/>
  </r>
  <r>
    <n v="4262"/>
    <d v="1899-12-30T00:00:01"/>
    <n v="2"/>
    <n v="9"/>
    <n v="27203"/>
    <n v="32"/>
    <x v="23"/>
  </r>
  <r>
    <n v="4263"/>
    <d v="1899-12-30T00:00:01"/>
    <n v="2"/>
    <n v="9"/>
    <n v="27212"/>
    <n v="32"/>
    <x v="22"/>
  </r>
  <r>
    <n v="4264"/>
    <d v="1899-12-30T00:00:01"/>
    <n v="2"/>
    <n v="9"/>
    <n v="27221"/>
    <n v="32"/>
    <x v="23"/>
  </r>
  <r>
    <n v="4265"/>
    <d v="1899-12-30T00:00:01"/>
    <n v="2"/>
    <n v="9"/>
    <n v="27230"/>
    <n v="31"/>
    <x v="23"/>
  </r>
  <r>
    <n v="4266"/>
    <d v="1899-12-30T00:00:01"/>
    <n v="2"/>
    <n v="9"/>
    <n v="27239"/>
    <n v="33"/>
    <x v="24"/>
  </r>
  <r>
    <n v="4267"/>
    <d v="1899-12-30T00:00:01"/>
    <n v="2"/>
    <n v="9"/>
    <n v="27248"/>
    <n v="32"/>
    <x v="23"/>
  </r>
  <r>
    <n v="4268"/>
    <d v="1899-12-30T00:00:01"/>
    <n v="2"/>
    <n v="9"/>
    <n v="27257"/>
    <n v="32"/>
    <x v="24"/>
  </r>
  <r>
    <n v="4269"/>
    <d v="1899-12-30T00:00:01"/>
    <n v="2"/>
    <n v="9"/>
    <n v="27266"/>
    <n v="31"/>
    <x v="24"/>
  </r>
  <r>
    <n v="4270"/>
    <d v="1899-12-30T00:00:01"/>
    <n v="2"/>
    <n v="9"/>
    <n v="27275"/>
    <n v="32"/>
    <x v="24"/>
  </r>
  <r>
    <n v="4271"/>
    <d v="1899-12-30T00:00:01"/>
    <n v="2"/>
    <n v="8"/>
    <n v="27283"/>
    <n v="30"/>
    <x v="23"/>
  </r>
  <r>
    <n v="4272"/>
    <d v="1899-12-30T00:00:01"/>
    <n v="2"/>
    <n v="9"/>
    <n v="27292"/>
    <n v="33"/>
    <x v="24"/>
  </r>
  <r>
    <n v="4273"/>
    <d v="1899-12-30T00:00:01"/>
    <n v="2"/>
    <n v="9"/>
    <n v="27301"/>
    <n v="32"/>
    <x v="25"/>
  </r>
  <r>
    <n v="4274"/>
    <d v="1899-12-30T00:00:01"/>
    <n v="2"/>
    <n v="9"/>
    <n v="27310"/>
    <n v="32"/>
    <x v="24"/>
  </r>
  <r>
    <n v="4275"/>
    <d v="1899-12-30T00:00:01"/>
    <n v="2"/>
    <n v="9"/>
    <n v="27319"/>
    <n v="31"/>
    <x v="25"/>
  </r>
  <r>
    <n v="4276"/>
    <d v="1899-12-30T00:00:01"/>
    <n v="2"/>
    <n v="9"/>
    <n v="27328"/>
    <n v="32"/>
    <x v="24"/>
  </r>
  <r>
    <n v="4277"/>
    <d v="1899-12-30T00:00:01"/>
    <n v="2"/>
    <n v="9"/>
    <n v="27337"/>
    <n v="33"/>
    <x v="23"/>
  </r>
  <r>
    <n v="4278"/>
    <d v="1899-12-30T00:00:01"/>
    <n v="2"/>
    <n v="9"/>
    <n v="27346"/>
    <n v="31"/>
    <x v="24"/>
  </r>
  <r>
    <n v="4279"/>
    <d v="1899-12-30T00:00:01"/>
    <n v="2"/>
    <n v="9"/>
    <n v="27355"/>
    <n v="31"/>
    <x v="24"/>
  </r>
  <r>
    <n v="4280"/>
    <d v="1899-12-30T00:00:01"/>
    <n v="2"/>
    <n v="9"/>
    <n v="27364"/>
    <n v="32"/>
    <x v="23"/>
  </r>
  <r>
    <n v="4281"/>
    <d v="1899-12-30T00:00:01"/>
    <n v="2"/>
    <n v="9"/>
    <n v="27373"/>
    <n v="32"/>
    <x v="24"/>
  </r>
  <r>
    <n v="4282"/>
    <d v="1899-12-30T00:00:01"/>
    <n v="2"/>
    <n v="8"/>
    <n v="27381"/>
    <n v="30"/>
    <x v="25"/>
  </r>
  <r>
    <n v="4283"/>
    <d v="1899-12-30T00:00:01"/>
    <n v="2"/>
    <n v="9"/>
    <n v="27390"/>
    <n v="31"/>
    <x v="24"/>
  </r>
  <r>
    <n v="4284"/>
    <d v="1899-12-30T00:00:01"/>
    <n v="2"/>
    <n v="9"/>
    <n v="27399"/>
    <n v="33"/>
    <x v="24"/>
  </r>
  <r>
    <n v="4285"/>
    <d v="1899-12-30T00:00:01"/>
    <n v="2"/>
    <n v="8"/>
    <n v="27407"/>
    <n v="30"/>
    <x v="23"/>
  </r>
  <r>
    <n v="4286"/>
    <d v="1899-12-30T00:00:01"/>
    <n v="2"/>
    <n v="8"/>
    <n v="27415"/>
    <n v="29"/>
    <x v="24"/>
  </r>
  <r>
    <n v="4287"/>
    <d v="1899-12-30T00:00:01"/>
    <n v="3"/>
    <n v="8"/>
    <n v="27423"/>
    <n v="31"/>
    <x v="24"/>
  </r>
  <r>
    <n v="4288"/>
    <d v="1899-12-30T00:00:01"/>
    <n v="3"/>
    <n v="6"/>
    <n v="27429"/>
    <n v="23"/>
    <x v="24"/>
  </r>
  <r>
    <n v="4289"/>
    <d v="1899-12-30T00:00:01"/>
    <n v="4"/>
    <n v="8"/>
    <n v="27437"/>
    <n v="29"/>
    <x v="25"/>
  </r>
  <r>
    <n v="4290"/>
    <d v="1899-12-30T00:00:01"/>
    <n v="4"/>
    <n v="6"/>
    <n v="27443"/>
    <n v="21"/>
    <x v="22"/>
  </r>
  <r>
    <n v="4291"/>
    <d v="1899-12-30T00:00:01"/>
    <n v="4"/>
    <n v="7"/>
    <n v="27450"/>
    <n v="24"/>
    <x v="22"/>
  </r>
  <r>
    <n v="4292"/>
    <d v="1899-12-30T00:00:01"/>
    <n v="5"/>
    <n v="7"/>
    <n v="27457"/>
    <n v="24"/>
    <x v="21"/>
  </r>
  <r>
    <n v="4293"/>
    <d v="1899-12-30T00:00:01"/>
    <n v="5"/>
    <n v="5"/>
    <n v="27462"/>
    <n v="19"/>
    <x v="19"/>
  </r>
  <r>
    <n v="4294"/>
    <d v="1899-12-30T00:00:01"/>
    <n v="5"/>
    <n v="6"/>
    <n v="27468"/>
    <n v="20"/>
    <x v="18"/>
  </r>
  <r>
    <n v="4295"/>
    <d v="1899-12-30T00:00:01"/>
    <n v="6"/>
    <n v="5"/>
    <n v="27473"/>
    <n v="18"/>
    <x v="16"/>
  </r>
  <r>
    <n v="4296"/>
    <d v="1899-12-30T00:00:01"/>
    <n v="6"/>
    <n v="5"/>
    <n v="27478"/>
    <n v="18"/>
    <x v="16"/>
  </r>
  <r>
    <n v="4297"/>
    <d v="1899-12-30T00:00:01"/>
    <n v="6"/>
    <n v="5"/>
    <n v="27483"/>
    <n v="18"/>
    <x v="16"/>
  </r>
  <r>
    <n v="4298"/>
    <d v="1899-12-30T00:00:01"/>
    <n v="6"/>
    <n v="5"/>
    <n v="27488"/>
    <n v="19"/>
    <x v="17"/>
  </r>
  <r>
    <n v="4299"/>
    <d v="1899-12-30T00:00:01"/>
    <n v="6"/>
    <n v="4"/>
    <n v="27492"/>
    <n v="16"/>
    <x v="16"/>
  </r>
  <r>
    <n v="4300"/>
    <d v="1899-12-30T00:00:01"/>
    <n v="7"/>
    <n v="5"/>
    <n v="27497"/>
    <n v="17"/>
    <x v="17"/>
  </r>
  <r>
    <n v="4301"/>
    <d v="1899-12-30T00:00:01"/>
    <n v="7"/>
    <n v="4"/>
    <n v="27501"/>
    <n v="16"/>
    <x v="17"/>
  </r>
  <r>
    <n v="4302"/>
    <d v="1899-12-30T00:00:01"/>
    <n v="7"/>
    <n v="4"/>
    <n v="27505"/>
    <n v="16"/>
    <x v="16"/>
  </r>
  <r>
    <n v="4303"/>
    <d v="1899-12-30T00:00:01"/>
    <n v="7"/>
    <n v="4"/>
    <n v="27509"/>
    <n v="15"/>
    <x v="17"/>
  </r>
  <r>
    <n v="4304"/>
    <d v="1899-12-30T00:00:01"/>
    <n v="7"/>
    <n v="4"/>
    <n v="27513"/>
    <n v="16"/>
    <x v="17"/>
  </r>
  <r>
    <n v="4305"/>
    <d v="1899-12-30T00:00:01"/>
    <n v="8"/>
    <n v="5"/>
    <n v="27518"/>
    <n v="17"/>
    <x v="17"/>
  </r>
  <r>
    <n v="4306"/>
    <d v="1899-12-30T00:00:01"/>
    <n v="8"/>
    <n v="4"/>
    <n v="27522"/>
    <n v="15"/>
    <x v="18"/>
  </r>
  <r>
    <n v="4307"/>
    <d v="1899-12-30T00:00:01"/>
    <n v="8"/>
    <n v="4"/>
    <n v="27526"/>
    <n v="14"/>
    <x v="18"/>
  </r>
  <r>
    <n v="4308"/>
    <d v="1899-12-30T00:00:01"/>
    <n v="8"/>
    <n v="4"/>
    <n v="27530"/>
    <n v="15"/>
    <x v="18"/>
  </r>
  <r>
    <n v="4309"/>
    <d v="1899-12-30T00:00:01"/>
    <n v="8"/>
    <n v="4"/>
    <n v="27534"/>
    <n v="13"/>
    <x v="19"/>
  </r>
  <r>
    <n v="4310"/>
    <d v="1899-12-30T00:00:01"/>
    <n v="8"/>
    <n v="4"/>
    <n v="27538"/>
    <n v="16"/>
    <x v="18"/>
  </r>
  <r>
    <n v="4311"/>
    <d v="1899-12-30T00:00:01"/>
    <n v="9"/>
    <n v="4"/>
    <n v="27542"/>
    <n v="14"/>
    <x v="17"/>
  </r>
  <r>
    <n v="4312"/>
    <d v="1899-12-30T00:00:01"/>
    <n v="9"/>
    <n v="4"/>
    <n v="27546"/>
    <n v="15"/>
    <x v="16"/>
  </r>
  <r>
    <n v="4313"/>
    <d v="1899-12-30T00:00:01"/>
    <n v="9"/>
    <n v="4"/>
    <n v="27550"/>
    <n v="14"/>
    <x v="16"/>
  </r>
  <r>
    <n v="4314"/>
    <d v="1899-12-30T00:00:01"/>
    <n v="9"/>
    <n v="4"/>
    <n v="27554"/>
    <n v="13"/>
    <x v="16"/>
  </r>
  <r>
    <n v="4315"/>
    <d v="1899-12-30T00:00:01"/>
    <n v="9"/>
    <n v="5"/>
    <n v="27559"/>
    <n v="17"/>
    <x v="17"/>
  </r>
  <r>
    <n v="4316"/>
    <d v="1899-12-30T00:00:01"/>
    <n v="9"/>
    <n v="4"/>
    <n v="27563"/>
    <n v="13"/>
    <x v="18"/>
  </r>
  <r>
    <n v="4317"/>
    <d v="1899-12-30T00:00:01"/>
    <n v="9"/>
    <n v="5"/>
    <n v="27568"/>
    <n v="18"/>
    <x v="19"/>
  </r>
  <r>
    <n v="4318"/>
    <d v="1899-12-30T00:00:01"/>
    <n v="9"/>
    <n v="4"/>
    <n v="27572"/>
    <n v="16"/>
    <x v="22"/>
  </r>
  <r>
    <n v="4319"/>
    <d v="1899-12-30T00:00:01"/>
    <n v="9"/>
    <n v="5"/>
    <n v="27577"/>
    <n v="20"/>
    <x v="23"/>
  </r>
  <r>
    <n v="4320"/>
    <d v="1899-12-30T00:00:01"/>
    <n v="9"/>
    <n v="5"/>
    <n v="27582"/>
    <n v="18"/>
    <x v="24"/>
  </r>
  <r>
    <n v="4321"/>
    <d v="1899-12-30T00:00:01"/>
    <n v="10"/>
    <n v="7"/>
    <n v="27589"/>
    <n v="26"/>
    <x v="24"/>
  </r>
  <r>
    <n v="4322"/>
    <d v="1899-12-30T00:00:01"/>
    <n v="10"/>
    <n v="5"/>
    <n v="27594"/>
    <n v="18"/>
    <x v="24"/>
  </r>
  <r>
    <n v="4323"/>
    <d v="1899-12-30T00:00:01"/>
    <n v="10"/>
    <n v="7"/>
    <n v="27601"/>
    <n v="24"/>
    <x v="24"/>
  </r>
  <r>
    <n v="4324"/>
    <d v="1899-12-30T00:00:01"/>
    <n v="10"/>
    <n v="6"/>
    <n v="27607"/>
    <n v="21"/>
    <x v="23"/>
  </r>
  <r>
    <n v="4325"/>
    <d v="1899-12-30T00:00:01"/>
    <n v="10"/>
    <n v="6"/>
    <n v="27613"/>
    <n v="22"/>
    <x v="24"/>
  </r>
  <r>
    <n v="4326"/>
    <d v="1899-12-30T00:00:01"/>
    <n v="10"/>
    <n v="7"/>
    <n v="27620"/>
    <n v="24"/>
    <x v="25"/>
  </r>
  <r>
    <n v="4327"/>
    <d v="1899-12-30T00:00:01"/>
    <n v="10"/>
    <n v="6"/>
    <n v="27626"/>
    <n v="22"/>
    <x v="25"/>
  </r>
  <r>
    <n v="4328"/>
    <d v="1899-12-30T00:00:01"/>
    <n v="10"/>
    <n v="7"/>
    <n v="27633"/>
    <n v="25"/>
    <x v="26"/>
  </r>
  <r>
    <n v="4329"/>
    <d v="1899-12-30T00:00:01"/>
    <n v="10"/>
    <n v="6"/>
    <n v="27639"/>
    <n v="21"/>
    <x v="25"/>
  </r>
  <r>
    <n v="4330"/>
    <d v="1899-12-30T00:00:01"/>
    <n v="10"/>
    <n v="7"/>
    <n v="27646"/>
    <n v="25"/>
    <x v="25"/>
  </r>
  <r>
    <n v="4331"/>
    <d v="1899-12-30T00:00:01"/>
    <n v="10"/>
    <n v="7"/>
    <n v="27653"/>
    <n v="25"/>
    <x v="24"/>
  </r>
  <r>
    <n v="4332"/>
    <d v="1899-12-30T00:00:01"/>
    <n v="10"/>
    <n v="6"/>
    <n v="27659"/>
    <n v="21"/>
    <x v="25"/>
  </r>
  <r>
    <n v="4333"/>
    <d v="1899-12-30T00:00:01"/>
    <n v="10"/>
    <n v="7"/>
    <n v="27666"/>
    <n v="25"/>
    <x v="22"/>
  </r>
  <r>
    <n v="4334"/>
    <d v="1899-12-30T00:00:01"/>
    <n v="10"/>
    <n v="7"/>
    <n v="27673"/>
    <n v="25"/>
    <x v="21"/>
  </r>
  <r>
    <n v="4335"/>
    <d v="1899-12-30T00:00:01"/>
    <n v="10"/>
    <n v="7"/>
    <n v="27680"/>
    <n v="25"/>
    <x v="20"/>
  </r>
  <r>
    <n v="4336"/>
    <d v="1899-12-30T00:00:01"/>
    <n v="10"/>
    <n v="7"/>
    <n v="27687"/>
    <n v="25"/>
    <x v="18"/>
  </r>
  <r>
    <n v="4337"/>
    <d v="1899-12-30T00:00:01"/>
    <n v="10"/>
    <n v="7"/>
    <n v="27694"/>
    <n v="26"/>
    <x v="19"/>
  </r>
  <r>
    <n v="4338"/>
    <d v="1899-12-30T00:00:01"/>
    <n v="10"/>
    <n v="7"/>
    <n v="27701"/>
    <n v="25"/>
    <x v="20"/>
  </r>
  <r>
    <n v="4339"/>
    <d v="1899-12-30T00:00:01"/>
    <n v="10"/>
    <n v="8"/>
    <n v="27709"/>
    <n v="28"/>
    <x v="19"/>
  </r>
  <r>
    <n v="4340"/>
    <d v="1899-12-30T00:00:01"/>
    <n v="10"/>
    <n v="8"/>
    <n v="27717"/>
    <n v="27"/>
    <x v="20"/>
  </r>
  <r>
    <n v="4341"/>
    <d v="1899-12-30T00:00:01"/>
    <n v="10"/>
    <n v="8"/>
    <n v="27725"/>
    <n v="28"/>
    <x v="21"/>
  </r>
  <r>
    <n v="4342"/>
    <d v="1899-12-30T00:00:01"/>
    <n v="10"/>
    <n v="8"/>
    <n v="27733"/>
    <n v="28"/>
    <x v="20"/>
  </r>
  <r>
    <n v="4343"/>
    <d v="1899-12-30T00:00:01"/>
    <n v="10"/>
    <n v="8"/>
    <n v="27741"/>
    <n v="28"/>
    <x v="20"/>
  </r>
  <r>
    <n v="4344"/>
    <d v="1899-12-30T00:00:01"/>
    <n v="10"/>
    <n v="8"/>
    <n v="27749"/>
    <n v="28"/>
    <x v="20"/>
  </r>
  <r>
    <n v="4345"/>
    <d v="1899-12-30T00:00:01"/>
    <n v="10"/>
    <n v="8"/>
    <n v="27757"/>
    <n v="28"/>
    <x v="21"/>
  </r>
  <r>
    <n v="4346"/>
    <d v="1899-12-30T00:00:01"/>
    <n v="10"/>
    <n v="8"/>
    <n v="27765"/>
    <n v="28"/>
    <x v="20"/>
  </r>
  <r>
    <n v="4347"/>
    <d v="1899-12-30T00:00:01"/>
    <n v="10"/>
    <n v="8"/>
    <n v="27773"/>
    <n v="29"/>
    <x v="21"/>
  </r>
  <r>
    <n v="4348"/>
    <d v="1899-12-30T00:00:01"/>
    <n v="10"/>
    <n v="8"/>
    <n v="27781"/>
    <n v="29"/>
    <x v="22"/>
  </r>
  <r>
    <n v="4349"/>
    <d v="1899-12-30T00:00:01"/>
    <n v="10"/>
    <n v="8"/>
    <n v="27789"/>
    <n v="29"/>
    <x v="22"/>
  </r>
  <r>
    <n v="4350"/>
    <d v="1899-12-30T00:00:01"/>
    <n v="9"/>
    <n v="8"/>
    <n v="27797"/>
    <n v="29"/>
    <x v="23"/>
  </r>
  <r>
    <n v="4351"/>
    <d v="1899-12-30T00:00:01"/>
    <n v="9"/>
    <n v="8"/>
    <n v="27805"/>
    <n v="30"/>
    <x v="23"/>
  </r>
  <r>
    <n v="4352"/>
    <d v="1899-12-30T00:00:01"/>
    <n v="9"/>
    <n v="8"/>
    <n v="27813"/>
    <n v="30"/>
    <x v="23"/>
  </r>
  <r>
    <n v="4353"/>
    <d v="1899-12-30T00:00:01"/>
    <n v="9"/>
    <n v="8"/>
    <n v="27821"/>
    <n v="30"/>
    <x v="22"/>
  </r>
  <r>
    <n v="4354"/>
    <d v="1899-12-30T00:00:01"/>
    <n v="10"/>
    <n v="8"/>
    <n v="27829"/>
    <n v="30"/>
    <x v="23"/>
  </r>
  <r>
    <n v="4355"/>
    <d v="1899-12-30T00:00:01"/>
    <n v="10"/>
    <n v="8"/>
    <n v="27837"/>
    <n v="27"/>
    <x v="24"/>
  </r>
  <r>
    <n v="4356"/>
    <d v="1899-12-30T00:00:01"/>
    <n v="10"/>
    <n v="8"/>
    <n v="27845"/>
    <n v="27"/>
    <x v="24"/>
  </r>
  <r>
    <n v="4357"/>
    <d v="1899-12-30T00:00:01"/>
    <n v="11"/>
    <n v="7"/>
    <n v="27852"/>
    <n v="24"/>
    <x v="24"/>
  </r>
  <r>
    <n v="4358"/>
    <d v="1899-12-30T00:00:01"/>
    <n v="11"/>
    <n v="7"/>
    <n v="27859"/>
    <n v="25"/>
    <x v="22"/>
  </r>
  <r>
    <n v="4359"/>
    <d v="1899-12-30T00:00:01"/>
    <n v="11"/>
    <n v="8"/>
    <n v="27867"/>
    <n v="28"/>
    <x v="22"/>
  </r>
  <r>
    <n v="4360"/>
    <d v="1899-12-30T00:00:01"/>
    <n v="12"/>
    <n v="5"/>
    <n v="27872"/>
    <n v="19"/>
    <x v="21"/>
  </r>
  <r>
    <n v="4361"/>
    <d v="1899-12-30T00:00:01"/>
    <n v="12"/>
    <n v="7"/>
    <n v="27879"/>
    <n v="27"/>
    <x v="21"/>
  </r>
  <r>
    <n v="4362"/>
    <d v="1899-12-30T00:00:01"/>
    <n v="12"/>
    <n v="6"/>
    <n v="27885"/>
    <n v="20"/>
    <x v="22"/>
  </r>
  <r>
    <n v="4363"/>
    <d v="1899-12-30T00:00:01"/>
    <n v="12"/>
    <n v="5"/>
    <n v="27890"/>
    <n v="17"/>
    <x v="21"/>
  </r>
  <r>
    <n v="4364"/>
    <d v="1899-12-30T00:00:01"/>
    <n v="12"/>
    <n v="7"/>
    <n v="27897"/>
    <n v="26"/>
    <x v="22"/>
  </r>
  <r>
    <n v="4365"/>
    <d v="1899-12-30T00:00:01"/>
    <n v="12"/>
    <n v="5"/>
    <n v="27902"/>
    <n v="18"/>
    <x v="21"/>
  </r>
  <r>
    <n v="4366"/>
    <d v="1899-12-30T00:00:01"/>
    <n v="13"/>
    <n v="6"/>
    <n v="27908"/>
    <n v="21"/>
    <x v="21"/>
  </r>
  <r>
    <n v="4367"/>
    <d v="1899-12-30T00:00:01"/>
    <n v="12"/>
    <n v="7"/>
    <n v="27915"/>
    <n v="26"/>
    <x v="22"/>
  </r>
  <r>
    <n v="4368"/>
    <d v="1899-12-30T00:00:01"/>
    <n v="12"/>
    <n v="6"/>
    <n v="27921"/>
    <n v="20"/>
    <x v="22"/>
  </r>
  <r>
    <n v="4369"/>
    <d v="1899-12-30T00:00:01"/>
    <n v="12"/>
    <n v="5"/>
    <n v="27926"/>
    <n v="18"/>
    <x v="23"/>
  </r>
  <r>
    <n v="4370"/>
    <d v="1899-12-30T00:00:01"/>
    <n v="12"/>
    <n v="7"/>
    <n v="27933"/>
    <n v="25"/>
    <x v="25"/>
  </r>
  <r>
    <n v="4371"/>
    <d v="1899-12-30T00:00:01"/>
    <n v="12"/>
    <n v="7"/>
    <n v="27940"/>
    <n v="25"/>
    <x v="26"/>
  </r>
  <r>
    <n v="4372"/>
    <d v="1899-12-30T00:00:01"/>
    <n v="12"/>
    <n v="6"/>
    <n v="27946"/>
    <n v="21"/>
    <x v="24"/>
  </r>
  <r>
    <n v="4373"/>
    <d v="1899-12-30T00:00:01"/>
    <n v="12"/>
    <n v="7"/>
    <n v="27953"/>
    <n v="25"/>
    <x v="24"/>
  </r>
  <r>
    <n v="4374"/>
    <d v="1899-12-30T00:00:01"/>
    <n v="12"/>
    <n v="7"/>
    <n v="27960"/>
    <n v="25"/>
    <x v="24"/>
  </r>
  <r>
    <n v="4375"/>
    <d v="1899-12-30T00:00:01"/>
    <n v="12"/>
    <n v="6"/>
    <n v="27966"/>
    <n v="21"/>
    <x v="22"/>
  </r>
  <r>
    <n v="4376"/>
    <d v="1899-12-30T00:00:01"/>
    <n v="12"/>
    <n v="7"/>
    <n v="27973"/>
    <n v="25"/>
    <x v="21"/>
  </r>
  <r>
    <n v="4377"/>
    <d v="1899-12-30T00:00:01"/>
    <n v="12"/>
    <n v="7"/>
    <n v="27980"/>
    <n v="26"/>
    <x v="23"/>
  </r>
  <r>
    <n v="4378"/>
    <d v="1899-12-30T00:00:01"/>
    <n v="13"/>
    <n v="6"/>
    <n v="27986"/>
    <n v="22"/>
    <x v="24"/>
  </r>
  <r>
    <n v="4379"/>
    <d v="1899-12-30T00:00:01"/>
    <n v="12"/>
    <n v="7"/>
    <n v="27993"/>
    <n v="26"/>
    <x v="25"/>
  </r>
  <r>
    <n v="4380"/>
    <d v="1899-12-30T00:00:01"/>
    <n v="12"/>
    <n v="8"/>
    <n v="28001"/>
    <n v="28"/>
    <x v="26"/>
  </r>
  <r>
    <n v="4381"/>
    <d v="1899-12-30T00:00:01"/>
    <n v="12"/>
    <n v="7"/>
    <n v="28008"/>
    <n v="26"/>
    <x v="25"/>
  </r>
  <r>
    <n v="4382"/>
    <d v="1899-12-30T00:00:01"/>
    <n v="12"/>
    <n v="9"/>
    <n v="28017"/>
    <n v="31"/>
    <x v="26"/>
  </r>
  <r>
    <n v="4383"/>
    <d v="1899-12-30T00:00:01"/>
    <n v="12"/>
    <n v="9"/>
    <n v="28026"/>
    <n v="32"/>
    <x v="25"/>
  </r>
  <r>
    <n v="4384"/>
    <d v="1899-12-30T00:00:01"/>
    <n v="11"/>
    <n v="9"/>
    <n v="28035"/>
    <n v="34"/>
    <x v="25"/>
  </r>
  <r>
    <n v="4385"/>
    <d v="1899-12-30T00:00:01"/>
    <n v="11"/>
    <n v="10"/>
    <n v="28045"/>
    <n v="36"/>
    <x v="24"/>
  </r>
  <r>
    <n v="4386"/>
    <d v="1899-12-30T00:00:01"/>
    <n v="10"/>
    <n v="10"/>
    <n v="28055"/>
    <n v="36"/>
    <x v="24"/>
  </r>
  <r>
    <n v="4387"/>
    <d v="1899-12-30T00:00:01"/>
    <n v="10"/>
    <n v="10"/>
    <n v="28065"/>
    <n v="37"/>
    <x v="24"/>
  </r>
  <r>
    <n v="4388"/>
    <d v="1899-12-30T00:00:01"/>
    <n v="9"/>
    <n v="11"/>
    <n v="28076"/>
    <n v="39"/>
    <x v="24"/>
  </r>
  <r>
    <n v="4389"/>
    <d v="1899-12-30T00:00:01"/>
    <n v="9"/>
    <n v="9"/>
    <n v="28085"/>
    <n v="34"/>
    <x v="24"/>
  </r>
  <r>
    <n v="4390"/>
    <d v="1899-12-30T00:00:01"/>
    <n v="9"/>
    <n v="11"/>
    <n v="28096"/>
    <n v="38"/>
    <x v="22"/>
  </r>
  <r>
    <n v="4391"/>
    <d v="1899-12-30T00:00:01"/>
    <n v="9"/>
    <n v="9"/>
    <n v="28105"/>
    <n v="34"/>
    <x v="22"/>
  </r>
  <r>
    <n v="4392"/>
    <d v="1899-12-30T00:00:01"/>
    <n v="10"/>
    <n v="11"/>
    <n v="28116"/>
    <n v="38"/>
    <x v="22"/>
  </r>
  <r>
    <n v="4393"/>
    <d v="1899-12-30T00:00:01"/>
    <n v="10"/>
    <n v="9"/>
    <n v="28125"/>
    <n v="34"/>
    <x v="21"/>
  </r>
  <r>
    <n v="4394"/>
    <d v="1899-12-30T00:00:01"/>
    <n v="10"/>
    <n v="11"/>
    <n v="28136"/>
    <n v="39"/>
    <x v="21"/>
  </r>
  <r>
    <n v="4395"/>
    <d v="1899-12-30T00:00:01"/>
    <n v="10"/>
    <n v="9"/>
    <n v="28145"/>
    <n v="31"/>
    <x v="21"/>
  </r>
  <r>
    <n v="4396"/>
    <d v="1899-12-30T00:00:01"/>
    <n v="10"/>
    <n v="8"/>
    <n v="28153"/>
    <n v="31"/>
    <x v="20"/>
  </r>
  <r>
    <n v="4397"/>
    <d v="1899-12-30T00:00:01"/>
    <n v="10"/>
    <n v="11"/>
    <n v="28164"/>
    <n v="38"/>
    <x v="20"/>
  </r>
  <r>
    <n v="4398"/>
    <d v="1899-12-30T00:00:01"/>
    <n v="10"/>
    <n v="8"/>
    <n v="28172"/>
    <n v="29"/>
    <x v="18"/>
  </r>
  <r>
    <n v="4399"/>
    <d v="1899-12-30T00:00:01"/>
    <n v="10"/>
    <n v="9"/>
    <n v="28181"/>
    <n v="34"/>
    <x v="17"/>
  </r>
  <r>
    <n v="4400"/>
    <d v="1899-12-30T00:00:01"/>
    <n v="10"/>
    <n v="8"/>
    <n v="28189"/>
    <n v="30"/>
    <x v="17"/>
  </r>
  <r>
    <n v="4401"/>
    <d v="1899-12-30T00:00:01"/>
    <n v="10"/>
    <n v="11"/>
    <n v="28200"/>
    <n v="38"/>
    <x v="17"/>
  </r>
  <r>
    <n v="4402"/>
    <d v="1899-12-30T00:00:01"/>
    <n v="10"/>
    <n v="8"/>
    <n v="28208"/>
    <n v="30"/>
    <x v="16"/>
  </r>
  <r>
    <n v="4403"/>
    <d v="1899-12-30T00:00:01"/>
    <n v="10"/>
    <n v="8"/>
    <n v="28216"/>
    <n v="30"/>
    <x v="16"/>
  </r>
  <r>
    <n v="4404"/>
    <d v="1899-12-30T00:00:01"/>
    <n v="10"/>
    <n v="11"/>
    <n v="28227"/>
    <n v="39"/>
    <x v="16"/>
  </r>
  <r>
    <n v="4405"/>
    <d v="1899-12-30T00:00:01"/>
    <n v="10"/>
    <n v="8"/>
    <n v="28235"/>
    <n v="30"/>
    <x v="17"/>
  </r>
  <r>
    <n v="4406"/>
    <d v="1899-12-30T00:00:01"/>
    <n v="10"/>
    <n v="8"/>
    <n v="28243"/>
    <n v="30"/>
    <x v="18"/>
  </r>
  <r>
    <n v="4407"/>
    <d v="1899-12-30T00:00:01"/>
    <n v="10"/>
    <n v="8"/>
    <n v="28251"/>
    <n v="30"/>
    <x v="22"/>
  </r>
  <r>
    <n v="4408"/>
    <d v="1899-12-30T00:00:01"/>
    <n v="10"/>
    <n v="8"/>
    <n v="28259"/>
    <n v="30"/>
    <x v="23"/>
  </r>
  <r>
    <n v="4409"/>
    <d v="1899-12-30T00:00:01"/>
    <n v="10"/>
    <n v="9"/>
    <n v="28268"/>
    <n v="31"/>
    <x v="23"/>
  </r>
  <r>
    <n v="4410"/>
    <d v="1899-12-30T00:00:01"/>
    <n v="10"/>
    <n v="9"/>
    <n v="28277"/>
    <n v="33"/>
    <x v="22"/>
  </r>
  <r>
    <n v="4411"/>
    <d v="1899-12-30T00:00:01"/>
    <n v="10"/>
    <n v="9"/>
    <n v="28286"/>
    <n v="32"/>
    <x v="23"/>
  </r>
  <r>
    <n v="4412"/>
    <d v="1899-12-30T00:00:01"/>
    <n v="9"/>
    <n v="10"/>
    <n v="28296"/>
    <n v="34"/>
    <x v="24"/>
  </r>
  <r>
    <n v="4413"/>
    <d v="1899-12-30T00:00:01"/>
    <n v="9"/>
    <n v="8"/>
    <n v="28304"/>
    <n v="29"/>
    <x v="25"/>
  </r>
  <r>
    <n v="4414"/>
    <d v="1899-12-30T00:00:01"/>
    <n v="9"/>
    <n v="9"/>
    <n v="28313"/>
    <n v="32"/>
    <x v="26"/>
  </r>
  <r>
    <n v="4415"/>
    <d v="1899-12-30T00:00:01"/>
    <n v="9"/>
    <n v="9"/>
    <n v="28322"/>
    <n v="32"/>
    <x v="25"/>
  </r>
  <r>
    <n v="4416"/>
    <d v="1899-12-30T00:00:01"/>
    <n v="9"/>
    <n v="9"/>
    <n v="28331"/>
    <n v="31"/>
    <x v="25"/>
  </r>
  <r>
    <n v="4417"/>
    <d v="1899-12-30T00:00:01"/>
    <n v="9"/>
    <n v="9"/>
    <n v="28340"/>
    <n v="31"/>
    <x v="24"/>
  </r>
  <r>
    <n v="4418"/>
    <d v="1899-12-30T00:00:01"/>
    <n v="9"/>
    <n v="9"/>
    <n v="28349"/>
    <n v="32"/>
    <x v="25"/>
  </r>
  <r>
    <n v="4419"/>
    <d v="1899-12-30T00:00:01"/>
    <n v="9"/>
    <n v="9"/>
    <n v="28358"/>
    <n v="33"/>
    <x v="24"/>
  </r>
  <r>
    <n v="4420"/>
    <d v="1899-12-30T00:00:01"/>
    <n v="9"/>
    <n v="8"/>
    <n v="28366"/>
    <n v="29"/>
    <x v="25"/>
  </r>
  <r>
    <n v="4421"/>
    <d v="1899-12-30T00:00:01"/>
    <n v="9"/>
    <n v="8"/>
    <n v="28374"/>
    <n v="29"/>
    <x v="26"/>
  </r>
  <r>
    <n v="4422"/>
    <d v="1899-12-30T00:00:01"/>
    <n v="9"/>
    <n v="9"/>
    <n v="28383"/>
    <n v="31"/>
    <x v="25"/>
  </r>
  <r>
    <n v="4423"/>
    <d v="1899-12-30T00:00:01"/>
    <n v="10"/>
    <n v="8"/>
    <n v="28391"/>
    <n v="30"/>
    <x v="24"/>
  </r>
  <r>
    <n v="4424"/>
    <d v="1899-12-30T00:00:01"/>
    <n v="10"/>
    <n v="8"/>
    <n v="28399"/>
    <n v="30"/>
    <x v="25"/>
  </r>
  <r>
    <n v="4425"/>
    <d v="1899-12-30T00:00:01"/>
    <n v="10"/>
    <n v="9"/>
    <n v="28408"/>
    <n v="31"/>
    <x v="24"/>
  </r>
  <r>
    <n v="4426"/>
    <d v="1899-12-30T00:00:01"/>
    <n v="10"/>
    <n v="9"/>
    <n v="28417"/>
    <n v="32"/>
    <x v="25"/>
  </r>
  <r>
    <n v="4427"/>
    <d v="1899-12-30T00:00:01"/>
    <n v="10"/>
    <n v="8"/>
    <n v="28425"/>
    <n v="27"/>
    <x v="24"/>
  </r>
  <r>
    <n v="4428"/>
    <d v="1899-12-30T00:00:01"/>
    <n v="10"/>
    <n v="8"/>
    <n v="28433"/>
    <n v="28"/>
    <x v="25"/>
  </r>
  <r>
    <n v="4429"/>
    <d v="1899-12-30T00:00:01"/>
    <n v="10"/>
    <n v="8"/>
    <n v="28441"/>
    <n v="30"/>
    <x v="25"/>
  </r>
  <r>
    <n v="4430"/>
    <d v="1899-12-30T00:00:01"/>
    <n v="10"/>
    <n v="9"/>
    <n v="28450"/>
    <n v="32"/>
    <x v="25"/>
  </r>
  <r>
    <n v="4431"/>
    <d v="1899-12-30T00:00:01"/>
    <n v="10"/>
    <n v="8"/>
    <n v="28458"/>
    <n v="27"/>
    <x v="26"/>
  </r>
  <r>
    <n v="4432"/>
    <d v="1899-12-30T00:00:01"/>
    <n v="10"/>
    <n v="9"/>
    <n v="28467"/>
    <n v="31"/>
    <x v="25"/>
  </r>
  <r>
    <n v="4433"/>
    <d v="1899-12-30T00:00:01"/>
    <n v="10"/>
    <n v="8"/>
    <n v="28475"/>
    <n v="27"/>
    <x v="26"/>
  </r>
  <r>
    <n v="4434"/>
    <d v="1899-12-30T00:00:01"/>
    <n v="10"/>
    <n v="9"/>
    <n v="28484"/>
    <n v="32"/>
    <x v="25"/>
  </r>
  <r>
    <n v="4435"/>
    <d v="1899-12-30T00:00:01"/>
    <n v="10"/>
    <n v="8"/>
    <n v="28492"/>
    <n v="30"/>
    <x v="25"/>
  </r>
  <r>
    <n v="4436"/>
    <d v="1899-12-30T00:00:01"/>
    <n v="10"/>
    <n v="8"/>
    <n v="28500"/>
    <n v="28"/>
    <x v="24"/>
  </r>
  <r>
    <n v="4437"/>
    <d v="1899-12-30T00:00:01"/>
    <n v="10"/>
    <n v="8"/>
    <n v="28508"/>
    <n v="30"/>
    <x v="25"/>
  </r>
  <r>
    <n v="4438"/>
    <d v="1899-12-30T00:00:01"/>
    <n v="10"/>
    <n v="9"/>
    <n v="28517"/>
    <n v="31"/>
    <x v="24"/>
  </r>
  <r>
    <n v="4439"/>
    <d v="1899-12-30T00:00:01"/>
    <n v="10"/>
    <n v="9"/>
    <n v="28526"/>
    <n v="31"/>
    <x v="25"/>
  </r>
  <r>
    <n v="4440"/>
    <d v="1899-12-30T00:00:01"/>
    <n v="10"/>
    <n v="9"/>
    <n v="28535"/>
    <n v="32"/>
    <x v="25"/>
  </r>
  <r>
    <n v="4441"/>
    <d v="1899-12-30T00:00:01"/>
    <n v="10"/>
    <n v="9"/>
    <n v="28544"/>
    <n v="31"/>
    <x v="26"/>
  </r>
  <r>
    <n v="4442"/>
    <d v="1899-12-30T00:00:01"/>
    <n v="10"/>
    <n v="9"/>
    <n v="28553"/>
    <n v="32"/>
    <x v="25"/>
  </r>
  <r>
    <n v="4443"/>
    <d v="1899-12-30T00:00:01"/>
    <n v="10"/>
    <n v="9"/>
    <n v="28562"/>
    <n v="31"/>
    <x v="26"/>
  </r>
  <r>
    <n v="4444"/>
    <d v="1899-12-30T00:00:01"/>
    <n v="10"/>
    <n v="9"/>
    <n v="28571"/>
    <n v="33"/>
    <x v="25"/>
  </r>
  <r>
    <n v="4445"/>
    <d v="1899-12-30T00:00:01"/>
    <n v="10"/>
    <n v="8"/>
    <n v="28579"/>
    <n v="31"/>
    <x v="26"/>
  </r>
  <r>
    <n v="4446"/>
    <d v="1899-12-30T00:00:01"/>
    <n v="10"/>
    <n v="9"/>
    <n v="28588"/>
    <n v="32"/>
    <x v="26"/>
  </r>
  <r>
    <n v="4447"/>
    <d v="1899-12-30T00:00:01"/>
    <n v="10"/>
    <n v="10"/>
    <n v="28598"/>
    <n v="36"/>
    <x v="27"/>
  </r>
  <r>
    <n v="4448"/>
    <d v="1899-12-30T00:00:01"/>
    <n v="10"/>
    <n v="9"/>
    <n v="28607"/>
    <n v="32"/>
    <x v="26"/>
  </r>
  <r>
    <n v="4449"/>
    <d v="1899-12-30T00:00:01"/>
    <n v="10"/>
    <n v="9"/>
    <n v="28616"/>
    <n v="31"/>
    <x v="27"/>
  </r>
  <r>
    <n v="4450"/>
    <d v="1899-12-30T00:00:01"/>
    <n v="10"/>
    <n v="10"/>
    <n v="28626"/>
    <n v="35"/>
    <x v="27"/>
  </r>
  <r>
    <n v="4451"/>
    <d v="1899-12-30T00:00:01"/>
    <n v="10"/>
    <n v="9"/>
    <n v="28635"/>
    <n v="31"/>
    <x v="26"/>
  </r>
  <r>
    <n v="4452"/>
    <d v="1899-12-30T00:00:01"/>
    <n v="10"/>
    <n v="9"/>
    <n v="28644"/>
    <n v="31"/>
    <x v="25"/>
  </r>
  <r>
    <n v="4453"/>
    <d v="1899-12-30T00:00:01"/>
    <n v="10"/>
    <n v="9"/>
    <n v="28653"/>
    <n v="32"/>
    <x v="24"/>
  </r>
  <r>
    <n v="4454"/>
    <d v="1899-12-30T00:00:01"/>
    <n v="10"/>
    <n v="9"/>
    <n v="28662"/>
    <n v="32"/>
    <x v="24"/>
  </r>
  <r>
    <n v="4455"/>
    <d v="1899-12-30T00:00:01"/>
    <n v="10"/>
    <n v="8"/>
    <n v="28670"/>
    <n v="29"/>
    <x v="24"/>
  </r>
  <r>
    <n v="4456"/>
    <d v="1899-12-30T00:00:01"/>
    <n v="10"/>
    <n v="9"/>
    <n v="28679"/>
    <n v="34"/>
    <x v="23"/>
  </r>
  <r>
    <n v="4457"/>
    <d v="1899-12-30T00:00:01"/>
    <n v="10"/>
    <n v="8"/>
    <n v="28687"/>
    <n v="28"/>
    <x v="24"/>
  </r>
  <r>
    <n v="4458"/>
    <d v="1899-12-30T00:00:01"/>
    <n v="10"/>
    <n v="9"/>
    <n v="28696"/>
    <n v="32"/>
    <x v="24"/>
  </r>
  <r>
    <n v="4459"/>
    <d v="1899-12-30T00:00:01"/>
    <n v="10"/>
    <n v="8"/>
    <n v="28704"/>
    <n v="30"/>
    <x v="24"/>
  </r>
  <r>
    <n v="4460"/>
    <d v="1899-12-30T00:00:01"/>
    <n v="10"/>
    <n v="9"/>
    <n v="28713"/>
    <n v="33"/>
    <x v="22"/>
  </r>
  <r>
    <n v="4461"/>
    <d v="1899-12-30T00:00:01"/>
    <n v="10"/>
    <n v="8"/>
    <n v="28721"/>
    <n v="30"/>
    <x v="22"/>
  </r>
  <r>
    <n v="4462"/>
    <d v="1899-12-30T00:00:01"/>
    <n v="10"/>
    <n v="8"/>
    <n v="28729"/>
    <n v="29"/>
    <x v="21"/>
  </r>
  <r>
    <n v="4463"/>
    <d v="1899-12-30T00:00:01"/>
    <n v="10"/>
    <n v="8"/>
    <n v="28737"/>
    <n v="30"/>
    <x v="20"/>
  </r>
  <r>
    <n v="4464"/>
    <d v="1899-12-30T00:00:01"/>
    <n v="10"/>
    <n v="9"/>
    <n v="28746"/>
    <n v="31"/>
    <x v="21"/>
  </r>
  <r>
    <n v="4465"/>
    <d v="1899-12-30T00:00:01"/>
    <n v="10"/>
    <n v="8"/>
    <n v="28754"/>
    <n v="27"/>
    <x v="21"/>
  </r>
  <r>
    <n v="4466"/>
    <d v="1899-12-30T00:00:01"/>
    <n v="10"/>
    <n v="9"/>
    <n v="28763"/>
    <n v="32"/>
    <x v="21"/>
  </r>
  <r>
    <n v="4467"/>
    <d v="1899-12-30T00:00:01"/>
    <n v="10"/>
    <n v="8"/>
    <n v="28771"/>
    <n v="28"/>
    <x v="21"/>
  </r>
  <r>
    <n v="4468"/>
    <d v="1899-12-30T00:00:01"/>
    <n v="10"/>
    <n v="8"/>
    <n v="28779"/>
    <n v="29"/>
    <x v="22"/>
  </r>
  <r>
    <n v="4469"/>
    <d v="1899-12-30T00:00:01"/>
    <n v="10"/>
    <n v="7"/>
    <n v="28786"/>
    <n v="25"/>
    <x v="22"/>
  </r>
  <r>
    <n v="4470"/>
    <d v="1899-12-30T00:00:01"/>
    <n v="10"/>
    <n v="8"/>
    <n v="28794"/>
    <n v="29"/>
    <x v="23"/>
  </r>
  <r>
    <n v="4471"/>
    <d v="1899-12-30T00:00:01"/>
    <n v="10"/>
    <n v="8"/>
    <n v="28802"/>
    <n v="29"/>
    <x v="22"/>
  </r>
  <r>
    <n v="4472"/>
    <d v="1899-12-30T00:00:01"/>
    <n v="10"/>
    <n v="7"/>
    <n v="28809"/>
    <n v="26"/>
    <x v="23"/>
  </r>
  <r>
    <n v="4473"/>
    <d v="1899-12-30T00:00:01"/>
    <n v="10"/>
    <n v="7"/>
    <n v="28816"/>
    <n v="26"/>
    <x v="23"/>
  </r>
  <r>
    <n v="4474"/>
    <d v="1899-12-30T00:00:01"/>
    <n v="10"/>
    <n v="7"/>
    <n v="28823"/>
    <n v="27"/>
    <x v="23"/>
  </r>
  <r>
    <n v="4475"/>
    <d v="1899-12-30T00:00:01"/>
    <n v="10"/>
    <n v="8"/>
    <n v="28831"/>
    <n v="28"/>
    <x v="22"/>
  </r>
  <r>
    <n v="4476"/>
    <d v="1899-12-30T00:00:01"/>
    <n v="10"/>
    <n v="7"/>
    <n v="28838"/>
    <n v="26"/>
    <x v="23"/>
  </r>
  <r>
    <n v="4477"/>
    <d v="1899-12-30T00:00:01"/>
    <n v="10"/>
    <n v="7"/>
    <n v="28845"/>
    <n v="26"/>
    <x v="24"/>
  </r>
  <r>
    <n v="4478"/>
    <d v="1899-12-30T00:00:01"/>
    <n v="10"/>
    <n v="8"/>
    <n v="28853"/>
    <n v="27"/>
    <x v="24"/>
  </r>
  <r>
    <n v="4479"/>
    <d v="1899-12-30T00:00:01"/>
    <n v="10"/>
    <n v="8"/>
    <n v="28861"/>
    <n v="30"/>
    <x v="24"/>
  </r>
  <r>
    <n v="4480"/>
    <d v="1899-12-30T00:00:01"/>
    <n v="10"/>
    <n v="7"/>
    <n v="28868"/>
    <n v="26"/>
    <x v="25"/>
  </r>
  <r>
    <n v="4481"/>
    <d v="1899-12-30T00:00:01"/>
    <n v="10"/>
    <n v="7"/>
    <n v="28875"/>
    <n v="25"/>
    <x v="24"/>
  </r>
  <r>
    <n v="4482"/>
    <d v="1899-12-30T00:00:01"/>
    <n v="10"/>
    <n v="8"/>
    <n v="28883"/>
    <n v="30"/>
    <x v="24"/>
  </r>
  <r>
    <n v="4483"/>
    <d v="1899-12-30T00:00:01"/>
    <n v="10"/>
    <n v="8"/>
    <n v="28891"/>
    <n v="28"/>
    <x v="21"/>
  </r>
  <r>
    <n v="4484"/>
    <d v="1899-12-30T00:00:01"/>
    <n v="10"/>
    <n v="6"/>
    <n v="28897"/>
    <n v="23"/>
    <x v="21"/>
  </r>
  <r>
    <n v="4485"/>
    <d v="1899-12-30T00:00:01"/>
    <n v="10"/>
    <n v="8"/>
    <n v="28905"/>
    <n v="30"/>
    <x v="20"/>
  </r>
  <r>
    <n v="4486"/>
    <d v="1899-12-30T00:00:01"/>
    <n v="10"/>
    <n v="7"/>
    <n v="28912"/>
    <n v="26"/>
    <x v="20"/>
  </r>
  <r>
    <n v="4487"/>
    <d v="1899-12-30T00:00:01"/>
    <n v="10"/>
    <n v="8"/>
    <n v="28920"/>
    <n v="30"/>
    <x v="21"/>
  </r>
  <r>
    <n v="4488"/>
    <d v="1899-12-30T00:00:01"/>
    <n v="10"/>
    <n v="7"/>
    <n v="28927"/>
    <n v="26"/>
    <x v="22"/>
  </r>
  <r>
    <n v="4489"/>
    <d v="1899-12-30T00:00:01"/>
    <n v="10"/>
    <n v="8"/>
    <n v="28935"/>
    <n v="29"/>
    <x v="21"/>
  </r>
  <r>
    <n v="4490"/>
    <d v="1899-12-30T00:00:01"/>
    <n v="10"/>
    <n v="8"/>
    <n v="28943"/>
    <n v="27"/>
    <x v="22"/>
  </r>
  <r>
    <n v="4491"/>
    <d v="1899-12-30T00:00:01"/>
    <n v="10"/>
    <n v="7"/>
    <n v="28950"/>
    <n v="26"/>
    <x v="23"/>
  </r>
  <r>
    <n v="4492"/>
    <d v="1899-12-30T00:00:01"/>
    <n v="10"/>
    <n v="8"/>
    <n v="28958"/>
    <n v="29"/>
    <x v="22"/>
  </r>
  <r>
    <n v="4493"/>
    <d v="1899-12-30T00:00:01"/>
    <n v="10"/>
    <n v="7"/>
    <n v="28965"/>
    <n v="26"/>
    <x v="23"/>
  </r>
  <r>
    <n v="4494"/>
    <d v="1899-12-30T00:00:01"/>
    <n v="10"/>
    <n v="7"/>
    <n v="28972"/>
    <n v="27"/>
    <x v="23"/>
  </r>
  <r>
    <n v="4495"/>
    <d v="1899-12-30T00:00:01"/>
    <n v="10"/>
    <n v="9"/>
    <n v="28981"/>
    <n v="31"/>
    <x v="23"/>
  </r>
  <r>
    <n v="4496"/>
    <d v="1899-12-30T00:00:01"/>
    <n v="10"/>
    <n v="6"/>
    <n v="28987"/>
    <n v="22"/>
    <x v="22"/>
  </r>
  <r>
    <n v="4497"/>
    <d v="1899-12-30T00:00:01"/>
    <n v="10"/>
    <n v="8"/>
    <n v="28995"/>
    <n v="31"/>
    <x v="23"/>
  </r>
  <r>
    <n v="4498"/>
    <d v="1899-12-30T00:00:01"/>
    <n v="10"/>
    <n v="7"/>
    <n v="29002"/>
    <n v="25"/>
    <x v="24"/>
  </r>
  <r>
    <n v="4499"/>
    <d v="1899-12-30T00:00:01"/>
    <n v="10"/>
    <n v="8"/>
    <n v="29010"/>
    <n v="30"/>
    <x v="24"/>
  </r>
  <r>
    <n v="4500"/>
    <d v="1899-12-30T00:00:01"/>
    <n v="10"/>
    <n v="7"/>
    <n v="29017"/>
    <n v="26"/>
    <x v="24"/>
  </r>
  <r>
    <n v="4501"/>
    <d v="1899-12-30T00:00:01"/>
    <n v="10"/>
    <n v="7"/>
    <n v="29024"/>
    <n v="27"/>
    <x v="25"/>
  </r>
  <r>
    <n v="4502"/>
    <d v="1899-12-30T00:00:01"/>
    <n v="10"/>
    <n v="7"/>
    <n v="29031"/>
    <n v="23"/>
    <x v="26"/>
  </r>
  <r>
    <n v="4503"/>
    <d v="1899-12-30T00:00:01"/>
    <n v="10"/>
    <n v="9"/>
    <n v="29040"/>
    <n v="31"/>
    <x v="25"/>
  </r>
  <r>
    <n v="4504"/>
    <d v="1899-12-30T00:00:01"/>
    <n v="10"/>
    <n v="8"/>
    <n v="29048"/>
    <n v="27"/>
    <x v="24"/>
  </r>
  <r>
    <n v="4505"/>
    <d v="1899-12-30T00:00:01"/>
    <n v="10"/>
    <n v="8"/>
    <n v="29056"/>
    <n v="28"/>
    <x v="25"/>
  </r>
  <r>
    <n v="4506"/>
    <d v="1899-12-30T00:00:01"/>
    <n v="10"/>
    <n v="7"/>
    <n v="29063"/>
    <n v="25"/>
    <x v="24"/>
  </r>
  <r>
    <n v="4507"/>
    <d v="1899-12-30T00:00:01"/>
    <n v="10"/>
    <n v="8"/>
    <n v="29071"/>
    <n v="29"/>
    <x v="25"/>
  </r>
  <r>
    <n v="4508"/>
    <d v="1899-12-30T00:00:01"/>
    <n v="10"/>
    <n v="6"/>
    <n v="29077"/>
    <n v="22"/>
    <x v="25"/>
  </r>
  <r>
    <n v="4509"/>
    <d v="1899-12-30T00:00:01"/>
    <n v="10"/>
    <n v="8"/>
    <n v="29085"/>
    <n v="28"/>
    <x v="25"/>
  </r>
  <r>
    <n v="4510"/>
    <d v="1899-12-30T00:00:01"/>
    <n v="10"/>
    <n v="9"/>
    <n v="29094"/>
    <n v="32"/>
    <x v="26"/>
  </r>
  <r>
    <n v="4511"/>
    <d v="1899-12-30T00:00:01"/>
    <n v="10"/>
    <n v="8"/>
    <n v="29102"/>
    <n v="28"/>
    <x v="27"/>
  </r>
  <r>
    <n v="4512"/>
    <d v="1899-12-30T00:00:01"/>
    <n v="10"/>
    <n v="8"/>
    <n v="29110"/>
    <n v="28"/>
    <x v="26"/>
  </r>
  <r>
    <n v="4513"/>
    <d v="1899-12-30T00:00:01"/>
    <n v="10"/>
    <n v="7"/>
    <n v="29117"/>
    <n v="24"/>
    <x v="27"/>
  </r>
  <r>
    <n v="4514"/>
    <d v="1899-12-30T00:00:01"/>
    <n v="10"/>
    <n v="8"/>
    <n v="29125"/>
    <n v="28"/>
    <x v="27"/>
  </r>
  <r>
    <n v="4515"/>
    <d v="1899-12-30T00:00:01"/>
    <n v="10"/>
    <n v="8"/>
    <n v="29133"/>
    <n v="28"/>
    <x v="27"/>
  </r>
  <r>
    <n v="4516"/>
    <d v="1899-12-30T00:00:01"/>
    <n v="10"/>
    <n v="7"/>
    <n v="29140"/>
    <n v="24"/>
    <x v="25"/>
  </r>
  <r>
    <n v="4517"/>
    <d v="1899-12-30T00:00:01"/>
    <n v="10"/>
    <n v="9"/>
    <n v="29149"/>
    <n v="32"/>
    <x v="25"/>
  </r>
  <r>
    <n v="4518"/>
    <d v="1899-12-30T00:00:01"/>
    <n v="10"/>
    <n v="8"/>
    <n v="29157"/>
    <n v="28"/>
    <x v="25"/>
  </r>
  <r>
    <n v="4519"/>
    <d v="1899-12-30T00:00:01"/>
    <n v="10"/>
    <n v="8"/>
    <n v="29165"/>
    <n v="28"/>
    <x v="25"/>
  </r>
  <r>
    <n v="4520"/>
    <d v="1899-12-30T00:00:01"/>
    <n v="10"/>
    <n v="7"/>
    <n v="29172"/>
    <n v="24"/>
    <x v="26"/>
  </r>
  <r>
    <n v="4521"/>
    <d v="1899-12-30T00:00:01"/>
    <n v="10"/>
    <n v="8"/>
    <n v="29180"/>
    <n v="28"/>
    <x v="25"/>
  </r>
  <r>
    <n v="4522"/>
    <d v="1899-12-30T00:00:01"/>
    <n v="10"/>
    <n v="9"/>
    <n v="29189"/>
    <n v="32"/>
    <x v="26"/>
  </r>
  <r>
    <n v="4523"/>
    <d v="1899-12-30T00:00:01"/>
    <n v="10"/>
    <n v="8"/>
    <n v="29197"/>
    <n v="28"/>
    <x v="25"/>
  </r>
  <r>
    <n v="4524"/>
    <d v="1899-12-30T00:00:01"/>
    <n v="10"/>
    <n v="9"/>
    <n v="29206"/>
    <n v="32"/>
    <x v="25"/>
  </r>
  <r>
    <n v="4525"/>
    <d v="1899-12-30T00:00:01"/>
    <n v="10"/>
    <n v="8"/>
    <n v="29214"/>
    <n v="28"/>
    <x v="24"/>
  </r>
  <r>
    <n v="4526"/>
    <d v="1899-12-30T00:00:01"/>
    <n v="10"/>
    <n v="9"/>
    <n v="29223"/>
    <n v="32"/>
    <x v="25"/>
  </r>
  <r>
    <n v="4527"/>
    <d v="1899-12-30T00:00:01"/>
    <n v="10"/>
    <n v="8"/>
    <n v="29231"/>
    <n v="28"/>
    <x v="24"/>
  </r>
  <r>
    <n v="4528"/>
    <d v="1899-12-30T00:00:01"/>
    <n v="10"/>
    <n v="9"/>
    <n v="29240"/>
    <n v="32"/>
    <x v="25"/>
  </r>
  <r>
    <n v="4529"/>
    <d v="1899-12-30T00:00:01"/>
    <n v="10"/>
    <n v="9"/>
    <n v="29249"/>
    <n v="32"/>
    <x v="24"/>
  </r>
  <r>
    <n v="4530"/>
    <d v="1899-12-30T00:00:01"/>
    <n v="10"/>
    <n v="7"/>
    <n v="29256"/>
    <n v="24"/>
    <x v="25"/>
  </r>
  <r>
    <n v="4531"/>
    <d v="1899-12-30T00:00:01"/>
    <n v="10"/>
    <n v="10"/>
    <n v="29266"/>
    <n v="36"/>
    <x v="24"/>
  </r>
  <r>
    <n v="4532"/>
    <d v="1899-12-30T00:00:01"/>
    <n v="10"/>
    <n v="9"/>
    <n v="29275"/>
    <n v="32"/>
    <x v="25"/>
  </r>
  <r>
    <n v="4533"/>
    <d v="1899-12-30T00:00:01"/>
    <n v="10"/>
    <n v="7"/>
    <n v="29282"/>
    <n v="25"/>
    <x v="25"/>
  </r>
  <r>
    <n v="4534"/>
    <d v="1899-12-30T00:00:01"/>
    <n v="10"/>
    <n v="9"/>
    <n v="29291"/>
    <n v="32"/>
    <x v="26"/>
  </r>
  <r>
    <n v="4535"/>
    <d v="1899-12-30T00:00:01"/>
    <n v="10"/>
    <n v="8"/>
    <n v="29299"/>
    <n v="27"/>
    <x v="25"/>
  </r>
  <r>
    <n v="4536"/>
    <d v="1899-12-30T00:00:01"/>
    <n v="10"/>
    <n v="9"/>
    <n v="29308"/>
    <n v="31"/>
    <x v="25"/>
  </r>
  <r>
    <n v="4537"/>
    <d v="1899-12-30T00:00:01"/>
    <n v="10"/>
    <n v="9"/>
    <n v="29317"/>
    <n v="32"/>
    <x v="24"/>
  </r>
  <r>
    <n v="4538"/>
    <d v="1899-12-30T00:00:01"/>
    <n v="10"/>
    <n v="8"/>
    <n v="29325"/>
    <n v="27"/>
    <x v="25"/>
  </r>
  <r>
    <n v="4539"/>
    <d v="1899-12-30T00:00:01"/>
    <n v="10"/>
    <n v="9"/>
    <n v="29334"/>
    <n v="32"/>
    <x v="24"/>
  </r>
  <r>
    <n v="4540"/>
    <d v="1899-12-30T00:00:01"/>
    <n v="10"/>
    <n v="8"/>
    <n v="29342"/>
    <n v="27"/>
    <x v="25"/>
  </r>
  <r>
    <n v="4541"/>
    <d v="1899-12-30T00:00:01"/>
    <n v="10"/>
    <n v="9"/>
    <n v="29351"/>
    <n v="32"/>
    <x v="24"/>
  </r>
  <r>
    <n v="4542"/>
    <d v="1899-12-30T00:00:01"/>
    <n v="10"/>
    <n v="9"/>
    <n v="29360"/>
    <n v="31"/>
    <x v="25"/>
  </r>
  <r>
    <n v="4543"/>
    <d v="1899-12-30T00:00:01"/>
    <n v="10"/>
    <n v="8"/>
    <n v="29368"/>
    <n v="28"/>
    <x v="24"/>
  </r>
  <r>
    <n v="4544"/>
    <d v="1899-12-30T00:00:01"/>
    <n v="10"/>
    <n v="9"/>
    <n v="29377"/>
    <n v="32"/>
    <x v="24"/>
  </r>
  <r>
    <n v="4545"/>
    <d v="1899-12-30T00:00:01"/>
    <n v="10"/>
    <n v="8"/>
    <n v="29385"/>
    <n v="27"/>
    <x v="25"/>
  </r>
  <r>
    <n v="4546"/>
    <d v="1899-12-30T00:00:01"/>
    <n v="10"/>
    <n v="9"/>
    <n v="29394"/>
    <n v="31"/>
    <x v="26"/>
  </r>
  <r>
    <n v="4547"/>
    <d v="1899-12-30T00:00:01"/>
    <n v="10"/>
    <n v="8"/>
    <n v="29402"/>
    <n v="31"/>
    <x v="25"/>
  </r>
  <r>
    <n v="4548"/>
    <d v="1899-12-30T00:00:01"/>
    <n v="10"/>
    <n v="8"/>
    <n v="29410"/>
    <n v="30"/>
    <x v="26"/>
  </r>
  <r>
    <n v="4549"/>
    <d v="1899-12-30T00:00:01"/>
    <n v="10"/>
    <n v="8"/>
    <n v="29418"/>
    <n v="30"/>
    <x v="25"/>
  </r>
  <r>
    <n v="4550"/>
    <d v="1899-12-30T00:00:01"/>
    <n v="10"/>
    <n v="11"/>
    <n v="29429"/>
    <n v="38"/>
    <x v="26"/>
  </r>
  <r>
    <n v="4551"/>
    <d v="1899-12-30T00:00:01"/>
    <n v="10"/>
    <n v="8"/>
    <n v="29437"/>
    <n v="29"/>
    <x v="25"/>
  </r>
  <r>
    <n v="4552"/>
    <d v="1899-12-30T00:00:01"/>
    <n v="10"/>
    <n v="8"/>
    <n v="29445"/>
    <n v="30"/>
    <x v="27"/>
  </r>
  <r>
    <n v="4553"/>
    <d v="1899-12-30T00:00:01"/>
    <n v="10"/>
    <n v="9"/>
    <n v="29454"/>
    <n v="32"/>
    <x v="27"/>
  </r>
  <r>
    <n v="4554"/>
    <d v="1899-12-30T00:00:01"/>
    <n v="10"/>
    <n v="10"/>
    <n v="29464"/>
    <n v="35"/>
    <x v="26"/>
  </r>
  <r>
    <n v="4555"/>
    <d v="1899-12-30T00:00:01"/>
    <n v="10"/>
    <n v="9"/>
    <n v="29473"/>
    <n v="32"/>
    <x v="26"/>
  </r>
  <r>
    <n v="4556"/>
    <d v="1899-12-30T00:00:01"/>
    <n v="10"/>
    <n v="9"/>
    <n v="29482"/>
    <n v="32"/>
    <x v="25"/>
  </r>
  <r>
    <n v="4557"/>
    <d v="1899-12-30T00:00:01"/>
    <n v="10"/>
    <n v="10"/>
    <n v="29492"/>
    <n v="36"/>
    <x v="25"/>
  </r>
  <r>
    <n v="4558"/>
    <d v="1899-12-30T00:00:01"/>
    <n v="10"/>
    <n v="10"/>
    <n v="29502"/>
    <n v="35"/>
    <x v="24"/>
  </r>
  <r>
    <n v="4559"/>
    <d v="1899-12-30T00:00:01"/>
    <n v="10"/>
    <n v="9"/>
    <n v="29511"/>
    <n v="32"/>
    <x v="25"/>
  </r>
  <r>
    <n v="4560"/>
    <d v="1899-12-30T00:00:01"/>
    <n v="11"/>
    <n v="9"/>
    <n v="29520"/>
    <n v="32"/>
    <x v="24"/>
  </r>
  <r>
    <n v="4561"/>
    <d v="1899-12-30T00:00:01"/>
    <n v="11"/>
    <n v="9"/>
    <n v="29529"/>
    <n v="32"/>
    <x v="25"/>
  </r>
  <r>
    <n v="4562"/>
    <d v="1899-12-30T00:00:01"/>
    <n v="11"/>
    <n v="9"/>
    <n v="29538"/>
    <n v="31"/>
    <x v="24"/>
  </r>
  <r>
    <n v="4563"/>
    <d v="1899-12-30T00:00:01"/>
    <n v="11"/>
    <n v="9"/>
    <n v="29547"/>
    <n v="31"/>
    <x v="23"/>
  </r>
  <r>
    <n v="4564"/>
    <d v="1899-12-30T00:00:01"/>
    <n v="12"/>
    <n v="8"/>
    <n v="29555"/>
    <n v="28"/>
    <x v="23"/>
  </r>
  <r>
    <n v="4565"/>
    <d v="1899-12-30T00:00:01"/>
    <n v="12"/>
    <n v="8"/>
    <n v="29563"/>
    <n v="29"/>
    <x v="22"/>
  </r>
  <r>
    <n v="4566"/>
    <d v="1899-12-30T00:00:01"/>
    <n v="12"/>
    <n v="8"/>
    <n v="29571"/>
    <n v="28"/>
    <x v="23"/>
  </r>
  <r>
    <n v="4567"/>
    <d v="1899-12-30T00:00:01"/>
    <n v="12"/>
    <n v="7"/>
    <n v="29578"/>
    <n v="26"/>
    <x v="23"/>
  </r>
  <r>
    <n v="4568"/>
    <d v="1899-12-30T00:00:01"/>
    <n v="12"/>
    <n v="8"/>
    <n v="29586"/>
    <n v="28"/>
    <x v="24"/>
  </r>
  <r>
    <n v="4569"/>
    <d v="1899-12-30T00:00:01"/>
    <n v="12"/>
    <n v="7"/>
    <n v="29593"/>
    <n v="26"/>
    <x v="24"/>
  </r>
  <r>
    <n v="4570"/>
    <d v="1899-12-30T00:00:01"/>
    <n v="12"/>
    <n v="8"/>
    <n v="29601"/>
    <n v="28"/>
    <x v="24"/>
  </r>
  <r>
    <n v="4571"/>
    <d v="1899-12-30T00:00:01"/>
    <n v="12"/>
    <n v="7"/>
    <n v="29608"/>
    <n v="24"/>
    <x v="25"/>
  </r>
  <r>
    <n v="4572"/>
    <d v="1899-12-30T00:00:01"/>
    <n v="12"/>
    <n v="8"/>
    <n v="29616"/>
    <n v="30"/>
    <x v="25"/>
  </r>
  <r>
    <n v="4573"/>
    <d v="1899-12-30T00:00:01"/>
    <n v="13"/>
    <n v="7"/>
    <n v="29623"/>
    <n v="24"/>
    <x v="26"/>
  </r>
  <r>
    <n v="4574"/>
    <d v="1899-12-30T00:00:01"/>
    <n v="13"/>
    <n v="7"/>
    <n v="29630"/>
    <n v="24"/>
    <x v="26"/>
  </r>
  <r>
    <n v="4575"/>
    <d v="1899-12-30T00:00:01"/>
    <n v="13"/>
    <n v="7"/>
    <n v="29637"/>
    <n v="25"/>
    <x v="27"/>
  </r>
  <r>
    <n v="4576"/>
    <d v="1899-12-30T00:00:01"/>
    <n v="13"/>
    <n v="8"/>
    <n v="29645"/>
    <n v="28"/>
    <x v="27"/>
  </r>
  <r>
    <n v="4577"/>
    <d v="1899-12-30T00:00:01"/>
    <n v="13"/>
    <n v="7"/>
    <n v="29652"/>
    <n v="26"/>
    <x v="27"/>
  </r>
  <r>
    <n v="4578"/>
    <d v="1899-12-30T00:00:01"/>
    <n v="13"/>
    <n v="8"/>
    <n v="29660"/>
    <n v="28"/>
    <x v="26"/>
  </r>
  <r>
    <n v="4579"/>
    <d v="1899-12-30T00:00:01"/>
    <n v="13"/>
    <n v="7"/>
    <n v="29667"/>
    <n v="26"/>
    <x v="27"/>
  </r>
  <r>
    <n v="4580"/>
    <d v="1899-12-30T00:00:01"/>
    <n v="13"/>
    <n v="7"/>
    <n v="29674"/>
    <n v="26"/>
    <x v="27"/>
  </r>
  <r>
    <n v="4581"/>
    <d v="1899-12-30T00:00:01"/>
    <n v="13"/>
    <n v="7"/>
    <n v="29681"/>
    <n v="24"/>
    <x v="27"/>
  </r>
  <r>
    <n v="4582"/>
    <d v="1899-12-30T00:00:01"/>
    <n v="13"/>
    <n v="8"/>
    <n v="29689"/>
    <n v="28"/>
    <x v="26"/>
  </r>
  <r>
    <n v="4583"/>
    <d v="1899-12-30T00:00:01"/>
    <n v="13"/>
    <n v="6"/>
    <n v="29695"/>
    <n v="21"/>
    <x v="26"/>
  </r>
  <r>
    <n v="4584"/>
    <d v="1899-12-30T00:00:01"/>
    <n v="13"/>
    <n v="7"/>
    <n v="29702"/>
    <n v="25"/>
    <x v="26"/>
  </r>
  <r>
    <n v="4585"/>
    <d v="1899-12-30T00:00:01"/>
    <n v="13"/>
    <n v="7"/>
    <n v="29709"/>
    <n v="26"/>
    <x v="25"/>
  </r>
  <r>
    <n v="4586"/>
    <d v="1899-12-30T00:00:01"/>
    <n v="13"/>
    <n v="5"/>
    <n v="29714"/>
    <n v="19"/>
    <x v="26"/>
  </r>
  <r>
    <n v="4587"/>
    <d v="1899-12-30T00:00:01"/>
    <n v="13"/>
    <n v="8"/>
    <n v="29722"/>
    <n v="27"/>
    <x v="25"/>
  </r>
  <r>
    <n v="4588"/>
    <d v="1899-12-30T00:00:01"/>
    <n v="13"/>
    <n v="6"/>
    <n v="29728"/>
    <n v="22"/>
    <x v="24"/>
  </r>
  <r>
    <n v="4589"/>
    <d v="1899-12-30T00:00:01"/>
    <n v="13"/>
    <n v="6"/>
    <n v="29734"/>
    <n v="22"/>
    <x v="24"/>
  </r>
  <r>
    <n v="4590"/>
    <d v="1899-12-30T00:00:01"/>
    <n v="13"/>
    <n v="7"/>
    <n v="29741"/>
    <n v="26"/>
    <x v="24"/>
  </r>
  <r>
    <n v="4591"/>
    <d v="1899-12-30T00:00:01"/>
    <n v="13"/>
    <n v="7"/>
    <n v="29748"/>
    <n v="25"/>
    <x v="24"/>
  </r>
  <r>
    <n v="4592"/>
    <d v="1899-12-30T00:00:01"/>
    <n v="13"/>
    <n v="8"/>
    <n v="29756"/>
    <n v="29"/>
    <x v="23"/>
  </r>
  <r>
    <n v="4593"/>
    <d v="1899-12-30T00:00:01"/>
    <n v="13"/>
    <n v="8"/>
    <n v="29764"/>
    <n v="28"/>
    <x v="24"/>
  </r>
  <r>
    <n v="4594"/>
    <d v="1899-12-30T00:00:01"/>
    <n v="13"/>
    <n v="7"/>
    <n v="29771"/>
    <n v="25"/>
    <x v="24"/>
  </r>
  <r>
    <n v="4595"/>
    <d v="1899-12-30T00:00:01"/>
    <n v="13"/>
    <n v="8"/>
    <n v="29779"/>
    <n v="28"/>
    <x v="24"/>
  </r>
  <r>
    <n v="4596"/>
    <d v="1899-12-30T00:00:01"/>
    <n v="12"/>
    <n v="9"/>
    <n v="29788"/>
    <n v="32"/>
    <x v="25"/>
  </r>
  <r>
    <n v="4597"/>
    <d v="1899-12-30T00:00:01"/>
    <n v="12"/>
    <n v="8"/>
    <n v="29796"/>
    <n v="28"/>
    <x v="25"/>
  </r>
  <r>
    <n v="4598"/>
    <d v="1899-12-30T00:00:01"/>
    <n v="12"/>
    <n v="9"/>
    <n v="29805"/>
    <n v="32"/>
    <x v="25"/>
  </r>
  <r>
    <n v="4599"/>
    <d v="1899-12-30T00:00:01"/>
    <n v="12"/>
    <n v="9"/>
    <n v="29814"/>
    <n v="32"/>
    <x v="24"/>
  </r>
  <r>
    <n v="4600"/>
    <d v="1899-12-30T00:00:01"/>
    <n v="11"/>
    <n v="9"/>
    <n v="29823"/>
    <n v="32"/>
    <x v="24"/>
  </r>
  <r>
    <n v="4601"/>
    <d v="1899-12-30T00:00:01"/>
    <n v="11"/>
    <n v="9"/>
    <n v="29832"/>
    <n v="32"/>
    <x v="24"/>
  </r>
  <r>
    <n v="4602"/>
    <d v="1899-12-30T00:00:01"/>
    <n v="11"/>
    <n v="9"/>
    <n v="29841"/>
    <n v="32"/>
    <x v="24"/>
  </r>
  <r>
    <n v="4603"/>
    <d v="1899-12-30T00:00:01"/>
    <n v="11"/>
    <n v="11"/>
    <n v="29852"/>
    <n v="41"/>
    <x v="23"/>
  </r>
  <r>
    <n v="4604"/>
    <d v="1899-12-30T00:00:01"/>
    <n v="10"/>
    <n v="9"/>
    <n v="29861"/>
    <n v="33"/>
    <x v="24"/>
  </r>
  <r>
    <n v="4605"/>
    <d v="1899-12-30T00:00:01"/>
    <n v="10"/>
    <n v="10"/>
    <n v="29871"/>
    <n v="37"/>
    <x v="24"/>
  </r>
  <r>
    <n v="4606"/>
    <d v="1899-12-30T00:00:01"/>
    <n v="10"/>
    <n v="10"/>
    <n v="29881"/>
    <n v="37"/>
    <x v="24"/>
  </r>
  <r>
    <n v="4607"/>
    <d v="1899-12-30T00:00:01"/>
    <n v="9"/>
    <n v="10"/>
    <n v="29891"/>
    <n v="38"/>
    <x v="24"/>
  </r>
  <r>
    <n v="4608"/>
    <d v="1899-12-30T00:00:01"/>
    <n v="9"/>
    <n v="9"/>
    <n v="29900"/>
    <n v="34"/>
    <x v="24"/>
  </r>
  <r>
    <n v="4609"/>
    <d v="1899-12-30T00:00:01"/>
    <n v="9"/>
    <n v="12"/>
    <n v="29912"/>
    <n v="42"/>
    <x v="24"/>
  </r>
  <r>
    <n v="4610"/>
    <d v="1899-12-30T00:00:01"/>
    <n v="9"/>
    <n v="10"/>
    <n v="29922"/>
    <n v="36"/>
    <x v="24"/>
  </r>
  <r>
    <n v="4611"/>
    <d v="1899-12-30T00:00:01"/>
    <n v="8"/>
    <n v="11"/>
    <n v="29933"/>
    <n v="40"/>
    <x v="25"/>
  </r>
  <r>
    <n v="4612"/>
    <d v="1899-12-30T00:00:01"/>
    <n v="8"/>
    <n v="11"/>
    <n v="29944"/>
    <n v="41"/>
    <x v="24"/>
  </r>
  <r>
    <n v="4613"/>
    <d v="1899-12-30T00:00:01"/>
    <n v="8"/>
    <n v="11"/>
    <n v="29955"/>
    <n v="38"/>
    <x v="25"/>
  </r>
  <r>
    <n v="4614"/>
    <d v="1899-12-30T00:00:01"/>
    <n v="7"/>
    <n v="11"/>
    <n v="29966"/>
    <n v="41"/>
    <x v="24"/>
  </r>
  <r>
    <n v="4615"/>
    <d v="1899-12-30T00:00:01"/>
    <n v="7"/>
    <n v="12"/>
    <n v="29978"/>
    <n v="44"/>
    <x v="25"/>
  </r>
  <r>
    <n v="4616"/>
    <d v="1899-12-30T00:00:01"/>
    <n v="6"/>
    <n v="11"/>
    <n v="29989"/>
    <n v="39"/>
    <x v="24"/>
  </r>
  <r>
    <n v="4617"/>
    <d v="1899-12-30T00:00:01"/>
    <n v="6"/>
    <n v="12"/>
    <n v="30001"/>
    <n v="42"/>
    <x v="25"/>
  </r>
  <r>
    <n v="4618"/>
    <d v="1899-12-30T00:00:01"/>
    <n v="6"/>
    <n v="12"/>
    <n v="30013"/>
    <n v="44"/>
    <x v="24"/>
  </r>
  <r>
    <n v="4619"/>
    <d v="1899-12-30T00:00:01"/>
    <n v="5"/>
    <n v="11"/>
    <n v="30024"/>
    <n v="41"/>
    <x v="25"/>
  </r>
  <r>
    <n v="4620"/>
    <d v="1899-12-30T00:00:01"/>
    <n v="5"/>
    <n v="12"/>
    <n v="30036"/>
    <n v="45"/>
    <x v="24"/>
  </r>
  <r>
    <n v="4621"/>
    <d v="1899-12-30T00:00:01"/>
    <n v="5"/>
    <n v="12"/>
    <n v="30048"/>
    <n v="42"/>
    <x v="25"/>
  </r>
  <r>
    <n v="4622"/>
    <d v="1899-12-30T00:00:01"/>
    <n v="5"/>
    <n v="13"/>
    <n v="30061"/>
    <n v="47"/>
    <x v="24"/>
  </r>
  <r>
    <n v="4623"/>
    <d v="1899-12-30T00:00:01"/>
    <n v="4"/>
    <n v="12"/>
    <n v="30073"/>
    <n v="44"/>
    <x v="25"/>
  </r>
  <r>
    <n v="4624"/>
    <d v="1899-12-30T00:00:01"/>
    <n v="4"/>
    <n v="12"/>
    <n v="30085"/>
    <n v="44"/>
    <x v="26"/>
  </r>
  <r>
    <n v="4625"/>
    <d v="1899-12-30T00:00:01"/>
    <n v="4"/>
    <n v="12"/>
    <n v="30097"/>
    <n v="44"/>
    <x v="26"/>
  </r>
  <r>
    <n v="4626"/>
    <d v="1899-12-30T00:00:01"/>
    <n v="3"/>
    <n v="13"/>
    <n v="30110"/>
    <n v="46"/>
    <x v="26"/>
  </r>
  <r>
    <n v="4627"/>
    <d v="1899-12-30T00:00:01"/>
    <n v="3"/>
    <n v="12"/>
    <n v="30122"/>
    <n v="45"/>
    <x v="26"/>
  </r>
  <r>
    <n v="4628"/>
    <d v="1899-12-30T00:00:01"/>
    <n v="3"/>
    <n v="13"/>
    <n v="30135"/>
    <n v="46"/>
    <x v="25"/>
  </r>
  <r>
    <n v="4629"/>
    <d v="1899-12-30T00:00:01"/>
    <n v="3"/>
    <n v="13"/>
    <n v="30148"/>
    <n v="48"/>
    <x v="26"/>
  </r>
  <r>
    <n v="4630"/>
    <d v="1899-12-30T00:00:01"/>
    <n v="3"/>
    <n v="13"/>
    <n v="30161"/>
    <n v="46"/>
    <x v="25"/>
  </r>
  <r>
    <n v="4631"/>
    <d v="1899-12-30T00:00:01"/>
    <n v="2"/>
    <n v="13"/>
    <n v="30174"/>
    <n v="48"/>
    <x v="26"/>
  </r>
  <r>
    <n v="4632"/>
    <d v="1899-12-30T00:00:01"/>
    <n v="2"/>
    <n v="12"/>
    <n v="30186"/>
    <n v="45"/>
    <x v="25"/>
  </r>
  <r>
    <n v="4633"/>
    <d v="1899-12-30T00:00:01"/>
    <n v="2"/>
    <n v="13"/>
    <n v="30199"/>
    <n v="46"/>
    <x v="26"/>
  </r>
  <r>
    <n v="4634"/>
    <d v="1899-12-30T00:00:01"/>
    <n v="2"/>
    <n v="13"/>
    <n v="30212"/>
    <n v="45"/>
    <x v="27"/>
  </r>
  <r>
    <n v="4635"/>
    <d v="1899-12-30T00:00:01"/>
    <n v="2"/>
    <n v="11"/>
    <n v="30223"/>
    <n v="41"/>
    <x v="27"/>
  </r>
  <r>
    <n v="4636"/>
    <d v="1899-12-30T00:00:01"/>
    <n v="2"/>
    <n v="12"/>
    <n v="30235"/>
    <n v="44"/>
    <x v="26"/>
  </r>
  <r>
    <n v="4637"/>
    <d v="1899-12-30T00:00:01"/>
    <n v="1"/>
    <n v="13"/>
    <n v="30248"/>
    <n v="48"/>
    <x v="27"/>
  </r>
  <r>
    <n v="4638"/>
    <d v="1899-12-30T00:00:01"/>
    <n v="1"/>
    <n v="11"/>
    <n v="30259"/>
    <n v="41"/>
    <x v="26"/>
  </r>
  <r>
    <n v="4639"/>
    <d v="1899-12-30T00:00:01"/>
    <n v="1"/>
    <n v="11"/>
    <n v="30270"/>
    <n v="40"/>
    <x v="26"/>
  </r>
  <r>
    <n v="4640"/>
    <d v="1899-12-30T00:00:01"/>
    <n v="1"/>
    <n v="12"/>
    <n v="30282"/>
    <n v="42"/>
    <x v="26"/>
  </r>
  <r>
    <n v="4641"/>
    <d v="1899-12-30T00:00:01"/>
    <n v="1"/>
    <n v="11"/>
    <n v="30293"/>
    <n v="41"/>
    <x v="27"/>
  </r>
  <r>
    <n v="4642"/>
    <d v="1899-12-30T00:00:01"/>
    <n v="1"/>
    <n v="11"/>
    <n v="30304"/>
    <n v="41"/>
    <x v="26"/>
  </r>
  <r>
    <n v="4643"/>
    <d v="1899-12-30T00:00:01"/>
    <n v="1"/>
    <n v="10"/>
    <n v="30314"/>
    <n v="35"/>
    <x v="26"/>
  </r>
  <r>
    <n v="4644"/>
    <d v="1899-12-30T00:00:01"/>
    <n v="1"/>
    <n v="11"/>
    <n v="30325"/>
    <n v="41"/>
    <x v="25"/>
  </r>
  <r>
    <n v="4645"/>
    <d v="1899-12-30T00:00:01"/>
    <n v="1"/>
    <n v="11"/>
    <n v="30336"/>
    <n v="39"/>
    <x v="26"/>
  </r>
  <r>
    <n v="4646"/>
    <d v="1899-12-30T00:00:01"/>
    <n v="1"/>
    <n v="10"/>
    <n v="30346"/>
    <n v="35"/>
    <x v="25"/>
  </r>
  <r>
    <n v="4647"/>
    <d v="1899-12-30T00:00:01"/>
    <n v="1"/>
    <n v="11"/>
    <n v="30357"/>
    <n v="38"/>
    <x v="27"/>
  </r>
  <r>
    <n v="4648"/>
    <d v="1899-12-30T00:00:01"/>
    <n v="1"/>
    <n v="11"/>
    <n v="30368"/>
    <n v="40"/>
    <x v="27"/>
  </r>
  <r>
    <n v="4649"/>
    <d v="1899-12-30T00:00:01"/>
    <n v="1"/>
    <n v="9"/>
    <n v="30377"/>
    <n v="31"/>
    <x v="26"/>
  </r>
  <r>
    <n v="4650"/>
    <d v="1899-12-30T00:00:01"/>
    <n v="1"/>
    <n v="10"/>
    <n v="30387"/>
    <n v="38"/>
    <x v="27"/>
  </r>
  <r>
    <n v="4651"/>
    <d v="1899-12-30T00:00:01"/>
    <n v="2"/>
    <n v="9"/>
    <n v="30396"/>
    <n v="34"/>
    <x v="26"/>
  </r>
  <r>
    <n v="4652"/>
    <d v="1899-12-30T00:00:01"/>
    <n v="2"/>
    <n v="10"/>
    <n v="30406"/>
    <n v="35"/>
    <x v="26"/>
  </r>
  <r>
    <n v="4653"/>
    <d v="1899-12-30T00:00:01"/>
    <n v="2"/>
    <n v="10"/>
    <n v="30416"/>
    <n v="35"/>
    <x v="26"/>
  </r>
  <r>
    <n v="4654"/>
    <d v="1899-12-30T00:00:01"/>
    <n v="2"/>
    <n v="10"/>
    <n v="30426"/>
    <n v="35"/>
    <x v="27"/>
  </r>
  <r>
    <n v="4655"/>
    <d v="1899-12-30T00:00:01"/>
    <n v="2"/>
    <n v="10"/>
    <n v="30436"/>
    <n v="37"/>
    <x v="26"/>
  </r>
  <r>
    <n v="4656"/>
    <d v="1899-12-30T00:00:01"/>
    <n v="2"/>
    <n v="9"/>
    <n v="30445"/>
    <n v="33"/>
    <x v="27"/>
  </r>
  <r>
    <n v="4657"/>
    <d v="1899-12-30T00:00:01"/>
    <n v="2"/>
    <n v="9"/>
    <n v="30454"/>
    <n v="33"/>
    <x v="27"/>
  </r>
  <r>
    <n v="4658"/>
    <d v="1899-12-30T00:00:01"/>
    <n v="2"/>
    <n v="9"/>
    <n v="30463"/>
    <n v="33"/>
    <x v="27"/>
  </r>
  <r>
    <n v="4659"/>
    <d v="1899-12-30T00:00:01"/>
    <n v="2"/>
    <n v="9"/>
    <n v="30472"/>
    <n v="33"/>
    <x v="27"/>
  </r>
  <r>
    <n v="4660"/>
    <d v="1899-12-30T00:00:01"/>
    <n v="2"/>
    <n v="9"/>
    <n v="30481"/>
    <n v="32"/>
    <x v="28"/>
  </r>
  <r>
    <n v="4661"/>
    <d v="1899-12-30T00:00:01"/>
    <n v="2"/>
    <n v="9"/>
    <n v="30490"/>
    <n v="32"/>
    <x v="27"/>
  </r>
  <r>
    <n v="4662"/>
    <d v="1899-12-30T00:00:01"/>
    <n v="2"/>
    <n v="9"/>
    <n v="30499"/>
    <n v="32"/>
    <x v="26"/>
  </r>
  <r>
    <n v="4663"/>
    <d v="1899-12-30T00:00:01"/>
    <n v="2"/>
    <n v="9"/>
    <n v="30508"/>
    <n v="31"/>
    <x v="25"/>
  </r>
  <r>
    <n v="4664"/>
    <d v="1899-12-30T00:00:01"/>
    <n v="2"/>
    <n v="10"/>
    <n v="30518"/>
    <n v="35"/>
    <x v="25"/>
  </r>
  <r>
    <n v="4665"/>
    <d v="1899-12-30T00:00:01"/>
    <n v="2"/>
    <n v="10"/>
    <n v="30528"/>
    <n v="35"/>
    <x v="25"/>
  </r>
  <r>
    <n v="4666"/>
    <d v="1899-12-30T00:00:01"/>
    <n v="2"/>
    <n v="8"/>
    <n v="30536"/>
    <n v="31"/>
    <x v="24"/>
  </r>
  <r>
    <n v="4667"/>
    <d v="1899-12-30T00:00:01"/>
    <n v="2"/>
    <n v="8"/>
    <n v="30544"/>
    <n v="30"/>
    <x v="25"/>
  </r>
  <r>
    <n v="4668"/>
    <d v="1899-12-30T00:00:01"/>
    <n v="2"/>
    <n v="8"/>
    <n v="30552"/>
    <n v="30"/>
    <x v="25"/>
  </r>
  <r>
    <n v="4669"/>
    <d v="1899-12-30T00:00:01"/>
    <n v="2"/>
    <n v="11"/>
    <n v="30563"/>
    <n v="38"/>
    <x v="25"/>
  </r>
  <r>
    <n v="4670"/>
    <d v="1899-12-30T00:00:01"/>
    <n v="2"/>
    <n v="8"/>
    <n v="30571"/>
    <n v="30"/>
    <x v="26"/>
  </r>
  <r>
    <n v="4671"/>
    <d v="1899-12-30T00:00:01"/>
    <n v="2"/>
    <n v="8"/>
    <n v="30579"/>
    <n v="29"/>
    <x v="25"/>
  </r>
  <r>
    <n v="4672"/>
    <d v="1899-12-30T00:00:01"/>
    <n v="2"/>
    <n v="11"/>
    <n v="30590"/>
    <n v="38"/>
    <x v="26"/>
  </r>
  <r>
    <n v="4673"/>
    <d v="1899-12-30T00:00:01"/>
    <n v="2"/>
    <n v="8"/>
    <n v="30598"/>
    <n v="30"/>
    <x v="25"/>
  </r>
  <r>
    <n v="4674"/>
    <d v="1899-12-30T00:00:01"/>
    <n v="2"/>
    <n v="8"/>
    <n v="30606"/>
    <n v="30"/>
    <x v="25"/>
  </r>
  <r>
    <n v="4675"/>
    <d v="1899-12-30T00:00:01"/>
    <n v="2"/>
    <n v="10"/>
    <n v="30616"/>
    <n v="34"/>
    <x v="24"/>
  </r>
  <r>
    <n v="4676"/>
    <d v="1899-12-30T00:00:01"/>
    <n v="2"/>
    <n v="10"/>
    <n v="30626"/>
    <n v="35"/>
    <x v="25"/>
  </r>
  <r>
    <n v="4677"/>
    <d v="1899-12-30T00:00:01"/>
    <n v="2"/>
    <n v="9"/>
    <n v="30635"/>
    <n v="31"/>
    <x v="24"/>
  </r>
  <r>
    <n v="4678"/>
    <d v="1899-12-30T00:00:01"/>
    <n v="2"/>
    <n v="7"/>
    <n v="30642"/>
    <n v="24"/>
    <x v="25"/>
  </r>
  <r>
    <n v="4679"/>
    <d v="1899-12-30T00:00:01"/>
    <n v="2"/>
    <n v="10"/>
    <n v="30652"/>
    <n v="34"/>
    <x v="24"/>
  </r>
  <r>
    <n v="4680"/>
    <d v="1899-12-30T00:00:01"/>
    <n v="2"/>
    <n v="8"/>
    <n v="30660"/>
    <n v="29"/>
    <x v="2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6"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19"/>
  </r>
  <r>
    <x v="24"/>
    <x v="23"/>
  </r>
  <r>
    <x v="25"/>
    <x v="24"/>
  </r>
  <r>
    <x v="26"/>
    <x v="25"/>
  </r>
  <r>
    <x v="27"/>
    <x v="26"/>
  </r>
  <r>
    <x v="28"/>
    <x v="27"/>
  </r>
  <r>
    <x v="29"/>
    <x v="28"/>
  </r>
  <r>
    <x v="30"/>
    <x v="29"/>
  </r>
  <r>
    <x v="31"/>
    <x v="30"/>
  </r>
  <r>
    <x v="32"/>
    <x v="31"/>
  </r>
  <r>
    <x v="33"/>
    <x v="32"/>
  </r>
  <r>
    <x v="34"/>
    <x v="33"/>
  </r>
  <r>
    <x v="35"/>
    <x v="34"/>
  </r>
  <r>
    <x v="36"/>
    <x v="35"/>
  </r>
  <r>
    <x v="37"/>
    <x v="36"/>
  </r>
  <r>
    <x v="38"/>
    <x v="37"/>
  </r>
  <r>
    <x v="39"/>
    <x v="38"/>
  </r>
  <r>
    <x v="40"/>
    <x v="39"/>
  </r>
  <r>
    <x v="41"/>
    <x v="40"/>
  </r>
  <r>
    <x v="42"/>
    <x v="41"/>
  </r>
  <r>
    <x v="43"/>
    <x v="42"/>
  </r>
  <r>
    <x v="44"/>
    <x v="43"/>
  </r>
  <r>
    <x v="45"/>
    <x v="44"/>
  </r>
  <r>
    <x v="46"/>
    <x v="45"/>
  </r>
  <r>
    <x v="47"/>
    <x v="46"/>
  </r>
  <r>
    <x v="48"/>
    <x v="47"/>
  </r>
  <r>
    <x v="49"/>
    <x v="48"/>
  </r>
  <r>
    <x v="50"/>
    <x v="49"/>
  </r>
  <r>
    <x v="51"/>
    <x v="50"/>
  </r>
  <r>
    <x v="52"/>
    <x v="51"/>
  </r>
  <r>
    <x v="53"/>
    <x v="52"/>
  </r>
  <r>
    <x v="54"/>
    <x v="53"/>
  </r>
  <r>
    <x v="55"/>
    <x v="54"/>
  </r>
  <r>
    <x v="56"/>
    <x v="55"/>
  </r>
  <r>
    <x v="57"/>
    <x v="56"/>
  </r>
  <r>
    <x v="58"/>
    <x v="57"/>
  </r>
  <r>
    <x v="59"/>
    <x v="58"/>
  </r>
  <r>
    <x v="60"/>
    <x v="59"/>
  </r>
  <r>
    <x v="61"/>
    <x v="60"/>
  </r>
  <r>
    <x v="62"/>
    <x v="61"/>
  </r>
  <r>
    <x v="63"/>
    <x v="62"/>
  </r>
  <r>
    <x v="64"/>
    <x v="63"/>
  </r>
  <r>
    <x v="65"/>
    <x v="64"/>
  </r>
  <r>
    <x v="66"/>
    <x v="65"/>
  </r>
  <r>
    <x v="67"/>
    <x v="66"/>
  </r>
  <r>
    <x v="68"/>
    <x v="67"/>
  </r>
  <r>
    <x v="69"/>
    <x v="68"/>
  </r>
  <r>
    <x v="70"/>
    <x v="69"/>
  </r>
  <r>
    <x v="71"/>
    <x v="70"/>
  </r>
  <r>
    <x v="72"/>
    <x v="71"/>
  </r>
  <r>
    <x v="73"/>
    <x v="72"/>
  </r>
  <r>
    <x v="74"/>
    <x v="73"/>
  </r>
  <r>
    <x v="75"/>
    <x v="74"/>
  </r>
  <r>
    <x v="76"/>
    <x v="75"/>
  </r>
  <r>
    <x v="77"/>
    <x v="76"/>
  </r>
  <r>
    <x v="78"/>
    <x v="77"/>
  </r>
  <r>
    <x v="79"/>
    <x v="78"/>
  </r>
  <r>
    <x v="80"/>
    <x v="79"/>
  </r>
  <r>
    <x v="81"/>
    <x v="80"/>
  </r>
  <r>
    <x v="82"/>
    <x v="81"/>
  </r>
  <r>
    <x v="83"/>
    <x v="82"/>
  </r>
  <r>
    <x v="84"/>
    <x v="83"/>
  </r>
  <r>
    <x v="85"/>
    <x v="84"/>
  </r>
  <r>
    <x v="86"/>
    <x v="85"/>
  </r>
  <r>
    <x v="87"/>
    <x v="86"/>
  </r>
  <r>
    <x v="88"/>
    <x v="87"/>
  </r>
  <r>
    <x v="89"/>
    <x v="88"/>
  </r>
  <r>
    <x v="90"/>
    <x v="89"/>
  </r>
  <r>
    <x v="91"/>
    <x v="90"/>
  </r>
  <r>
    <x v="92"/>
    <x v="91"/>
  </r>
  <r>
    <x v="93"/>
    <x v="92"/>
  </r>
  <r>
    <x v="94"/>
    <x v="93"/>
  </r>
  <r>
    <x v="95"/>
    <x v="94"/>
  </r>
  <r>
    <x v="96"/>
    <x v="95"/>
  </r>
  <r>
    <x v="97"/>
    <x v="96"/>
  </r>
  <r>
    <x v="98"/>
    <x v="97"/>
  </r>
  <r>
    <x v="99"/>
    <x v="98"/>
  </r>
  <r>
    <x v="100"/>
    <x v="99"/>
  </r>
  <r>
    <x v="101"/>
    <x v="100"/>
  </r>
  <r>
    <x v="102"/>
    <x v="101"/>
  </r>
  <r>
    <x v="103"/>
    <x v="102"/>
  </r>
  <r>
    <x v="104"/>
    <x v="103"/>
  </r>
  <r>
    <x v="105"/>
    <x v="104"/>
  </r>
  <r>
    <x v="106"/>
    <x v="105"/>
  </r>
  <r>
    <x v="107"/>
    <x v="106"/>
  </r>
  <r>
    <x v="108"/>
    <x v="107"/>
  </r>
  <r>
    <x v="109"/>
    <x v="108"/>
  </r>
  <r>
    <x v="110"/>
    <x v="109"/>
  </r>
  <r>
    <x v="111"/>
    <x v="110"/>
  </r>
  <r>
    <x v="112"/>
    <x v="111"/>
  </r>
  <r>
    <x v="113"/>
    <x v="112"/>
  </r>
  <r>
    <x v="114"/>
    <x v="113"/>
  </r>
  <r>
    <x v="115"/>
    <x v="114"/>
  </r>
  <r>
    <x v="116"/>
    <x v="115"/>
  </r>
  <r>
    <x v="117"/>
    <x v="116"/>
  </r>
  <r>
    <x v="118"/>
    <x v="117"/>
  </r>
  <r>
    <x v="119"/>
    <x v="118"/>
  </r>
  <r>
    <x v="120"/>
    <x v="119"/>
  </r>
  <r>
    <x v="121"/>
    <x v="120"/>
  </r>
  <r>
    <x v="122"/>
    <x v="121"/>
  </r>
  <r>
    <x v="123"/>
    <x v="122"/>
  </r>
  <r>
    <x v="124"/>
    <x v="123"/>
  </r>
  <r>
    <x v="125"/>
    <x v="124"/>
  </r>
  <r>
    <x v="126"/>
    <x v="125"/>
  </r>
  <r>
    <x v="127"/>
    <x v="126"/>
  </r>
  <r>
    <x v="128"/>
    <x v="127"/>
  </r>
  <r>
    <x v="129"/>
    <x v="128"/>
  </r>
  <r>
    <x v="130"/>
    <x v="129"/>
  </r>
  <r>
    <x v="131"/>
    <x v="130"/>
  </r>
  <r>
    <x v="132"/>
    <x v="131"/>
  </r>
  <r>
    <x v="133"/>
    <x v="132"/>
  </r>
  <r>
    <x v="134"/>
    <x v="133"/>
  </r>
  <r>
    <x v="135"/>
    <x v="134"/>
  </r>
  <r>
    <x v="136"/>
    <x v="135"/>
  </r>
  <r>
    <x v="137"/>
    <x v="136"/>
  </r>
  <r>
    <x v="138"/>
    <x v="137"/>
  </r>
  <r>
    <x v="139"/>
    <x v="138"/>
  </r>
  <r>
    <x v="140"/>
    <x v="139"/>
  </r>
  <r>
    <x v="141"/>
    <x v="140"/>
  </r>
  <r>
    <x v="142"/>
    <x v="141"/>
  </r>
  <r>
    <x v="143"/>
    <x v="142"/>
  </r>
  <r>
    <x v="144"/>
    <x v="143"/>
  </r>
  <r>
    <x v="145"/>
    <x v="144"/>
  </r>
  <r>
    <x v="146"/>
    <x v="145"/>
  </r>
  <r>
    <x v="147"/>
    <x v="146"/>
  </r>
  <r>
    <x v="148"/>
    <x v="147"/>
  </r>
  <r>
    <x v="149"/>
    <x v="148"/>
  </r>
  <r>
    <x v="150"/>
    <x v="149"/>
  </r>
  <r>
    <x v="151"/>
    <x v="150"/>
  </r>
  <r>
    <x v="152"/>
    <x v="151"/>
  </r>
  <r>
    <x v="153"/>
    <x v="152"/>
  </r>
  <r>
    <x v="154"/>
    <x v="153"/>
  </r>
  <r>
    <x v="155"/>
    <x v="154"/>
  </r>
  <r>
    <x v="156"/>
    <x v="155"/>
  </r>
  <r>
    <x v="157"/>
    <x v="156"/>
  </r>
  <r>
    <x v="158"/>
    <x v="157"/>
  </r>
  <r>
    <x v="159"/>
    <x v="158"/>
  </r>
  <r>
    <x v="160"/>
    <x v="159"/>
  </r>
  <r>
    <x v="161"/>
    <x v="160"/>
  </r>
  <r>
    <x v="162"/>
    <x v="161"/>
  </r>
  <r>
    <x v="163"/>
    <x v="162"/>
  </r>
  <r>
    <x v="164"/>
    <x v="163"/>
  </r>
  <r>
    <x v="165"/>
    <x v="164"/>
  </r>
  <r>
    <x v="166"/>
    <x v="165"/>
  </r>
  <r>
    <x v="167"/>
    <x v="166"/>
  </r>
  <r>
    <x v="168"/>
    <x v="167"/>
  </r>
  <r>
    <x v="169"/>
    <x v="168"/>
  </r>
  <r>
    <x v="170"/>
    <x v="169"/>
  </r>
  <r>
    <x v="171"/>
    <x v="170"/>
  </r>
  <r>
    <x v="172"/>
    <x v="171"/>
  </r>
  <r>
    <x v="173"/>
    <x v="172"/>
  </r>
  <r>
    <x v="174"/>
    <x v="173"/>
  </r>
  <r>
    <x v="175"/>
    <x v="174"/>
  </r>
  <r>
    <x v="176"/>
    <x v="175"/>
  </r>
  <r>
    <x v="177"/>
    <x v="176"/>
  </r>
  <r>
    <x v="178"/>
    <x v="177"/>
  </r>
  <r>
    <x v="179"/>
    <x v="178"/>
  </r>
  <r>
    <x v="180"/>
    <x v="179"/>
  </r>
  <r>
    <x v="181"/>
    <x v="180"/>
  </r>
  <r>
    <x v="182"/>
    <x v="181"/>
  </r>
  <r>
    <x v="183"/>
    <x v="182"/>
  </r>
  <r>
    <x v="184"/>
    <x v="183"/>
  </r>
  <r>
    <x v="185"/>
    <x v="184"/>
  </r>
  <r>
    <x v="186"/>
    <x v="185"/>
  </r>
  <r>
    <x v="187"/>
    <x v="186"/>
  </r>
  <r>
    <x v="188"/>
    <x v="187"/>
  </r>
  <r>
    <x v="189"/>
    <x v="188"/>
  </r>
  <r>
    <x v="190"/>
    <x v="189"/>
  </r>
  <r>
    <x v="191"/>
    <x v="190"/>
  </r>
  <r>
    <x v="192"/>
    <x v="191"/>
  </r>
  <r>
    <x v="193"/>
    <x v="192"/>
  </r>
  <r>
    <x v="194"/>
    <x v="193"/>
  </r>
  <r>
    <x v="195"/>
    <x v="194"/>
  </r>
  <r>
    <x v="196"/>
    <x v="195"/>
  </r>
  <r>
    <x v="197"/>
    <x v="196"/>
  </r>
  <r>
    <x v="198"/>
    <x v="197"/>
  </r>
  <r>
    <x v="199"/>
    <x v="198"/>
  </r>
  <r>
    <x v="200"/>
    <x v="199"/>
  </r>
  <r>
    <x v="201"/>
    <x v="200"/>
  </r>
  <r>
    <x v="202"/>
    <x v="201"/>
  </r>
  <r>
    <x v="203"/>
    <x v="202"/>
  </r>
  <r>
    <x v="204"/>
    <x v="203"/>
  </r>
  <r>
    <x v="205"/>
    <x v="204"/>
  </r>
  <r>
    <x v="206"/>
    <x v="205"/>
  </r>
  <r>
    <x v="207"/>
    <x v="206"/>
  </r>
  <r>
    <x v="208"/>
    <x v="207"/>
  </r>
  <r>
    <x v="209"/>
    <x v="208"/>
  </r>
  <r>
    <x v="210"/>
    <x v="209"/>
  </r>
  <r>
    <x v="211"/>
    <x v="210"/>
  </r>
  <r>
    <x v="212"/>
    <x v="211"/>
  </r>
  <r>
    <x v="213"/>
    <x v="212"/>
  </r>
  <r>
    <x v="214"/>
    <x v="213"/>
  </r>
  <r>
    <x v="215"/>
    <x v="214"/>
  </r>
  <r>
    <x v="216"/>
    <x v="215"/>
  </r>
  <r>
    <x v="217"/>
    <x v="216"/>
  </r>
  <r>
    <x v="218"/>
    <x v="217"/>
  </r>
  <r>
    <x v="219"/>
    <x v="218"/>
  </r>
  <r>
    <x v="220"/>
    <x v="219"/>
  </r>
  <r>
    <x v="221"/>
    <x v="220"/>
  </r>
  <r>
    <x v="222"/>
    <x v="221"/>
  </r>
  <r>
    <x v="223"/>
    <x v="222"/>
  </r>
  <r>
    <x v="224"/>
    <x v="223"/>
  </r>
  <r>
    <x v="225"/>
    <x v="224"/>
  </r>
  <r>
    <x v="226"/>
    <x v="225"/>
  </r>
  <r>
    <x v="227"/>
    <x v="226"/>
  </r>
  <r>
    <x v="228"/>
    <x v="227"/>
  </r>
  <r>
    <x v="229"/>
    <x v="228"/>
  </r>
  <r>
    <x v="230"/>
    <x v="229"/>
  </r>
  <r>
    <x v="231"/>
    <x v="230"/>
  </r>
  <r>
    <x v="232"/>
    <x v="231"/>
  </r>
  <r>
    <x v="233"/>
    <x v="232"/>
  </r>
  <r>
    <x v="234"/>
    <x v="233"/>
  </r>
  <r>
    <x v="235"/>
    <x v="234"/>
  </r>
  <r>
    <x v="236"/>
    <x v="235"/>
  </r>
  <r>
    <x v="237"/>
    <x v="236"/>
  </r>
  <r>
    <x v="238"/>
    <x v="237"/>
  </r>
  <r>
    <x v="239"/>
    <x v="238"/>
  </r>
  <r>
    <x v="240"/>
    <x v="142"/>
  </r>
  <r>
    <x v="241"/>
    <x v="239"/>
  </r>
  <r>
    <x v="242"/>
    <x v="240"/>
  </r>
  <r>
    <x v="243"/>
    <x v="241"/>
  </r>
  <r>
    <x v="244"/>
    <x v="242"/>
  </r>
  <r>
    <x v="245"/>
    <x v="243"/>
  </r>
  <r>
    <x v="246"/>
    <x v="244"/>
  </r>
  <r>
    <x v="247"/>
    <x v="245"/>
  </r>
  <r>
    <x v="248"/>
    <x v="246"/>
  </r>
  <r>
    <x v="249"/>
    <x v="247"/>
  </r>
  <r>
    <x v="250"/>
    <x v="248"/>
  </r>
  <r>
    <x v="251"/>
    <x v="249"/>
  </r>
  <r>
    <x v="252"/>
    <x v="250"/>
  </r>
  <r>
    <x v="253"/>
    <x v="251"/>
  </r>
  <r>
    <x v="254"/>
    <x v="252"/>
  </r>
  <r>
    <x v="255"/>
    <x v="253"/>
  </r>
  <r>
    <x v="256"/>
    <x v="254"/>
  </r>
  <r>
    <x v="257"/>
    <x v="255"/>
  </r>
  <r>
    <x v="258"/>
    <x v="256"/>
  </r>
  <r>
    <x v="259"/>
    <x v="257"/>
  </r>
  <r>
    <x v="260"/>
    <x v="258"/>
  </r>
  <r>
    <x v="261"/>
    <x v="259"/>
  </r>
  <r>
    <x v="262"/>
    <x v="260"/>
  </r>
  <r>
    <x v="263"/>
    <x v="261"/>
  </r>
  <r>
    <x v="264"/>
    <x v="262"/>
  </r>
  <r>
    <x v="265"/>
    <x v="263"/>
  </r>
  <r>
    <x v="266"/>
    <x v="264"/>
  </r>
  <r>
    <x v="267"/>
    <x v="265"/>
  </r>
  <r>
    <x v="268"/>
    <x v="266"/>
  </r>
  <r>
    <x v="269"/>
    <x v="267"/>
  </r>
  <r>
    <x v="270"/>
    <x v="268"/>
  </r>
  <r>
    <x v="271"/>
    <x v="269"/>
  </r>
  <r>
    <x v="272"/>
    <x v="270"/>
  </r>
  <r>
    <x v="273"/>
    <x v="271"/>
  </r>
  <r>
    <x v="274"/>
    <x v="272"/>
  </r>
  <r>
    <x v="275"/>
    <x v="273"/>
  </r>
  <r>
    <x v="276"/>
    <x v="274"/>
  </r>
  <r>
    <x v="277"/>
    <x v="275"/>
  </r>
  <r>
    <x v="278"/>
    <x v="276"/>
  </r>
  <r>
    <x v="279"/>
    <x v="277"/>
  </r>
  <r>
    <x v="280"/>
    <x v="278"/>
  </r>
  <r>
    <x v="281"/>
    <x v="279"/>
  </r>
  <r>
    <x v="282"/>
    <x v="280"/>
  </r>
  <r>
    <x v="283"/>
    <x v="281"/>
  </r>
  <r>
    <x v="284"/>
    <x v="282"/>
  </r>
  <r>
    <x v="285"/>
    <x v="283"/>
  </r>
  <r>
    <x v="286"/>
    <x v="284"/>
  </r>
  <r>
    <x v="287"/>
    <x v="285"/>
  </r>
  <r>
    <x v="288"/>
    <x v="286"/>
  </r>
  <r>
    <x v="289"/>
    <x v="287"/>
  </r>
  <r>
    <x v="290"/>
    <x v="288"/>
  </r>
  <r>
    <x v="291"/>
    <x v="289"/>
  </r>
  <r>
    <x v="292"/>
    <x v="290"/>
  </r>
  <r>
    <x v="293"/>
    <x v="291"/>
  </r>
  <r>
    <x v="294"/>
    <x v="292"/>
  </r>
  <r>
    <x v="295"/>
    <x v="293"/>
  </r>
  <r>
    <x v="296"/>
    <x v="294"/>
  </r>
  <r>
    <x v="297"/>
    <x v="295"/>
  </r>
  <r>
    <x v="298"/>
    <x v="296"/>
  </r>
  <r>
    <x v="299"/>
    <x v="297"/>
  </r>
  <r>
    <x v="300"/>
    <x v="298"/>
  </r>
  <r>
    <x v="301"/>
    <x v="299"/>
  </r>
  <r>
    <x v="302"/>
    <x v="300"/>
  </r>
  <r>
    <x v="303"/>
    <x v="301"/>
  </r>
  <r>
    <x v="304"/>
    <x v="302"/>
  </r>
  <r>
    <x v="305"/>
    <x v="303"/>
  </r>
  <r>
    <x v="306"/>
    <x v="304"/>
  </r>
  <r>
    <x v="307"/>
    <x v="305"/>
  </r>
  <r>
    <x v="308"/>
    <x v="306"/>
  </r>
  <r>
    <x v="309"/>
    <x v="307"/>
  </r>
  <r>
    <x v="310"/>
    <x v="308"/>
  </r>
  <r>
    <x v="311"/>
    <x v="309"/>
  </r>
  <r>
    <x v="312"/>
    <x v="310"/>
  </r>
  <r>
    <x v="313"/>
    <x v="311"/>
  </r>
  <r>
    <x v="314"/>
    <x v="312"/>
  </r>
  <r>
    <x v="315"/>
    <x v="313"/>
  </r>
  <r>
    <x v="316"/>
    <x v="314"/>
  </r>
  <r>
    <x v="317"/>
    <x v="315"/>
  </r>
  <r>
    <x v="318"/>
    <x v="316"/>
  </r>
  <r>
    <x v="319"/>
    <x v="317"/>
  </r>
  <r>
    <x v="320"/>
    <x v="318"/>
  </r>
  <r>
    <x v="321"/>
    <x v="319"/>
  </r>
  <r>
    <x v="322"/>
    <x v="320"/>
  </r>
  <r>
    <x v="323"/>
    <x v="321"/>
  </r>
  <r>
    <x v="324"/>
    <x v="322"/>
  </r>
  <r>
    <x v="325"/>
    <x v="323"/>
  </r>
  <r>
    <x v="326"/>
    <x v="324"/>
  </r>
  <r>
    <x v="327"/>
    <x v="325"/>
  </r>
  <r>
    <x v="328"/>
    <x v="326"/>
  </r>
  <r>
    <x v="329"/>
    <x v="327"/>
  </r>
  <r>
    <x v="330"/>
    <x v="328"/>
  </r>
  <r>
    <x v="331"/>
    <x v="329"/>
  </r>
  <r>
    <x v="332"/>
    <x v="330"/>
  </r>
  <r>
    <x v="333"/>
    <x v="331"/>
  </r>
  <r>
    <x v="334"/>
    <x v="332"/>
  </r>
  <r>
    <x v="335"/>
    <x v="333"/>
  </r>
  <r>
    <x v="336"/>
    <x v="333"/>
  </r>
  <r>
    <x v="337"/>
    <x v="334"/>
  </r>
  <r>
    <x v="338"/>
    <x v="335"/>
  </r>
  <r>
    <x v="339"/>
    <x v="336"/>
  </r>
  <r>
    <x v="340"/>
    <x v="337"/>
  </r>
  <r>
    <x v="341"/>
    <x v="338"/>
  </r>
  <r>
    <x v="342"/>
    <x v="339"/>
  </r>
  <r>
    <x v="343"/>
    <x v="340"/>
  </r>
  <r>
    <x v="344"/>
    <x v="341"/>
  </r>
  <r>
    <x v="345"/>
    <x v="342"/>
  </r>
  <r>
    <x v="346"/>
    <x v="343"/>
  </r>
  <r>
    <x v="347"/>
    <x v="344"/>
  </r>
  <r>
    <x v="348"/>
    <x v="345"/>
  </r>
  <r>
    <x v="349"/>
    <x v="346"/>
  </r>
  <r>
    <x v="350"/>
    <x v="347"/>
  </r>
  <r>
    <x v="351"/>
    <x v="348"/>
  </r>
  <r>
    <x v="352"/>
    <x v="349"/>
  </r>
  <r>
    <x v="353"/>
    <x v="350"/>
  </r>
  <r>
    <x v="354"/>
    <x v="351"/>
  </r>
  <r>
    <x v="355"/>
    <x v="352"/>
  </r>
  <r>
    <x v="356"/>
    <x v="353"/>
  </r>
  <r>
    <x v="357"/>
    <x v="354"/>
  </r>
  <r>
    <x v="358"/>
    <x v="355"/>
  </r>
  <r>
    <x v="359"/>
    <x v="356"/>
  </r>
  <r>
    <x v="360"/>
    <x v="357"/>
  </r>
  <r>
    <x v="361"/>
    <x v="358"/>
  </r>
  <r>
    <x v="362"/>
    <x v="359"/>
  </r>
  <r>
    <x v="363"/>
    <x v="360"/>
  </r>
  <r>
    <x v="364"/>
    <x v="361"/>
  </r>
  <r>
    <x v="365"/>
    <x v="36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5"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19"/>
  </r>
  <r>
    <x v="24"/>
    <x v="23"/>
  </r>
  <r>
    <x v="25"/>
    <x v="24"/>
  </r>
  <r>
    <x v="26"/>
    <x v="25"/>
  </r>
  <r>
    <x v="27"/>
    <x v="26"/>
  </r>
  <r>
    <x v="28"/>
    <x v="27"/>
  </r>
  <r>
    <x v="29"/>
    <x v="28"/>
  </r>
  <r>
    <x v="30"/>
    <x v="29"/>
  </r>
  <r>
    <x v="31"/>
    <x v="30"/>
  </r>
  <r>
    <x v="32"/>
    <x v="31"/>
  </r>
  <r>
    <x v="33"/>
    <x v="32"/>
  </r>
  <r>
    <x v="34"/>
    <x v="33"/>
  </r>
  <r>
    <x v="35"/>
    <x v="34"/>
  </r>
  <r>
    <x v="36"/>
    <x v="35"/>
  </r>
  <r>
    <x v="37"/>
    <x v="36"/>
  </r>
  <r>
    <x v="38"/>
    <x v="37"/>
  </r>
  <r>
    <x v="39"/>
    <x v="38"/>
  </r>
  <r>
    <x v="40"/>
    <x v="39"/>
  </r>
  <r>
    <x v="41"/>
    <x v="40"/>
  </r>
  <r>
    <x v="42"/>
    <x v="41"/>
  </r>
  <r>
    <x v="43"/>
    <x v="42"/>
  </r>
  <r>
    <x v="44"/>
    <x v="43"/>
  </r>
  <r>
    <x v="45"/>
    <x v="44"/>
  </r>
  <r>
    <x v="46"/>
    <x v="45"/>
  </r>
  <r>
    <x v="47"/>
    <x v="46"/>
  </r>
  <r>
    <x v="48"/>
    <x v="47"/>
  </r>
  <r>
    <x v="49"/>
    <x v="48"/>
  </r>
  <r>
    <x v="50"/>
    <x v="49"/>
  </r>
  <r>
    <x v="51"/>
    <x v="50"/>
  </r>
  <r>
    <x v="52"/>
    <x v="51"/>
  </r>
  <r>
    <x v="53"/>
    <x v="52"/>
  </r>
  <r>
    <x v="54"/>
    <x v="53"/>
  </r>
  <r>
    <x v="55"/>
    <x v="54"/>
  </r>
  <r>
    <x v="56"/>
    <x v="55"/>
  </r>
  <r>
    <x v="57"/>
    <x v="56"/>
  </r>
  <r>
    <x v="58"/>
    <x v="57"/>
  </r>
  <r>
    <x v="59"/>
    <x v="58"/>
  </r>
  <r>
    <x v="60"/>
    <x v="59"/>
  </r>
  <r>
    <x v="61"/>
    <x v="60"/>
  </r>
  <r>
    <x v="62"/>
    <x v="61"/>
  </r>
  <r>
    <x v="63"/>
    <x v="62"/>
  </r>
  <r>
    <x v="64"/>
    <x v="63"/>
  </r>
  <r>
    <x v="65"/>
    <x v="64"/>
  </r>
  <r>
    <x v="66"/>
    <x v="65"/>
  </r>
  <r>
    <x v="67"/>
    <x v="66"/>
  </r>
  <r>
    <x v="68"/>
    <x v="67"/>
  </r>
  <r>
    <x v="69"/>
    <x v="68"/>
  </r>
  <r>
    <x v="70"/>
    <x v="69"/>
  </r>
  <r>
    <x v="71"/>
    <x v="70"/>
  </r>
  <r>
    <x v="72"/>
    <x v="71"/>
  </r>
  <r>
    <x v="73"/>
    <x v="72"/>
  </r>
  <r>
    <x v="74"/>
    <x v="73"/>
  </r>
  <r>
    <x v="75"/>
    <x v="74"/>
  </r>
  <r>
    <x v="76"/>
    <x v="75"/>
  </r>
  <r>
    <x v="77"/>
    <x v="76"/>
  </r>
  <r>
    <x v="78"/>
    <x v="77"/>
  </r>
  <r>
    <x v="79"/>
    <x v="78"/>
  </r>
  <r>
    <x v="80"/>
    <x v="79"/>
  </r>
  <r>
    <x v="81"/>
    <x v="80"/>
  </r>
  <r>
    <x v="82"/>
    <x v="81"/>
  </r>
  <r>
    <x v="83"/>
    <x v="82"/>
  </r>
  <r>
    <x v="84"/>
    <x v="83"/>
  </r>
  <r>
    <x v="85"/>
    <x v="84"/>
  </r>
  <r>
    <x v="86"/>
    <x v="85"/>
  </r>
  <r>
    <x v="87"/>
    <x v="86"/>
  </r>
  <r>
    <x v="88"/>
    <x v="87"/>
  </r>
  <r>
    <x v="89"/>
    <x v="88"/>
  </r>
  <r>
    <x v="90"/>
    <x v="89"/>
  </r>
  <r>
    <x v="91"/>
    <x v="90"/>
  </r>
  <r>
    <x v="92"/>
    <x v="91"/>
  </r>
  <r>
    <x v="93"/>
    <x v="92"/>
  </r>
  <r>
    <x v="94"/>
    <x v="93"/>
  </r>
  <r>
    <x v="95"/>
    <x v="94"/>
  </r>
  <r>
    <x v="96"/>
    <x v="95"/>
  </r>
  <r>
    <x v="97"/>
    <x v="96"/>
  </r>
  <r>
    <x v="98"/>
    <x v="97"/>
  </r>
  <r>
    <x v="99"/>
    <x v="98"/>
  </r>
  <r>
    <x v="100"/>
    <x v="99"/>
  </r>
  <r>
    <x v="101"/>
    <x v="100"/>
  </r>
  <r>
    <x v="102"/>
    <x v="101"/>
  </r>
  <r>
    <x v="103"/>
    <x v="102"/>
  </r>
  <r>
    <x v="104"/>
    <x v="103"/>
  </r>
  <r>
    <x v="105"/>
    <x v="104"/>
  </r>
  <r>
    <x v="106"/>
    <x v="105"/>
  </r>
  <r>
    <x v="107"/>
    <x v="106"/>
  </r>
  <r>
    <x v="108"/>
    <x v="107"/>
  </r>
  <r>
    <x v="109"/>
    <x v="108"/>
  </r>
  <r>
    <x v="110"/>
    <x v="109"/>
  </r>
  <r>
    <x v="111"/>
    <x v="110"/>
  </r>
  <r>
    <x v="112"/>
    <x v="111"/>
  </r>
  <r>
    <x v="113"/>
    <x v="112"/>
  </r>
  <r>
    <x v="114"/>
    <x v="113"/>
  </r>
  <r>
    <x v="115"/>
    <x v="114"/>
  </r>
  <r>
    <x v="116"/>
    <x v="115"/>
  </r>
  <r>
    <x v="117"/>
    <x v="116"/>
  </r>
  <r>
    <x v="118"/>
    <x v="117"/>
  </r>
  <r>
    <x v="119"/>
    <x v="118"/>
  </r>
  <r>
    <x v="120"/>
    <x v="119"/>
  </r>
  <r>
    <x v="121"/>
    <x v="120"/>
  </r>
  <r>
    <x v="122"/>
    <x v="121"/>
  </r>
  <r>
    <x v="123"/>
    <x v="122"/>
  </r>
  <r>
    <x v="124"/>
    <x v="123"/>
  </r>
  <r>
    <x v="125"/>
    <x v="124"/>
  </r>
  <r>
    <x v="126"/>
    <x v="125"/>
  </r>
  <r>
    <x v="127"/>
    <x v="126"/>
  </r>
  <r>
    <x v="128"/>
    <x v="127"/>
  </r>
  <r>
    <x v="129"/>
    <x v="128"/>
  </r>
  <r>
    <x v="130"/>
    <x v="129"/>
  </r>
  <r>
    <x v="131"/>
    <x v="130"/>
  </r>
  <r>
    <x v="132"/>
    <x v="131"/>
  </r>
  <r>
    <x v="133"/>
    <x v="132"/>
  </r>
  <r>
    <x v="134"/>
    <x v="133"/>
  </r>
  <r>
    <x v="135"/>
    <x v="134"/>
  </r>
  <r>
    <x v="136"/>
    <x v="135"/>
  </r>
  <r>
    <x v="137"/>
    <x v="136"/>
  </r>
  <r>
    <x v="138"/>
    <x v="137"/>
  </r>
  <r>
    <x v="139"/>
    <x v="138"/>
  </r>
  <r>
    <x v="140"/>
    <x v="139"/>
  </r>
  <r>
    <x v="141"/>
    <x v="140"/>
  </r>
  <r>
    <x v="142"/>
    <x v="141"/>
  </r>
  <r>
    <x v="143"/>
    <x v="142"/>
  </r>
  <r>
    <x v="144"/>
    <x v="143"/>
  </r>
  <r>
    <x v="145"/>
    <x v="144"/>
  </r>
  <r>
    <x v="146"/>
    <x v="145"/>
  </r>
  <r>
    <x v="147"/>
    <x v="146"/>
  </r>
  <r>
    <x v="148"/>
    <x v="147"/>
  </r>
  <r>
    <x v="149"/>
    <x v="148"/>
  </r>
  <r>
    <x v="150"/>
    <x v="149"/>
  </r>
  <r>
    <x v="151"/>
    <x v="150"/>
  </r>
  <r>
    <x v="152"/>
    <x v="151"/>
  </r>
  <r>
    <x v="153"/>
    <x v="152"/>
  </r>
  <r>
    <x v="154"/>
    <x v="153"/>
  </r>
  <r>
    <x v="155"/>
    <x v="154"/>
  </r>
  <r>
    <x v="156"/>
    <x v="155"/>
  </r>
  <r>
    <x v="157"/>
    <x v="156"/>
  </r>
  <r>
    <x v="158"/>
    <x v="157"/>
  </r>
  <r>
    <x v="159"/>
    <x v="158"/>
  </r>
  <r>
    <x v="160"/>
    <x v="159"/>
  </r>
  <r>
    <x v="161"/>
    <x v="160"/>
  </r>
  <r>
    <x v="162"/>
    <x v="161"/>
  </r>
  <r>
    <x v="163"/>
    <x v="162"/>
  </r>
  <r>
    <x v="164"/>
    <x v="163"/>
  </r>
  <r>
    <x v="165"/>
    <x v="164"/>
  </r>
  <r>
    <x v="166"/>
    <x v="165"/>
  </r>
  <r>
    <x v="167"/>
    <x v="166"/>
  </r>
  <r>
    <x v="168"/>
    <x v="167"/>
  </r>
  <r>
    <x v="169"/>
    <x v="168"/>
  </r>
  <r>
    <x v="170"/>
    <x v="169"/>
  </r>
  <r>
    <x v="171"/>
    <x v="170"/>
  </r>
  <r>
    <x v="172"/>
    <x v="171"/>
  </r>
  <r>
    <x v="173"/>
    <x v="172"/>
  </r>
  <r>
    <x v="174"/>
    <x v="173"/>
  </r>
  <r>
    <x v="175"/>
    <x v="174"/>
  </r>
  <r>
    <x v="176"/>
    <x v="175"/>
  </r>
  <r>
    <x v="177"/>
    <x v="176"/>
  </r>
  <r>
    <x v="178"/>
    <x v="177"/>
  </r>
  <r>
    <x v="179"/>
    <x v="178"/>
  </r>
  <r>
    <x v="180"/>
    <x v="179"/>
  </r>
  <r>
    <x v="181"/>
    <x v="180"/>
  </r>
  <r>
    <x v="182"/>
    <x v="181"/>
  </r>
  <r>
    <x v="183"/>
    <x v="182"/>
  </r>
  <r>
    <x v="184"/>
    <x v="183"/>
  </r>
  <r>
    <x v="185"/>
    <x v="184"/>
  </r>
  <r>
    <x v="186"/>
    <x v="185"/>
  </r>
  <r>
    <x v="187"/>
    <x v="186"/>
  </r>
  <r>
    <x v="188"/>
    <x v="187"/>
  </r>
  <r>
    <x v="189"/>
    <x v="188"/>
  </r>
  <r>
    <x v="190"/>
    <x v="189"/>
  </r>
  <r>
    <x v="191"/>
    <x v="190"/>
  </r>
  <r>
    <x v="192"/>
    <x v="191"/>
  </r>
  <r>
    <x v="193"/>
    <x v="192"/>
  </r>
  <r>
    <x v="194"/>
    <x v="193"/>
  </r>
  <r>
    <x v="195"/>
    <x v="194"/>
  </r>
  <r>
    <x v="196"/>
    <x v="195"/>
  </r>
  <r>
    <x v="197"/>
    <x v="196"/>
  </r>
  <r>
    <x v="198"/>
    <x v="197"/>
  </r>
  <r>
    <x v="199"/>
    <x v="198"/>
  </r>
  <r>
    <x v="200"/>
    <x v="199"/>
  </r>
  <r>
    <x v="201"/>
    <x v="200"/>
  </r>
  <r>
    <x v="202"/>
    <x v="201"/>
  </r>
  <r>
    <x v="203"/>
    <x v="202"/>
  </r>
  <r>
    <x v="204"/>
    <x v="203"/>
  </r>
  <r>
    <x v="205"/>
    <x v="204"/>
  </r>
  <r>
    <x v="206"/>
    <x v="205"/>
  </r>
  <r>
    <x v="207"/>
    <x v="206"/>
  </r>
  <r>
    <x v="208"/>
    <x v="207"/>
  </r>
  <r>
    <x v="209"/>
    <x v="208"/>
  </r>
  <r>
    <x v="210"/>
    <x v="209"/>
  </r>
  <r>
    <x v="211"/>
    <x v="210"/>
  </r>
  <r>
    <x v="212"/>
    <x v="211"/>
  </r>
  <r>
    <x v="213"/>
    <x v="212"/>
  </r>
  <r>
    <x v="214"/>
    <x v="213"/>
  </r>
  <r>
    <x v="215"/>
    <x v="214"/>
  </r>
  <r>
    <x v="216"/>
    <x v="215"/>
  </r>
  <r>
    <x v="217"/>
    <x v="216"/>
  </r>
  <r>
    <x v="218"/>
    <x v="217"/>
  </r>
  <r>
    <x v="219"/>
    <x v="218"/>
  </r>
  <r>
    <x v="220"/>
    <x v="219"/>
  </r>
  <r>
    <x v="221"/>
    <x v="220"/>
  </r>
  <r>
    <x v="222"/>
    <x v="221"/>
  </r>
  <r>
    <x v="223"/>
    <x v="222"/>
  </r>
  <r>
    <x v="224"/>
    <x v="223"/>
  </r>
  <r>
    <x v="225"/>
    <x v="224"/>
  </r>
  <r>
    <x v="226"/>
    <x v="225"/>
  </r>
  <r>
    <x v="227"/>
    <x v="226"/>
  </r>
  <r>
    <x v="228"/>
    <x v="227"/>
  </r>
  <r>
    <x v="229"/>
    <x v="228"/>
  </r>
  <r>
    <x v="230"/>
    <x v="229"/>
  </r>
  <r>
    <x v="231"/>
    <x v="230"/>
  </r>
  <r>
    <x v="232"/>
    <x v="231"/>
  </r>
  <r>
    <x v="233"/>
    <x v="232"/>
  </r>
  <r>
    <x v="234"/>
    <x v="233"/>
  </r>
  <r>
    <x v="235"/>
    <x v="234"/>
  </r>
  <r>
    <x v="236"/>
    <x v="235"/>
  </r>
  <r>
    <x v="237"/>
    <x v="236"/>
  </r>
  <r>
    <x v="238"/>
    <x v="237"/>
  </r>
  <r>
    <x v="239"/>
    <x v="238"/>
  </r>
  <r>
    <x v="240"/>
    <x v="142"/>
  </r>
  <r>
    <x v="241"/>
    <x v="239"/>
  </r>
  <r>
    <x v="242"/>
    <x v="240"/>
  </r>
  <r>
    <x v="243"/>
    <x v="241"/>
  </r>
  <r>
    <x v="244"/>
    <x v="242"/>
  </r>
  <r>
    <x v="245"/>
    <x v="243"/>
  </r>
  <r>
    <x v="246"/>
    <x v="244"/>
  </r>
  <r>
    <x v="247"/>
    <x v="245"/>
  </r>
  <r>
    <x v="248"/>
    <x v="246"/>
  </r>
  <r>
    <x v="249"/>
    <x v="247"/>
  </r>
  <r>
    <x v="250"/>
    <x v="248"/>
  </r>
  <r>
    <x v="251"/>
    <x v="249"/>
  </r>
  <r>
    <x v="252"/>
    <x v="250"/>
  </r>
  <r>
    <x v="253"/>
    <x v="251"/>
  </r>
  <r>
    <x v="254"/>
    <x v="252"/>
  </r>
  <r>
    <x v="255"/>
    <x v="253"/>
  </r>
  <r>
    <x v="256"/>
    <x v="254"/>
  </r>
  <r>
    <x v="257"/>
    <x v="255"/>
  </r>
  <r>
    <x v="258"/>
    <x v="256"/>
  </r>
  <r>
    <x v="259"/>
    <x v="257"/>
  </r>
  <r>
    <x v="260"/>
    <x v="258"/>
  </r>
  <r>
    <x v="261"/>
    <x v="259"/>
  </r>
  <r>
    <x v="262"/>
    <x v="260"/>
  </r>
  <r>
    <x v="263"/>
    <x v="261"/>
  </r>
  <r>
    <x v="264"/>
    <x v="262"/>
  </r>
  <r>
    <x v="265"/>
    <x v="263"/>
  </r>
  <r>
    <x v="266"/>
    <x v="264"/>
  </r>
  <r>
    <x v="267"/>
    <x v="265"/>
  </r>
  <r>
    <x v="268"/>
    <x v="266"/>
  </r>
  <r>
    <x v="269"/>
    <x v="267"/>
  </r>
  <r>
    <x v="270"/>
    <x v="268"/>
  </r>
  <r>
    <x v="271"/>
    <x v="269"/>
  </r>
  <r>
    <x v="272"/>
    <x v="270"/>
  </r>
  <r>
    <x v="273"/>
    <x v="271"/>
  </r>
  <r>
    <x v="274"/>
    <x v="272"/>
  </r>
  <r>
    <x v="275"/>
    <x v="273"/>
  </r>
  <r>
    <x v="276"/>
    <x v="274"/>
  </r>
  <r>
    <x v="277"/>
    <x v="275"/>
  </r>
  <r>
    <x v="278"/>
    <x v="276"/>
  </r>
  <r>
    <x v="279"/>
    <x v="277"/>
  </r>
  <r>
    <x v="280"/>
    <x v="278"/>
  </r>
  <r>
    <x v="281"/>
    <x v="279"/>
  </r>
  <r>
    <x v="282"/>
    <x v="280"/>
  </r>
  <r>
    <x v="283"/>
    <x v="281"/>
  </r>
  <r>
    <x v="284"/>
    <x v="282"/>
  </r>
  <r>
    <x v="285"/>
    <x v="283"/>
  </r>
  <r>
    <x v="286"/>
    <x v="284"/>
  </r>
  <r>
    <x v="287"/>
    <x v="285"/>
  </r>
  <r>
    <x v="288"/>
    <x v="286"/>
  </r>
  <r>
    <x v="289"/>
    <x v="287"/>
  </r>
  <r>
    <x v="290"/>
    <x v="288"/>
  </r>
  <r>
    <x v="291"/>
    <x v="289"/>
  </r>
  <r>
    <x v="292"/>
    <x v="290"/>
  </r>
  <r>
    <x v="293"/>
    <x v="291"/>
  </r>
  <r>
    <x v="294"/>
    <x v="292"/>
  </r>
  <r>
    <x v="295"/>
    <x v="293"/>
  </r>
  <r>
    <x v="296"/>
    <x v="294"/>
  </r>
  <r>
    <x v="297"/>
    <x v="295"/>
  </r>
  <r>
    <x v="298"/>
    <x v="296"/>
  </r>
  <r>
    <x v="299"/>
    <x v="297"/>
  </r>
  <r>
    <x v="300"/>
    <x v="298"/>
  </r>
  <r>
    <x v="301"/>
    <x v="299"/>
  </r>
  <r>
    <x v="302"/>
    <x v="300"/>
  </r>
  <r>
    <x v="303"/>
    <x v="301"/>
  </r>
  <r>
    <x v="304"/>
    <x v="302"/>
  </r>
  <r>
    <x v="305"/>
    <x v="303"/>
  </r>
  <r>
    <x v="306"/>
    <x v="304"/>
  </r>
  <r>
    <x v="307"/>
    <x v="305"/>
  </r>
  <r>
    <x v="308"/>
    <x v="306"/>
  </r>
  <r>
    <x v="309"/>
    <x v="307"/>
  </r>
  <r>
    <x v="310"/>
    <x v="308"/>
  </r>
  <r>
    <x v="311"/>
    <x v="309"/>
  </r>
  <r>
    <x v="312"/>
    <x v="310"/>
  </r>
  <r>
    <x v="313"/>
    <x v="311"/>
  </r>
  <r>
    <x v="314"/>
    <x v="312"/>
  </r>
  <r>
    <x v="315"/>
    <x v="313"/>
  </r>
  <r>
    <x v="316"/>
    <x v="314"/>
  </r>
  <r>
    <x v="317"/>
    <x v="315"/>
  </r>
  <r>
    <x v="318"/>
    <x v="316"/>
  </r>
  <r>
    <x v="319"/>
    <x v="317"/>
  </r>
  <r>
    <x v="320"/>
    <x v="318"/>
  </r>
  <r>
    <x v="321"/>
    <x v="319"/>
  </r>
  <r>
    <x v="322"/>
    <x v="320"/>
  </r>
  <r>
    <x v="323"/>
    <x v="321"/>
  </r>
  <r>
    <x v="324"/>
    <x v="322"/>
  </r>
  <r>
    <x v="325"/>
    <x v="323"/>
  </r>
  <r>
    <x v="326"/>
    <x v="324"/>
  </r>
  <r>
    <x v="327"/>
    <x v="325"/>
  </r>
  <r>
    <x v="328"/>
    <x v="326"/>
  </r>
  <r>
    <x v="329"/>
    <x v="327"/>
  </r>
  <r>
    <x v="330"/>
    <x v="328"/>
  </r>
  <r>
    <x v="331"/>
    <x v="329"/>
  </r>
  <r>
    <x v="332"/>
    <x v="330"/>
  </r>
  <r>
    <x v="333"/>
    <x v="331"/>
  </r>
  <r>
    <x v="334"/>
    <x v="332"/>
  </r>
  <r>
    <x v="335"/>
    <x v="333"/>
  </r>
  <r>
    <x v="336"/>
    <x v="333"/>
  </r>
  <r>
    <x v="337"/>
    <x v="334"/>
  </r>
  <r>
    <x v="338"/>
    <x v="335"/>
  </r>
  <r>
    <x v="339"/>
    <x v="336"/>
  </r>
  <r>
    <x v="340"/>
    <x v="337"/>
  </r>
  <r>
    <x v="341"/>
    <x v="338"/>
  </r>
  <r>
    <x v="342"/>
    <x v="339"/>
  </r>
  <r>
    <x v="343"/>
    <x v="340"/>
  </r>
  <r>
    <x v="344"/>
    <x v="341"/>
  </r>
  <r>
    <x v="345"/>
    <x v="342"/>
  </r>
  <r>
    <x v="346"/>
    <x v="343"/>
  </r>
  <r>
    <x v="347"/>
    <x v="344"/>
  </r>
  <r>
    <x v="348"/>
    <x v="345"/>
  </r>
  <r>
    <x v="349"/>
    <x v="346"/>
  </r>
  <r>
    <x v="350"/>
    <x v="347"/>
  </r>
  <r>
    <x v="351"/>
    <x v="348"/>
  </r>
  <r>
    <x v="352"/>
    <x v="349"/>
  </r>
  <r>
    <x v="353"/>
    <x v="350"/>
  </r>
  <r>
    <x v="354"/>
    <x v="351"/>
  </r>
  <r>
    <x v="355"/>
    <x v="352"/>
  </r>
  <r>
    <x v="356"/>
    <x v="353"/>
  </r>
  <r>
    <x v="357"/>
    <x v="354"/>
  </r>
  <r>
    <x v="358"/>
    <x v="355"/>
  </r>
  <r>
    <x v="359"/>
    <x v="356"/>
  </r>
  <r>
    <x v="360"/>
    <x v="357"/>
  </r>
  <r>
    <x v="361"/>
    <x v="358"/>
  </r>
  <r>
    <x v="362"/>
    <x v="359"/>
  </r>
  <r>
    <x v="363"/>
    <x v="360"/>
  </r>
  <r>
    <x v="364"/>
    <x v="36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s v="LL1"/>
    <x v="0"/>
    <x v="0"/>
  </r>
  <r>
    <s v="LL2"/>
    <x v="0"/>
    <x v="1"/>
  </r>
  <r>
    <s v="LL3"/>
    <x v="0"/>
    <x v="2"/>
  </r>
  <r>
    <s v="LL4"/>
    <x v="0"/>
    <x v="0"/>
  </r>
  <r>
    <s v="LL5"/>
    <x v="0"/>
    <x v="0"/>
  </r>
  <r>
    <s v="LL6"/>
    <x v="0"/>
    <x v="3"/>
  </r>
  <r>
    <s v="LL7"/>
    <x v="0"/>
    <x v="4"/>
  </r>
  <r>
    <s v="LL8"/>
    <x v="0"/>
    <x v="5"/>
  </r>
  <r>
    <s v="LL9"/>
    <x v="0"/>
    <x v="6"/>
  </r>
  <r>
    <s v="LL10"/>
    <x v="0"/>
    <x v="7"/>
  </r>
  <r>
    <s v="LL1"/>
    <x v="1"/>
    <x v="6"/>
  </r>
  <r>
    <s v="LL2"/>
    <x v="1"/>
    <x v="1"/>
  </r>
  <r>
    <s v="LL3"/>
    <x v="1"/>
    <x v="6"/>
  </r>
  <r>
    <s v="LL4"/>
    <x v="1"/>
    <x v="7"/>
  </r>
  <r>
    <s v="LL5"/>
    <x v="1"/>
    <x v="6"/>
  </r>
  <r>
    <s v="LL6"/>
    <x v="1"/>
    <x v="1"/>
  </r>
  <r>
    <s v="LL7"/>
    <x v="1"/>
    <x v="2"/>
  </r>
  <r>
    <s v="LL8"/>
    <x v="1"/>
    <x v="5"/>
  </r>
  <r>
    <s v="LL9"/>
    <x v="1"/>
    <x v="8"/>
  </r>
  <r>
    <s v="LL10"/>
    <x v="1"/>
    <x v="0"/>
  </r>
  <r>
    <s v="LL1"/>
    <x v="2"/>
    <x v="5"/>
  </r>
  <r>
    <s v="LL2"/>
    <x v="2"/>
    <x v="2"/>
  </r>
  <r>
    <s v="LL3"/>
    <x v="2"/>
    <x v="6"/>
  </r>
  <r>
    <s v="LL4"/>
    <x v="2"/>
    <x v="6"/>
  </r>
  <r>
    <s v="LL5"/>
    <x v="2"/>
    <x v="0"/>
  </r>
  <r>
    <s v="LL6"/>
    <x v="2"/>
    <x v="7"/>
  </r>
  <r>
    <s v="LL7"/>
    <x v="2"/>
    <x v="7"/>
  </r>
  <r>
    <s v="LL8"/>
    <x v="2"/>
    <x v="6"/>
  </r>
  <r>
    <s v="LL9"/>
    <x v="2"/>
    <x v="7"/>
  </r>
  <r>
    <s v="LL10"/>
    <x v="2"/>
    <x v="6"/>
  </r>
  <r>
    <s v="LL1"/>
    <x v="3"/>
    <x v="6"/>
  </r>
  <r>
    <s v="LL2"/>
    <x v="3"/>
    <x v="0"/>
  </r>
  <r>
    <s v="LL3"/>
    <x v="3"/>
    <x v="6"/>
  </r>
  <r>
    <s v="LL4"/>
    <x v="3"/>
    <x v="1"/>
  </r>
  <r>
    <s v="LL5"/>
    <x v="3"/>
    <x v="2"/>
  </r>
  <r>
    <s v="LL6"/>
    <x v="3"/>
    <x v="2"/>
  </r>
  <r>
    <s v="LL7"/>
    <x v="3"/>
    <x v="8"/>
  </r>
  <r>
    <s v="LL8"/>
    <x v="3"/>
    <x v="7"/>
  </r>
  <r>
    <s v="LL9"/>
    <x v="3"/>
    <x v="3"/>
  </r>
  <r>
    <s v="LL10"/>
    <x v="3"/>
    <x v="4"/>
  </r>
  <r>
    <s v="LL1"/>
    <x v="4"/>
    <x v="0"/>
  </r>
  <r>
    <s v="LL2"/>
    <x v="4"/>
    <x v="8"/>
  </r>
  <r>
    <s v="LL3"/>
    <x v="4"/>
    <x v="1"/>
  </r>
  <r>
    <s v="LL4"/>
    <x v="4"/>
    <x v="3"/>
  </r>
  <r>
    <s v="LL5"/>
    <x v="4"/>
    <x v="4"/>
  </r>
  <r>
    <s v="LL6"/>
    <x v="4"/>
    <x v="3"/>
  </r>
  <r>
    <s v="LL7"/>
    <x v="4"/>
    <x v="6"/>
  </r>
  <r>
    <s v="LL8"/>
    <x v="4"/>
    <x v="5"/>
  </r>
  <r>
    <s v="LL9"/>
    <x v="4"/>
    <x v="4"/>
  </r>
  <r>
    <s v="LL10"/>
    <x v="4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D3B462-4155-48B9-9E6E-C1CBE2D6269D}" name="Draaitabel1" cacheId="7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outline="1" outlineData="1" multipleFieldFilters="0" chartFormat="5">
  <location ref="B4:C14" firstHeaderRow="1" firstDataRow="1" firstDataCol="1" rowPageCount="1" colPageCount="1"/>
  <pivotFields count="3">
    <pivotField showAll="0"/>
    <pivotField axis="axisPage" dataField="1" showAll="0">
      <items count="6">
        <item x="0"/>
        <item x="1"/>
        <item x="2"/>
        <item x="3"/>
        <item x="4"/>
        <item t="default"/>
      </items>
    </pivotField>
    <pivotField axis="axisRow" showAll="0">
      <items count="10">
        <item x="0"/>
        <item x="1"/>
        <item x="2"/>
        <item x="8"/>
        <item x="5"/>
        <item x="4"/>
        <item x="7"/>
        <item x="3"/>
        <item x="6"/>
        <item t="default"/>
      </items>
    </pivotField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1">
    <pageField fld="1" hier="-1"/>
  </pageFields>
  <dataFields count="1">
    <dataField name="Aantal van Proefwerk" fld="1" subtotal="count" baseField="0" baseItem="0"/>
  </dataFields>
  <chartFormats count="2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982FEC-49C2-41AE-8B9E-28E9CDB73BAD}" name="Draaitabel3" cacheId="4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outline="1" outlineData="1" multipleFieldFilters="0" chartFormat="1">
  <location ref="E30:F44" firstHeaderRow="1" firstDataRow="1" firstDataCol="1"/>
  <pivotFields count="8">
    <pivotField showAll="0"/>
    <pivotField dataField="1" numFmtId="164" showAll="0"/>
    <pivotField showAll="0"/>
    <pivotField showAll="0"/>
    <pivotField showAll="0"/>
    <pivotField showAll="0"/>
    <pivotField showAll="0">
      <items count="35">
        <item x="0"/>
        <item x="1"/>
        <item x="2"/>
        <item x="3"/>
        <item x="4"/>
        <item x="5"/>
        <item x="7"/>
        <item x="6"/>
        <item x="8"/>
        <item x="10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name="CadansInterval" axis="axisRow" showAll="0">
      <items count="16">
        <item n="70" h="1" sd="0" x="8"/>
        <item n="75" h="1" sd="0" x="9"/>
        <item n="80" sd="0" x="10"/>
        <item n="82" sd="0" x="11"/>
        <item n="84" sd="0" x="12"/>
        <item sd="0" x="0"/>
        <item sd="0" x="1"/>
        <item sd="0" x="2"/>
        <item sd="0" x="3"/>
        <item sd="0" x="4"/>
        <item sd="0" x="5"/>
        <item sd="0" x="6"/>
        <item sd="0" x="7"/>
        <item n="94" sd="0" x="13"/>
        <item n="97" x="14"/>
        <item t="default"/>
      </items>
    </pivotField>
  </pivotFields>
  <rowFields count="1">
    <field x="7"/>
  </rowFields>
  <rowItems count="14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Aantal van Tijd" fld="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5AE051-9883-4CD0-A661-36B9FE925F18}" name="Draaitabel2" cacheId="4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outline="1" outlineData="1" multipleFieldFilters="0">
  <location ref="B30:C80" firstHeaderRow="1" firstDataRow="1" firstDataCol="1"/>
  <pivotFields count="8">
    <pivotField showAll="0"/>
    <pivotField dataField="1" numFmtId="164" showAll="0"/>
    <pivotField showAll="0"/>
    <pivotField showAll="0"/>
    <pivotField showAll="0"/>
    <pivotField showAll="0"/>
    <pivotField axis="axisRow" showAll="0">
      <items count="35">
        <item x="0"/>
        <item x="1"/>
        <item x="2"/>
        <item x="3"/>
        <item x="4"/>
        <item x="5"/>
        <item x="7"/>
        <item x="6"/>
        <item x="8"/>
        <item x="10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axis="axisRow" showAll="0">
      <items count="16">
        <item x="8"/>
        <item x="9"/>
        <item x="10"/>
        <item x="11"/>
        <item x="12"/>
        <item x="0"/>
        <item x="1"/>
        <item x="2"/>
        <item x="3"/>
        <item x="4"/>
        <item x="5"/>
        <item x="6"/>
        <item x="7"/>
        <item x="13"/>
        <item x="14"/>
        <item t="default"/>
      </items>
    </pivotField>
  </pivotFields>
  <rowFields count="2">
    <field x="7"/>
    <field x="6"/>
  </rowFields>
  <rowItems count="5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"/>
    </i>
    <i r="1">
      <x v="8"/>
    </i>
    <i r="1">
      <x v="9"/>
    </i>
    <i r="1">
      <x v="10"/>
    </i>
    <i r="1">
      <x v="11"/>
    </i>
    <i>
      <x v="2"/>
    </i>
    <i r="1">
      <x v="12"/>
    </i>
    <i r="1">
      <x v="13"/>
    </i>
    <i r="1">
      <x v="14"/>
    </i>
    <i r="1">
      <x v="15"/>
    </i>
    <i r="1">
      <x v="16"/>
    </i>
    <i>
      <x v="3"/>
    </i>
    <i r="1">
      <x v="17"/>
    </i>
    <i r="1">
      <x v="18"/>
    </i>
    <i>
      <x v="4"/>
    </i>
    <i r="1">
      <x v="19"/>
    </i>
    <i r="1">
      <x v="20"/>
    </i>
    <i>
      <x v="5"/>
    </i>
    <i r="1">
      <x v="21"/>
    </i>
    <i>
      <x v="6"/>
    </i>
    <i r="1">
      <x v="22"/>
    </i>
    <i>
      <x v="7"/>
    </i>
    <i r="1">
      <x v="23"/>
    </i>
    <i>
      <x v="8"/>
    </i>
    <i r="1">
      <x v="24"/>
    </i>
    <i>
      <x v="9"/>
    </i>
    <i r="1">
      <x v="25"/>
    </i>
    <i>
      <x v="10"/>
    </i>
    <i r="1">
      <x v="26"/>
    </i>
    <i>
      <x v="11"/>
    </i>
    <i r="1">
      <x v="27"/>
    </i>
    <i>
      <x v="12"/>
    </i>
    <i r="1">
      <x v="28"/>
    </i>
    <i>
      <x v="13"/>
    </i>
    <i r="1">
      <x v="29"/>
    </i>
    <i r="1">
      <x v="30"/>
    </i>
    <i>
      <x v="14"/>
    </i>
    <i r="1">
      <x v="31"/>
    </i>
    <i r="1">
      <x v="32"/>
    </i>
    <i r="1">
      <x v="33"/>
    </i>
    <i t="grand">
      <x/>
    </i>
  </rowItems>
  <colItems count="1">
    <i/>
  </colItems>
  <dataFields count="1">
    <dataField name="Aantal van Tijd" fld="1" subtotal="count" baseField="0" baseItem="0"/>
  </dataField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FD7997-27CD-4C16-B2FC-C956657E59BF}" name="Draaitabel4" cacheId="6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outline="1" outlineData="1" multipleFieldFilters="0" chartFormat="2">
  <location ref="L3:M14" firstHeaderRow="1" firstDataRow="1" firstDataCol="1"/>
  <pivotFields count="3">
    <pivotField dataField="1" numFmtId="14" showAll="0">
      <items count="36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"/>
  </rowFields>
  <row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Aantal van Datum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0DD8D0-3C4B-4C90-AF21-C2310806492B}" name="Draaitabel3" cacheId="5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outline="1" outlineData="1" multipleFieldFilters="0" chartFormat="1">
  <location ref="G3:H14" firstHeaderRow="1" firstDataRow="1" firstDataCol="1"/>
  <pivotFields count="3">
    <pivotField dataField="1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"/>
  </rowFields>
  <row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Aantal van Datum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43C244-273E-4AA7-8DE2-6710DBC84AF8}" name="Draaitabel1" cacheId="5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outline="1" outlineData="1" multipleFieldFilters="0">
  <location ref="G21:H34" firstHeaderRow="1" firstDataRow="1" firstDataCol="1"/>
  <pivotFields count="3">
    <pivotField axis="axisRow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2"/>
    <field x="0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om van kWh" fld="1" baseField="0" baseItem="0" numFmtId="16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Gegevens_1" connectionId="1" xr16:uid="{7F8C92BD-26FF-48BE-BF57-46A8B448AA00}" autoFormatId="16" applyNumberFormats="0" applyBorderFormats="0" applyFontFormats="0" applyPatternFormats="0" applyAlignmentFormats="0" applyWidthHeightFormats="0">
  <queryTableRefresh nextId="9">
    <queryTableFields count="7">
      <queryTableField id="1" name="Index" tableColumnId="1"/>
      <queryTableField id="2" name="Tijd" tableColumnId="2"/>
      <queryTableField id="3" name="Hoogte" tableColumnId="3"/>
      <queryTableField id="4" name="Afstand" tableColumnId="4"/>
      <queryTableField id="7" dataBound="0" tableColumnId="7"/>
      <queryTableField id="5" name="Snelheid" tableColumnId="5"/>
      <queryTableField id="6" name="Cadans" tableColumnId="6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B7EBF3-52F5-4A51-AD11-1BCCB8C82E1F}" name="tblZwift" displayName="tblZwift" ref="B2:K4695" totalsRowShown="0">
  <autoFilter ref="B2:K4695" xr:uid="{475CF0E7-B7B3-4133-A6E9-3E5AB29AF98C}"/>
  <tableColumns count="10">
    <tableColumn id="1" xr3:uid="{A7396723-7761-4BB0-A5CB-DE795A18E9FE}" name="Index"/>
    <tableColumn id="2" xr3:uid="{CF2955F4-3D40-4900-AB96-3560A4641384}" name="Hoogte"/>
    <tableColumn id="3" xr3:uid="{DD51BD42-4DEA-4A69-9CE2-13A4038FF053}" name="Afstand"/>
    <tableColumn id="4" xr3:uid="{58EF3A4C-58C2-4FAB-B8D7-D9A1B3986712}" name="Tijd" dataDxfId="4"/>
    <tableColumn id="5" xr3:uid="{F0DD427D-A281-44DF-B49F-A3F9E78D2395}" name="Snelheid"/>
    <tableColumn id="6" xr3:uid="{E7D4B1B9-A6FB-4C65-AFC2-847DD4ABC211}" name="Koers"/>
    <tableColumn id="7" xr3:uid="{2E8B929E-EAD0-4F95-A4E7-AFE3599AD99F}" name="Tijd2" dataDxfId="3"/>
    <tableColumn id="8" xr3:uid="{F9DBFA9B-701B-49B5-AE15-C19064A8AA50}" name="Positie"/>
    <tableColumn id="9" xr3:uid="{E845F73B-1FAB-4BB9-AACD-CD8B8E12783D}" name="Hart"/>
    <tableColumn id="10" xr3:uid="{65CDCA14-F919-4D46-9161-1417D7A9AE39}" name="Cadan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7A0FC6-6BFB-436D-B9E3-1F5F86858765}" name="pqZwift" displayName="pqZwift" ref="M2:S4682" tableType="queryTable" totalsRowShown="0">
  <autoFilter ref="M2:S4682" xr:uid="{19238FA6-2EFA-401D-B999-B53D3C58B8A5}"/>
  <tableColumns count="7">
    <tableColumn id="1" xr3:uid="{FE27D392-2EB0-4C2F-ABFA-12BBD6E6B7C9}" uniqueName="1" name="Index" queryTableFieldId="1"/>
    <tableColumn id="2" xr3:uid="{4282A7AB-9259-422E-8868-B2DC85447C7E}" uniqueName="2" name="Tijd" queryTableFieldId="2" dataDxfId="2"/>
    <tableColumn id="3" xr3:uid="{1540C154-275F-4FFC-B81A-80DE7799A656}" uniqueName="3" name="Hoogte" queryTableFieldId="3"/>
    <tableColumn id="4" xr3:uid="{765B68FB-2523-4C2E-8B93-B2D082ECFB12}" uniqueName="4" name="Afstand" queryTableFieldId="4"/>
    <tableColumn id="7" xr3:uid="{0CB0D397-02A7-45FD-8385-2B0EB289E473}" uniqueName="7" name="CumAfst" queryTableFieldId="7" dataDxfId="1">
      <calculatedColumnFormula>pqZwift[[#This Row],[Afstand]]+IF(pqZwift[[#This Row],[Index]]&gt;1,Q2,0)</calculatedColumnFormula>
    </tableColumn>
    <tableColumn id="5" xr3:uid="{E78767E9-C66B-455E-BA1B-8CEC8B1C1491}" uniqueName="5" name="Snelheid" queryTableFieldId="5"/>
    <tableColumn id="6" xr3:uid="{196A13C9-C40D-446E-B5F7-E3E7FEA6BC85}" uniqueName="6" name="Cadans" queryTableFieldId="6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19ACE2D-BD9B-4EBD-9D17-3A60FFC24FE9}" name="Tabel1" displayName="Tabel1" ref="B2:C368" totalsRowShown="0">
  <autoFilter ref="B2:C368" xr:uid="{DACDA541-2735-41FE-8E80-BE0518FB9882}"/>
  <tableColumns count="2">
    <tableColumn id="1" xr3:uid="{F6FCAB15-01F6-405D-AF5F-EF9BC18EB2F2}" name="Datum" dataDxfId="0"/>
    <tableColumn id="7" xr3:uid="{C0887A11-2B6C-4974-81A0-403A18E50052}" name="kWh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6" Type="http://schemas.openxmlformats.org/officeDocument/2006/relationships/table" Target="../tables/table3.xm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E0246-3DE9-4587-8635-C9B4A89C753E}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"/>
  <cols>
    <col min="1" max="1" width="1.140625" style="37" customWidth="1"/>
    <col min="2" max="3" width="8.7109375" style="37" customWidth="1"/>
    <col min="4" max="4" width="2.7109375" style="37" customWidth="1"/>
    <col min="5" max="13" width="8.7109375" style="37" customWidth="1"/>
    <col min="14" max="14" width="5.7109375" style="54" customWidth="1"/>
    <col min="15" max="15" width="10.28515625" style="37" customWidth="1"/>
    <col min="16" max="16" width="2.7109375" style="37" customWidth="1"/>
    <col min="17" max="26" width="9.140625" style="37" customWidth="1"/>
    <col min="27" max="16384" width="9.140625" style="37" hidden="1"/>
  </cols>
  <sheetData>
    <row r="1" spans="1:44" ht="7.15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</row>
    <row r="2" spans="1:44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</row>
    <row r="3" spans="1:44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</row>
    <row r="4" spans="1:44" ht="13.5" thickBot="1" x14ac:dyDescent="0.25">
      <c r="A4" s="35"/>
      <c r="B4" s="35"/>
      <c r="C4" s="35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  <c r="O4" s="38"/>
      <c r="P4" s="38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</row>
    <row r="5" spans="1:44" ht="13.5" thickTop="1" x14ac:dyDescent="0.2">
      <c r="A5" s="35"/>
      <c r="B5" s="35"/>
      <c r="C5" s="35"/>
      <c r="D5" s="38"/>
      <c r="E5" s="40"/>
      <c r="F5" s="41"/>
      <c r="G5" s="41"/>
      <c r="H5" s="41"/>
      <c r="I5" s="41"/>
      <c r="J5" s="41"/>
      <c r="K5" s="41"/>
      <c r="L5" s="41"/>
      <c r="M5" s="41"/>
      <c r="N5" s="41"/>
      <c r="O5" s="42"/>
      <c r="P5" s="38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</row>
    <row r="6" spans="1:44" ht="20.25" x14ac:dyDescent="0.3">
      <c r="A6" s="35"/>
      <c r="B6" s="35"/>
      <c r="C6" s="35"/>
      <c r="D6" s="38"/>
      <c r="E6" s="43"/>
      <c r="F6" s="44"/>
      <c r="G6" s="39"/>
      <c r="H6" s="39"/>
      <c r="I6" s="39"/>
      <c r="J6" s="39"/>
      <c r="K6" s="39"/>
      <c r="L6" s="39"/>
      <c r="M6" s="39"/>
      <c r="N6" s="39"/>
      <c r="O6" s="45"/>
      <c r="P6" s="38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</row>
    <row r="7" spans="1:44" x14ac:dyDescent="0.2">
      <c r="A7" s="35"/>
      <c r="B7" s="35"/>
      <c r="C7" s="35"/>
      <c r="D7" s="38"/>
      <c r="E7" s="43"/>
      <c r="F7" s="39"/>
      <c r="G7" s="39"/>
      <c r="H7" s="39"/>
      <c r="I7" s="39"/>
      <c r="J7" s="39"/>
      <c r="K7" s="39"/>
      <c r="L7" s="39"/>
      <c r="M7" s="39"/>
      <c r="N7" s="39"/>
      <c r="O7" s="45"/>
      <c r="P7" s="38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</row>
    <row r="8" spans="1:44" x14ac:dyDescent="0.2">
      <c r="A8" s="35"/>
      <c r="B8" s="35"/>
      <c r="C8" s="35"/>
      <c r="D8" s="38"/>
      <c r="E8" s="43"/>
      <c r="F8" s="39"/>
      <c r="G8" s="39"/>
      <c r="H8" s="39"/>
      <c r="I8" s="39"/>
      <c r="J8" s="39"/>
      <c r="K8" s="39"/>
      <c r="L8" s="39"/>
      <c r="M8" s="39"/>
      <c r="N8" s="39"/>
      <c r="O8" s="45"/>
      <c r="P8" s="38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</row>
    <row r="9" spans="1:44" x14ac:dyDescent="0.2">
      <c r="A9" s="35"/>
      <c r="B9" s="35"/>
      <c r="C9" s="35"/>
      <c r="D9" s="38"/>
      <c r="E9" s="43"/>
      <c r="F9" s="39"/>
      <c r="G9" s="39"/>
      <c r="H9" s="39"/>
      <c r="I9" s="39"/>
      <c r="J9" s="39"/>
      <c r="K9" s="39"/>
      <c r="L9" s="39"/>
      <c r="M9" s="39"/>
      <c r="N9" s="39"/>
      <c r="O9" s="45"/>
      <c r="P9" s="38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</row>
    <row r="10" spans="1:44" x14ac:dyDescent="0.2">
      <c r="A10" s="35"/>
      <c r="B10" s="35"/>
      <c r="C10" s="35"/>
      <c r="D10" s="38"/>
      <c r="E10" s="43"/>
      <c r="F10" s="39"/>
      <c r="G10" s="39"/>
      <c r="H10" s="39"/>
      <c r="I10" s="39"/>
      <c r="J10" s="39"/>
      <c r="K10" s="39"/>
      <c r="L10" s="39"/>
      <c r="M10" s="39"/>
      <c r="N10" s="39"/>
      <c r="O10" s="45"/>
      <c r="P10" s="38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</row>
    <row r="11" spans="1:44" x14ac:dyDescent="0.2">
      <c r="A11" s="35"/>
      <c r="B11" s="35"/>
      <c r="C11" s="35"/>
      <c r="D11" s="38"/>
      <c r="E11" s="43"/>
      <c r="F11" s="39"/>
      <c r="G11" s="39"/>
      <c r="H11" s="39"/>
      <c r="I11" s="39"/>
      <c r="J11" s="39"/>
      <c r="K11" s="39"/>
      <c r="L11" s="39"/>
      <c r="M11" s="39"/>
      <c r="N11" s="39"/>
      <c r="O11" s="45"/>
      <c r="P11" s="38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</row>
    <row r="12" spans="1:44" x14ac:dyDescent="0.2">
      <c r="A12" s="35"/>
      <c r="B12" s="35"/>
      <c r="C12" s="35"/>
      <c r="D12" s="38"/>
      <c r="E12" s="43"/>
      <c r="F12" s="39"/>
      <c r="G12" s="39"/>
      <c r="H12" s="39"/>
      <c r="I12" s="39"/>
      <c r="J12" s="39"/>
      <c r="K12" s="39"/>
      <c r="L12" s="39"/>
      <c r="M12" s="39"/>
      <c r="N12" s="39"/>
      <c r="O12" s="45"/>
      <c r="P12" s="38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</row>
    <row r="13" spans="1:44" x14ac:dyDescent="0.2">
      <c r="A13" s="35"/>
      <c r="B13" s="35"/>
      <c r="C13" s="35"/>
      <c r="D13" s="38"/>
      <c r="E13" s="43"/>
      <c r="F13" s="39"/>
      <c r="G13" s="39"/>
      <c r="H13" s="39"/>
      <c r="I13" s="39"/>
      <c r="J13" s="39"/>
      <c r="K13" s="39"/>
      <c r="L13" s="39"/>
      <c r="M13" s="39"/>
      <c r="N13" s="39"/>
      <c r="O13" s="45"/>
      <c r="P13" s="38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</row>
    <row r="14" spans="1:44" x14ac:dyDescent="0.2">
      <c r="A14" s="35"/>
      <c r="B14" s="35"/>
      <c r="C14" s="35"/>
      <c r="D14" s="38"/>
      <c r="E14" s="43"/>
      <c r="F14" s="39"/>
      <c r="G14" s="39"/>
      <c r="H14" s="39"/>
      <c r="I14" s="39"/>
      <c r="J14" s="39"/>
      <c r="K14" s="39"/>
      <c r="L14" s="39"/>
      <c r="M14" s="39"/>
      <c r="N14" s="39"/>
      <c r="O14" s="45"/>
      <c r="P14" s="38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</row>
    <row r="15" spans="1:44" x14ac:dyDescent="0.2">
      <c r="A15" s="35"/>
      <c r="B15" s="35"/>
      <c r="C15" s="35"/>
      <c r="D15" s="38"/>
      <c r="E15" s="43"/>
      <c r="F15" s="39"/>
      <c r="G15" s="39"/>
      <c r="H15" s="39"/>
      <c r="I15" s="39"/>
      <c r="J15" s="39"/>
      <c r="K15" s="39"/>
      <c r="L15" s="39"/>
      <c r="M15" s="39"/>
      <c r="N15" s="39"/>
      <c r="O15" s="45"/>
      <c r="P15" s="38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</row>
    <row r="16" spans="1:44" x14ac:dyDescent="0.2">
      <c r="A16" s="35"/>
      <c r="B16" s="35"/>
      <c r="C16" s="35"/>
      <c r="D16" s="38"/>
      <c r="E16" s="43"/>
      <c r="F16" s="39"/>
      <c r="G16" s="39"/>
      <c r="H16" s="39"/>
      <c r="I16" s="39"/>
      <c r="J16" s="39"/>
      <c r="K16" s="39"/>
      <c r="L16" s="39"/>
      <c r="M16" s="39"/>
      <c r="N16" s="39"/>
      <c r="O16" s="45"/>
      <c r="P16" s="38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</row>
    <row r="17" spans="1:44" x14ac:dyDescent="0.2">
      <c r="A17" s="35"/>
      <c r="B17" s="35"/>
      <c r="C17" s="35"/>
      <c r="D17" s="38"/>
      <c r="E17" s="43"/>
      <c r="F17" s="39"/>
      <c r="G17" s="39"/>
      <c r="H17" s="39"/>
      <c r="I17" s="39"/>
      <c r="J17" s="39"/>
      <c r="K17" s="39"/>
      <c r="L17" s="39"/>
      <c r="M17" s="39"/>
      <c r="N17" s="39"/>
      <c r="O17" s="45"/>
      <c r="P17" s="38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</row>
    <row r="18" spans="1:44" ht="37.5" x14ac:dyDescent="0.5">
      <c r="A18" s="35"/>
      <c r="B18" s="35"/>
      <c r="C18" s="35"/>
      <c r="D18" s="38"/>
      <c r="E18" s="43"/>
      <c r="F18" s="39"/>
      <c r="G18" s="39"/>
      <c r="H18" s="39"/>
      <c r="I18" s="39"/>
      <c r="J18" s="39"/>
      <c r="K18" s="39"/>
      <c r="L18" s="39"/>
      <c r="M18" s="39"/>
      <c r="N18" s="46"/>
      <c r="O18" s="45"/>
      <c r="P18" s="38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</row>
    <row r="19" spans="1:44" x14ac:dyDescent="0.2">
      <c r="A19" s="35"/>
      <c r="B19" s="35"/>
      <c r="C19" s="35"/>
      <c r="D19" s="38"/>
      <c r="E19" s="43"/>
      <c r="F19" s="39"/>
      <c r="G19" s="39"/>
      <c r="H19" s="39"/>
      <c r="I19" s="39"/>
      <c r="J19" s="39"/>
      <c r="K19" s="39"/>
      <c r="L19" s="39"/>
      <c r="M19" s="39"/>
      <c r="N19" s="39"/>
      <c r="O19" s="45"/>
      <c r="P19" s="38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</row>
    <row r="20" spans="1:44" x14ac:dyDescent="0.2">
      <c r="A20" s="35"/>
      <c r="B20" s="35"/>
      <c r="C20" s="35"/>
      <c r="D20" s="38"/>
      <c r="E20" s="43"/>
      <c r="F20" s="39"/>
      <c r="G20" s="39"/>
      <c r="H20" s="39"/>
      <c r="I20" s="39"/>
      <c r="J20" s="39"/>
      <c r="K20" s="39"/>
      <c r="L20" s="39"/>
      <c r="M20" s="39"/>
      <c r="N20" s="39"/>
      <c r="O20" s="45"/>
      <c r="P20" s="38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</row>
    <row r="21" spans="1:44" x14ac:dyDescent="0.2">
      <c r="A21" s="35"/>
      <c r="B21" s="35"/>
      <c r="C21" s="35"/>
      <c r="D21" s="38"/>
      <c r="E21" s="43"/>
      <c r="F21" s="39"/>
      <c r="G21" s="39"/>
      <c r="H21" s="39"/>
      <c r="I21" s="39"/>
      <c r="J21" s="39"/>
      <c r="K21" s="39"/>
      <c r="L21" s="39"/>
      <c r="M21" s="39"/>
      <c r="N21" s="39"/>
      <c r="O21" s="45"/>
      <c r="P21" s="38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</row>
    <row r="22" spans="1:44" x14ac:dyDescent="0.2">
      <c r="A22" s="35"/>
      <c r="B22" s="35"/>
      <c r="C22" s="35"/>
      <c r="D22" s="38"/>
      <c r="E22" s="43"/>
      <c r="F22" s="39"/>
      <c r="G22" s="39"/>
      <c r="H22" s="39"/>
      <c r="I22" s="39"/>
      <c r="J22" s="39"/>
      <c r="K22" s="39"/>
      <c r="L22" s="39"/>
      <c r="M22" s="39"/>
      <c r="N22" s="39"/>
      <c r="O22" s="45"/>
      <c r="P22" s="38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</row>
    <row r="23" spans="1:44" x14ac:dyDescent="0.2">
      <c r="A23" s="35"/>
      <c r="B23" s="35"/>
      <c r="C23" s="35"/>
      <c r="D23" s="38"/>
      <c r="E23" s="43"/>
      <c r="F23" s="39"/>
      <c r="G23" s="39"/>
      <c r="H23" s="39"/>
      <c r="I23" s="39"/>
      <c r="J23" s="39"/>
      <c r="K23" s="39"/>
      <c r="L23" s="39"/>
      <c r="M23" s="39"/>
      <c r="N23" s="39"/>
      <c r="O23" s="45"/>
      <c r="P23" s="38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</row>
    <row r="24" spans="1:44" ht="23.25" x14ac:dyDescent="0.35">
      <c r="A24" s="35"/>
      <c r="B24" s="35"/>
      <c r="C24" s="35"/>
      <c r="D24" s="38"/>
      <c r="E24" s="43"/>
      <c r="F24" s="39"/>
      <c r="G24" s="39"/>
      <c r="H24" s="39"/>
      <c r="I24" s="39"/>
      <c r="J24" s="39"/>
      <c r="K24" s="39"/>
      <c r="L24" s="39"/>
      <c r="M24" s="39"/>
      <c r="N24" s="47" t="s">
        <v>6070</v>
      </c>
      <c r="O24" s="45"/>
      <c r="P24" s="38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</row>
    <row r="25" spans="1:44" x14ac:dyDescent="0.2">
      <c r="A25" s="35"/>
      <c r="B25" s="35"/>
      <c r="C25" s="35"/>
      <c r="D25" s="38"/>
      <c r="E25" s="43"/>
      <c r="F25" s="39"/>
      <c r="G25" s="39"/>
      <c r="H25" s="39"/>
      <c r="I25" s="39"/>
      <c r="J25" s="39"/>
      <c r="K25" s="39"/>
      <c r="L25" s="39"/>
      <c r="M25" s="39"/>
      <c r="N25" s="39"/>
      <c r="O25" s="45"/>
      <c r="P25" s="38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</row>
    <row r="26" spans="1:44" x14ac:dyDescent="0.2">
      <c r="A26" s="35"/>
      <c r="B26" s="35"/>
      <c r="C26" s="35"/>
      <c r="D26" s="38"/>
      <c r="E26" s="43"/>
      <c r="F26" s="39"/>
      <c r="G26" s="39"/>
      <c r="H26" s="39"/>
      <c r="I26" s="39"/>
      <c r="J26" s="39"/>
      <c r="K26" s="39"/>
      <c r="L26" s="39"/>
      <c r="M26" s="39"/>
      <c r="N26" s="39"/>
      <c r="O26" s="45"/>
      <c r="P26" s="38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</row>
    <row r="27" spans="1:44" x14ac:dyDescent="0.2">
      <c r="A27" s="35"/>
      <c r="B27" s="35"/>
      <c r="C27" s="35"/>
      <c r="D27" s="38"/>
      <c r="E27" s="43"/>
      <c r="F27" s="39"/>
      <c r="G27" s="39"/>
      <c r="H27" s="39"/>
      <c r="I27" s="39"/>
      <c r="J27" s="39"/>
      <c r="K27" s="39"/>
      <c r="L27" s="39"/>
      <c r="M27" s="39"/>
      <c r="N27" s="39"/>
      <c r="O27" s="45"/>
      <c r="P27" s="38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</row>
    <row r="28" spans="1:44" x14ac:dyDescent="0.2">
      <c r="A28" s="35"/>
      <c r="B28" s="35"/>
      <c r="C28" s="35"/>
      <c r="D28" s="38"/>
      <c r="E28" s="43"/>
      <c r="F28" s="39"/>
      <c r="G28" s="39"/>
      <c r="H28" s="39"/>
      <c r="I28" s="39"/>
      <c r="J28" s="39"/>
      <c r="K28" s="39"/>
      <c r="L28" s="39"/>
      <c r="M28" s="39"/>
      <c r="N28" s="39"/>
      <c r="O28" s="45"/>
      <c r="P28" s="38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</row>
    <row r="29" spans="1:44" x14ac:dyDescent="0.2">
      <c r="A29" s="35"/>
      <c r="B29" s="35"/>
      <c r="C29" s="35"/>
      <c r="D29" s="38"/>
      <c r="E29" s="43"/>
      <c r="F29" s="39"/>
      <c r="G29" s="39"/>
      <c r="H29" s="39"/>
      <c r="I29" s="39"/>
      <c r="J29" s="39"/>
      <c r="K29" s="39"/>
      <c r="L29" s="39"/>
      <c r="M29" s="39"/>
      <c r="N29" s="39"/>
      <c r="O29" s="45"/>
      <c r="P29" s="38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</row>
    <row r="30" spans="1:44" x14ac:dyDescent="0.2">
      <c r="A30" s="35"/>
      <c r="B30" s="35"/>
      <c r="C30" s="35"/>
      <c r="D30" s="38"/>
      <c r="E30" s="43"/>
      <c r="F30" s="39"/>
      <c r="G30" s="39"/>
      <c r="H30" s="39"/>
      <c r="I30" s="39"/>
      <c r="J30" s="39"/>
      <c r="K30" s="39"/>
      <c r="L30" s="39"/>
      <c r="M30" s="39"/>
      <c r="N30" s="39"/>
      <c r="O30" s="45"/>
      <c r="P30" s="38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</row>
    <row r="31" spans="1:44" x14ac:dyDescent="0.2">
      <c r="A31" s="35"/>
      <c r="B31" s="35"/>
      <c r="C31" s="35"/>
      <c r="D31" s="38"/>
      <c r="E31" s="43"/>
      <c r="F31" s="39"/>
      <c r="G31" s="39"/>
      <c r="H31" s="39"/>
      <c r="I31" s="39"/>
      <c r="J31" s="39"/>
      <c r="K31" s="39"/>
      <c r="L31" s="39"/>
      <c r="M31" s="39"/>
      <c r="N31" s="39"/>
      <c r="O31" s="45"/>
      <c r="P31" s="38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</row>
    <row r="32" spans="1:44" x14ac:dyDescent="0.2">
      <c r="A32" s="35"/>
      <c r="B32" s="35"/>
      <c r="C32" s="35"/>
      <c r="D32" s="38"/>
      <c r="E32" s="43"/>
      <c r="F32" s="39"/>
      <c r="G32" s="39"/>
      <c r="H32" s="39"/>
      <c r="I32" s="39"/>
      <c r="J32" s="39"/>
      <c r="K32" s="39"/>
      <c r="L32" s="39"/>
      <c r="M32" s="39"/>
      <c r="N32" s="39"/>
      <c r="O32" s="45"/>
      <c r="P32" s="38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</row>
    <row r="33" spans="1:44" x14ac:dyDescent="0.2">
      <c r="A33" s="35"/>
      <c r="B33" s="35"/>
      <c r="C33" s="35"/>
      <c r="D33" s="38"/>
      <c r="E33" s="43"/>
      <c r="F33" s="39"/>
      <c r="G33" s="39"/>
      <c r="H33" s="39"/>
      <c r="I33" s="39"/>
      <c r="J33" s="39"/>
      <c r="K33" s="39"/>
      <c r="L33" s="39"/>
      <c r="M33" s="39"/>
      <c r="N33" s="48" t="s">
        <v>6071</v>
      </c>
      <c r="O33" s="45"/>
      <c r="P33" s="38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</row>
    <row r="34" spans="1:44" x14ac:dyDescent="0.2">
      <c r="A34" s="35"/>
      <c r="B34" s="35"/>
      <c r="C34" s="35"/>
      <c r="D34" s="38"/>
      <c r="E34" s="43"/>
      <c r="F34" s="39"/>
      <c r="G34" s="39"/>
      <c r="H34" s="39"/>
      <c r="I34" s="39"/>
      <c r="J34" s="39"/>
      <c r="K34" s="39"/>
      <c r="L34" s="39"/>
      <c r="M34" s="39"/>
      <c r="N34" s="49" t="s">
        <v>6069</v>
      </c>
      <c r="O34" s="45"/>
      <c r="P34" s="38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</row>
    <row r="35" spans="1:44" x14ac:dyDescent="0.2">
      <c r="A35" s="35"/>
      <c r="B35" s="35"/>
      <c r="C35" s="35"/>
      <c r="D35" s="38"/>
      <c r="E35" s="43"/>
      <c r="F35" s="39"/>
      <c r="G35" s="39"/>
      <c r="H35" s="39"/>
      <c r="I35" s="39"/>
      <c r="J35" s="39"/>
      <c r="K35" s="39"/>
      <c r="L35" s="39"/>
      <c r="M35" s="39"/>
      <c r="N35" s="50"/>
      <c r="O35" s="45"/>
      <c r="P35" s="38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</row>
    <row r="36" spans="1:44" x14ac:dyDescent="0.2">
      <c r="A36" s="35"/>
      <c r="B36" s="35"/>
      <c r="C36" s="35"/>
      <c r="D36" s="38"/>
      <c r="E36" s="43"/>
      <c r="F36" s="39"/>
      <c r="G36" s="39"/>
      <c r="H36" s="39"/>
      <c r="I36" s="39"/>
      <c r="J36" s="39"/>
      <c r="K36" s="39"/>
      <c r="L36" s="39"/>
      <c r="M36" s="39"/>
      <c r="N36" s="39"/>
      <c r="O36" s="45"/>
      <c r="P36" s="38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</row>
    <row r="37" spans="1:44" ht="13.5" thickBot="1" x14ac:dyDescent="0.25">
      <c r="A37" s="35"/>
      <c r="B37" s="35"/>
      <c r="C37" s="35"/>
      <c r="D37" s="38"/>
      <c r="E37" s="51"/>
      <c r="F37" s="52"/>
      <c r="G37" s="52"/>
      <c r="H37" s="52"/>
      <c r="I37" s="52"/>
      <c r="J37" s="52"/>
      <c r="K37" s="52"/>
      <c r="L37" s="52"/>
      <c r="M37" s="52"/>
      <c r="N37" s="52"/>
      <c r="O37" s="53"/>
      <c r="P37" s="38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</row>
    <row r="38" spans="1:44" ht="13.5" thickTop="1" x14ac:dyDescent="0.2">
      <c r="A38" s="35"/>
      <c r="B38" s="35"/>
      <c r="C38" s="35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9"/>
      <c r="O38" s="38"/>
      <c r="P38" s="38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</row>
    <row r="39" spans="1:44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6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</row>
    <row r="40" spans="1:44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6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</row>
    <row r="41" spans="1:44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6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</row>
    <row r="42" spans="1:44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6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</row>
    <row r="43" spans="1:44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6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</row>
    <row r="44" spans="1:44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6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</row>
    <row r="45" spans="1:44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6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</row>
    <row r="46" spans="1:44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6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</row>
    <row r="47" spans="1:44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6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</row>
    <row r="48" spans="1:44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6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</row>
    <row r="49" spans="1:44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6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</row>
    <row r="50" spans="1:44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6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</row>
    <row r="51" spans="1:44" hidden="1" x14ac:dyDescent="0.2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6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</row>
    <row r="52" spans="1:44" hidden="1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6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</row>
    <row r="53" spans="1:44" hidden="1" x14ac:dyDescent="0.2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6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</row>
    <row r="54" spans="1:44" hidden="1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6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</row>
    <row r="55" spans="1:44" hidden="1" x14ac:dyDescent="0.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6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</row>
    <row r="56" spans="1:44" hidden="1" x14ac:dyDescent="0.2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6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</row>
    <row r="57" spans="1:44" hidden="1" x14ac:dyDescent="0.2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6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</row>
    <row r="58" spans="1:44" hidden="1" x14ac:dyDescent="0.2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6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</row>
    <row r="59" spans="1:44" hidden="1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6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</row>
    <row r="60" spans="1:44" hidden="1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6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</row>
    <row r="61" spans="1:44" hidden="1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6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</row>
    <row r="62" spans="1:44" hidden="1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6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</row>
    <row r="63" spans="1:44" hidden="1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6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</row>
    <row r="64" spans="1:44" hidden="1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6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</row>
    <row r="65" spans="1:44" hidden="1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6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</row>
    <row r="66" spans="1:44" hidden="1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6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</row>
    <row r="67" spans="1:44" hidden="1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6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</row>
    <row r="68" spans="1:44" hidden="1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6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</row>
    <row r="69" spans="1:44" hidden="1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6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</row>
    <row r="70" spans="1:44" hidden="1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6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</row>
    <row r="71" spans="1:44" hidden="1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6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</row>
    <row r="72" spans="1:44" hidden="1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6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</row>
    <row r="73" spans="1:44" hidden="1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6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</row>
    <row r="74" spans="1:44" hidden="1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6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</row>
    <row r="75" spans="1:44" hidden="1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6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</row>
    <row r="76" spans="1:44" hidden="1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6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</row>
    <row r="77" spans="1:44" hidden="1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6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</row>
    <row r="78" spans="1:44" hidden="1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6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</row>
    <row r="79" spans="1:44" hidden="1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6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</row>
    <row r="80" spans="1:44" hidden="1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6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</row>
    <row r="81" spans="1:44" hidden="1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6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</row>
    <row r="82" spans="1:44" hidden="1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6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</row>
  </sheetData>
  <sheetProtection selectLockedCells="1" selectUnlockedCells="1"/>
  <hyperlinks>
    <hyperlink ref="N34" r:id="rId1" tooltip="Klik hier voor meer tips." xr:uid="{F8A0C1BE-77AB-4D1B-A853-A3B672444E15}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0CD8D-9721-4539-9914-5435B78A3E38}">
  <dimension ref="B2:D52"/>
  <sheetViews>
    <sheetView workbookViewId="0"/>
  </sheetViews>
  <sheetFormatPr defaultColWidth="9.140625" defaultRowHeight="15" x14ac:dyDescent="0.25"/>
  <cols>
    <col min="1" max="1" width="3.140625" style="1" customWidth="1"/>
    <col min="2" max="2" width="8.140625" style="1" bestFit="1" customWidth="1"/>
    <col min="3" max="3" width="10.28515625" style="1" bestFit="1" customWidth="1"/>
    <col min="4" max="4" width="5.85546875" style="1" bestFit="1" customWidth="1"/>
    <col min="5" max="5" width="9.140625" style="1"/>
    <col min="6" max="6" width="20.28515625" style="1" bestFit="1" customWidth="1"/>
    <col min="7" max="16384" width="9.140625" style="1"/>
  </cols>
  <sheetData>
    <row r="2" spans="2:4" x14ac:dyDescent="0.25">
      <c r="B2" s="1" t="s">
        <v>24</v>
      </c>
      <c r="C2" s="1" t="s">
        <v>4</v>
      </c>
      <c r="D2" s="1" t="s">
        <v>23</v>
      </c>
    </row>
    <row r="3" spans="2:4" x14ac:dyDescent="0.25">
      <c r="B3" s="1" t="s">
        <v>16</v>
      </c>
      <c r="C3" s="1" t="s">
        <v>22</v>
      </c>
      <c r="D3" s="1">
        <v>2</v>
      </c>
    </row>
    <row r="4" spans="2:4" x14ac:dyDescent="0.25">
      <c r="B4" s="1" t="s">
        <v>15</v>
      </c>
      <c r="C4" s="1" t="s">
        <v>22</v>
      </c>
      <c r="D4" s="1">
        <v>3</v>
      </c>
    </row>
    <row r="5" spans="2:4" x14ac:dyDescent="0.25">
      <c r="B5" s="1" t="s">
        <v>14</v>
      </c>
      <c r="C5" s="1" t="s">
        <v>22</v>
      </c>
      <c r="D5" s="1">
        <v>4</v>
      </c>
    </row>
    <row r="6" spans="2:4" x14ac:dyDescent="0.25">
      <c r="B6" s="1" t="s">
        <v>13</v>
      </c>
      <c r="C6" s="1" t="s">
        <v>22</v>
      </c>
      <c r="D6" s="1">
        <v>2</v>
      </c>
    </row>
    <row r="7" spans="2:4" x14ac:dyDescent="0.25">
      <c r="B7" s="1" t="s">
        <v>12</v>
      </c>
      <c r="C7" s="1" t="s">
        <v>22</v>
      </c>
      <c r="D7" s="1">
        <v>2</v>
      </c>
    </row>
    <row r="8" spans="2:4" x14ac:dyDescent="0.25">
      <c r="B8" s="1" t="s">
        <v>11</v>
      </c>
      <c r="C8" s="1" t="s">
        <v>22</v>
      </c>
      <c r="D8" s="1">
        <v>9</v>
      </c>
    </row>
    <row r="9" spans="2:4" x14ac:dyDescent="0.25">
      <c r="B9" s="1" t="s">
        <v>10</v>
      </c>
      <c r="C9" s="1" t="s">
        <v>22</v>
      </c>
      <c r="D9" s="1">
        <v>7</v>
      </c>
    </row>
    <row r="10" spans="2:4" x14ac:dyDescent="0.25">
      <c r="B10" s="1" t="s">
        <v>9</v>
      </c>
      <c r="C10" s="1" t="s">
        <v>22</v>
      </c>
      <c r="D10" s="1">
        <v>6</v>
      </c>
    </row>
    <row r="11" spans="2:4" x14ac:dyDescent="0.25">
      <c r="B11" s="1" t="s">
        <v>8</v>
      </c>
      <c r="C11" s="1" t="s">
        <v>22</v>
      </c>
      <c r="D11" s="1">
        <v>10</v>
      </c>
    </row>
    <row r="12" spans="2:4" x14ac:dyDescent="0.25">
      <c r="B12" s="1" t="s">
        <v>7</v>
      </c>
      <c r="C12" s="1" t="s">
        <v>22</v>
      </c>
      <c r="D12" s="1">
        <v>8</v>
      </c>
    </row>
    <row r="13" spans="2:4" x14ac:dyDescent="0.25">
      <c r="B13" s="1" t="s">
        <v>16</v>
      </c>
      <c r="C13" s="1" t="s">
        <v>21</v>
      </c>
      <c r="D13" s="1">
        <v>10</v>
      </c>
    </row>
    <row r="14" spans="2:4" x14ac:dyDescent="0.25">
      <c r="B14" s="1" t="s">
        <v>15</v>
      </c>
      <c r="C14" s="1" t="s">
        <v>21</v>
      </c>
      <c r="D14" s="1">
        <v>3</v>
      </c>
    </row>
    <row r="15" spans="2:4" x14ac:dyDescent="0.25">
      <c r="B15" s="1" t="s">
        <v>14</v>
      </c>
      <c r="C15" s="1" t="s">
        <v>21</v>
      </c>
      <c r="D15" s="1">
        <v>10</v>
      </c>
    </row>
    <row r="16" spans="2:4" x14ac:dyDescent="0.25">
      <c r="B16" s="1" t="s">
        <v>13</v>
      </c>
      <c r="C16" s="1" t="s">
        <v>21</v>
      </c>
      <c r="D16" s="1">
        <v>8</v>
      </c>
    </row>
    <row r="17" spans="2:4" x14ac:dyDescent="0.25">
      <c r="B17" s="1" t="s">
        <v>12</v>
      </c>
      <c r="C17" s="1" t="s">
        <v>21</v>
      </c>
      <c r="D17" s="1">
        <v>10</v>
      </c>
    </row>
    <row r="18" spans="2:4" x14ac:dyDescent="0.25">
      <c r="B18" s="1" t="s">
        <v>11</v>
      </c>
      <c r="C18" s="1" t="s">
        <v>21</v>
      </c>
      <c r="D18" s="1">
        <v>3</v>
      </c>
    </row>
    <row r="19" spans="2:4" x14ac:dyDescent="0.25">
      <c r="B19" s="1" t="s">
        <v>10</v>
      </c>
      <c r="C19" s="1" t="s">
        <v>21</v>
      </c>
      <c r="D19" s="1">
        <v>4</v>
      </c>
    </row>
    <row r="20" spans="2:4" x14ac:dyDescent="0.25">
      <c r="B20" s="1" t="s">
        <v>9</v>
      </c>
      <c r="C20" s="1" t="s">
        <v>21</v>
      </c>
      <c r="D20" s="1">
        <v>6</v>
      </c>
    </row>
    <row r="21" spans="2:4" x14ac:dyDescent="0.25">
      <c r="B21" s="1" t="s">
        <v>8</v>
      </c>
      <c r="C21" s="1" t="s">
        <v>21</v>
      </c>
      <c r="D21" s="1">
        <v>5</v>
      </c>
    </row>
    <row r="22" spans="2:4" x14ac:dyDescent="0.25">
      <c r="B22" s="1" t="s">
        <v>7</v>
      </c>
      <c r="C22" s="1" t="s">
        <v>21</v>
      </c>
      <c r="D22" s="1">
        <v>2</v>
      </c>
    </row>
    <row r="23" spans="2:4" x14ac:dyDescent="0.25">
      <c r="B23" s="1" t="s">
        <v>16</v>
      </c>
      <c r="C23" s="1" t="s">
        <v>20</v>
      </c>
      <c r="D23" s="1">
        <v>6</v>
      </c>
    </row>
    <row r="24" spans="2:4" x14ac:dyDescent="0.25">
      <c r="B24" s="1" t="s">
        <v>15</v>
      </c>
      <c r="C24" s="1" t="s">
        <v>20</v>
      </c>
      <c r="D24" s="1">
        <v>4</v>
      </c>
    </row>
    <row r="25" spans="2:4" x14ac:dyDescent="0.25">
      <c r="B25" s="1" t="s">
        <v>14</v>
      </c>
      <c r="C25" s="1" t="s">
        <v>20</v>
      </c>
      <c r="D25" s="1">
        <v>10</v>
      </c>
    </row>
    <row r="26" spans="2:4" x14ac:dyDescent="0.25">
      <c r="B26" s="1" t="s">
        <v>13</v>
      </c>
      <c r="C26" s="1" t="s">
        <v>20</v>
      </c>
      <c r="D26" s="1">
        <v>10</v>
      </c>
    </row>
    <row r="27" spans="2:4" x14ac:dyDescent="0.25">
      <c r="B27" s="1" t="s">
        <v>12</v>
      </c>
      <c r="C27" s="1" t="s">
        <v>20</v>
      </c>
      <c r="D27" s="1">
        <v>2</v>
      </c>
    </row>
    <row r="28" spans="2:4" x14ac:dyDescent="0.25">
      <c r="B28" s="1" t="s">
        <v>11</v>
      </c>
      <c r="C28" s="1" t="s">
        <v>20</v>
      </c>
      <c r="D28" s="1">
        <v>8</v>
      </c>
    </row>
    <row r="29" spans="2:4" x14ac:dyDescent="0.25">
      <c r="B29" s="1" t="s">
        <v>10</v>
      </c>
      <c r="C29" s="1" t="s">
        <v>20</v>
      </c>
      <c r="D29" s="1">
        <v>8</v>
      </c>
    </row>
    <row r="30" spans="2:4" x14ac:dyDescent="0.25">
      <c r="B30" s="1" t="s">
        <v>9</v>
      </c>
      <c r="C30" s="1" t="s">
        <v>20</v>
      </c>
      <c r="D30" s="1">
        <v>10</v>
      </c>
    </row>
    <row r="31" spans="2:4" x14ac:dyDescent="0.25">
      <c r="B31" s="1" t="s">
        <v>8</v>
      </c>
      <c r="C31" s="1" t="s">
        <v>20</v>
      </c>
      <c r="D31" s="1">
        <v>8</v>
      </c>
    </row>
    <row r="32" spans="2:4" x14ac:dyDescent="0.25">
      <c r="B32" s="1" t="s">
        <v>7</v>
      </c>
      <c r="C32" s="1" t="s">
        <v>20</v>
      </c>
      <c r="D32" s="1">
        <v>10</v>
      </c>
    </row>
    <row r="33" spans="2:4" x14ac:dyDescent="0.25">
      <c r="B33" s="1" t="s">
        <v>16</v>
      </c>
      <c r="C33" s="1" t="s">
        <v>19</v>
      </c>
      <c r="D33" s="1">
        <v>10</v>
      </c>
    </row>
    <row r="34" spans="2:4" x14ac:dyDescent="0.25">
      <c r="B34" s="1" t="s">
        <v>15</v>
      </c>
      <c r="C34" s="1" t="s">
        <v>19</v>
      </c>
      <c r="D34" s="1">
        <v>2</v>
      </c>
    </row>
    <row r="35" spans="2:4" x14ac:dyDescent="0.25">
      <c r="B35" s="1" t="s">
        <v>14</v>
      </c>
      <c r="C35" s="1" t="s">
        <v>19</v>
      </c>
      <c r="D35" s="1">
        <v>10</v>
      </c>
    </row>
    <row r="36" spans="2:4" x14ac:dyDescent="0.25">
      <c r="B36" s="1" t="s">
        <v>13</v>
      </c>
      <c r="C36" s="1" t="s">
        <v>19</v>
      </c>
      <c r="D36" s="1">
        <v>3</v>
      </c>
    </row>
    <row r="37" spans="2:4" x14ac:dyDescent="0.25">
      <c r="B37" s="1" t="s">
        <v>12</v>
      </c>
      <c r="C37" s="1" t="s">
        <v>19</v>
      </c>
      <c r="D37" s="1">
        <v>4</v>
      </c>
    </row>
    <row r="38" spans="2:4" x14ac:dyDescent="0.25">
      <c r="B38" s="1" t="s">
        <v>11</v>
      </c>
      <c r="C38" s="1" t="s">
        <v>19</v>
      </c>
      <c r="D38" s="1">
        <v>4</v>
      </c>
    </row>
    <row r="39" spans="2:4" x14ac:dyDescent="0.25">
      <c r="B39" s="1" t="s">
        <v>10</v>
      </c>
      <c r="C39" s="1" t="s">
        <v>19</v>
      </c>
      <c r="D39" s="1">
        <v>5</v>
      </c>
    </row>
    <row r="40" spans="2:4" x14ac:dyDescent="0.25">
      <c r="B40" s="1" t="s">
        <v>9</v>
      </c>
      <c r="C40" s="1" t="s">
        <v>19</v>
      </c>
      <c r="D40" s="1">
        <v>8</v>
      </c>
    </row>
    <row r="41" spans="2:4" x14ac:dyDescent="0.25">
      <c r="B41" s="1" t="s">
        <v>8</v>
      </c>
      <c r="C41" s="1" t="s">
        <v>19</v>
      </c>
      <c r="D41" s="1">
        <v>9</v>
      </c>
    </row>
    <row r="42" spans="2:4" x14ac:dyDescent="0.25">
      <c r="B42" s="1" t="s">
        <v>7</v>
      </c>
      <c r="C42" s="1" t="s">
        <v>19</v>
      </c>
      <c r="D42" s="1">
        <v>7</v>
      </c>
    </row>
    <row r="43" spans="2:4" x14ac:dyDescent="0.25">
      <c r="B43" s="1" t="s">
        <v>16</v>
      </c>
      <c r="C43" s="1" t="s">
        <v>6</v>
      </c>
      <c r="D43" s="1">
        <v>2</v>
      </c>
    </row>
    <row r="44" spans="2:4" x14ac:dyDescent="0.25">
      <c r="B44" s="1" t="s">
        <v>15</v>
      </c>
      <c r="C44" s="1" t="s">
        <v>6</v>
      </c>
      <c r="D44" s="1">
        <v>5</v>
      </c>
    </row>
    <row r="45" spans="2:4" x14ac:dyDescent="0.25">
      <c r="B45" s="1" t="s">
        <v>14</v>
      </c>
      <c r="C45" s="1" t="s">
        <v>6</v>
      </c>
      <c r="D45" s="1">
        <v>3</v>
      </c>
    </row>
    <row r="46" spans="2:4" x14ac:dyDescent="0.25">
      <c r="B46" s="1" t="s">
        <v>13</v>
      </c>
      <c r="C46" s="1" t="s">
        <v>6</v>
      </c>
      <c r="D46" s="1">
        <v>9</v>
      </c>
    </row>
    <row r="47" spans="2:4" x14ac:dyDescent="0.25">
      <c r="B47" s="1" t="s">
        <v>12</v>
      </c>
      <c r="C47" s="1" t="s">
        <v>6</v>
      </c>
      <c r="D47" s="1">
        <v>7</v>
      </c>
    </row>
    <row r="48" spans="2:4" x14ac:dyDescent="0.25">
      <c r="B48" s="1" t="s">
        <v>11</v>
      </c>
      <c r="C48" s="1" t="s">
        <v>6</v>
      </c>
      <c r="D48" s="1">
        <v>9</v>
      </c>
    </row>
    <row r="49" spans="2:4" x14ac:dyDescent="0.25">
      <c r="B49" s="1" t="s">
        <v>10</v>
      </c>
      <c r="C49" s="1" t="s">
        <v>6</v>
      </c>
      <c r="D49" s="1">
        <v>10</v>
      </c>
    </row>
    <row r="50" spans="2:4" x14ac:dyDescent="0.25">
      <c r="B50" s="1" t="s">
        <v>9</v>
      </c>
      <c r="C50" s="1" t="s">
        <v>6</v>
      </c>
      <c r="D50" s="1">
        <v>6</v>
      </c>
    </row>
    <row r="51" spans="2:4" x14ac:dyDescent="0.25">
      <c r="B51" s="1" t="s">
        <v>8</v>
      </c>
      <c r="C51" s="1" t="s">
        <v>6</v>
      </c>
      <c r="D51" s="1">
        <v>7</v>
      </c>
    </row>
    <row r="52" spans="2:4" x14ac:dyDescent="0.25">
      <c r="B52" s="1" t="s">
        <v>7</v>
      </c>
      <c r="C52" s="1" t="s">
        <v>6</v>
      </c>
      <c r="D52" s="1">
        <v>10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1C72C-15CD-443B-A1E9-E74B802A1DC2}">
  <dimension ref="B26:F73"/>
  <sheetViews>
    <sheetView workbookViewId="0"/>
  </sheetViews>
  <sheetFormatPr defaultColWidth="9.140625" defaultRowHeight="15" x14ac:dyDescent="0.25"/>
  <cols>
    <col min="1" max="1" width="3.140625" style="1" customWidth="1"/>
    <col min="2" max="2" width="61.42578125" style="1" customWidth="1"/>
    <col min="3" max="3" width="5.140625" style="1" customWidth="1"/>
    <col min="4" max="4" width="61.42578125" style="1" customWidth="1"/>
    <col min="5" max="5" width="8.140625" style="1" customWidth="1"/>
    <col min="6" max="6" width="3" style="1" bestFit="1" customWidth="1"/>
    <col min="7" max="7" width="20.28515625" style="1" bestFit="1" customWidth="1"/>
    <col min="8" max="16384" width="9.140625" style="1"/>
  </cols>
  <sheetData>
    <row r="26" spans="6:6" x14ac:dyDescent="0.25">
      <c r="F26" s="8"/>
    </row>
    <row r="38" spans="4:4" x14ac:dyDescent="0.25">
      <c r="D38"/>
    </row>
    <row r="39" spans="4:4" x14ac:dyDescent="0.25">
      <c r="D39"/>
    </row>
    <row r="40" spans="4:4" x14ac:dyDescent="0.25">
      <c r="D40"/>
    </row>
    <row r="41" spans="4:4" x14ac:dyDescent="0.25">
      <c r="D41"/>
    </row>
    <row r="42" spans="4:4" x14ac:dyDescent="0.25">
      <c r="D42"/>
    </row>
    <row r="43" spans="4:4" x14ac:dyDescent="0.25">
      <c r="D43"/>
    </row>
    <row r="44" spans="4:4" x14ac:dyDescent="0.25">
      <c r="D44"/>
    </row>
    <row r="45" spans="4:4" x14ac:dyDescent="0.25">
      <c r="D45"/>
    </row>
    <row r="46" spans="4:4" x14ac:dyDescent="0.25">
      <c r="D46"/>
    </row>
    <row r="47" spans="4:4" x14ac:dyDescent="0.25">
      <c r="D47"/>
    </row>
    <row r="48" spans="4:4" x14ac:dyDescent="0.25">
      <c r="D48"/>
    </row>
    <row r="49" spans="3:4" x14ac:dyDescent="0.25">
      <c r="C49"/>
      <c r="D49"/>
    </row>
    <row r="50" spans="3:4" x14ac:dyDescent="0.25">
      <c r="C50"/>
      <c r="D50"/>
    </row>
    <row r="51" spans="3:4" x14ac:dyDescent="0.25">
      <c r="C51"/>
      <c r="D51"/>
    </row>
    <row r="52" spans="3:4" x14ac:dyDescent="0.25">
      <c r="C52"/>
      <c r="D52"/>
    </row>
    <row r="53" spans="3:4" x14ac:dyDescent="0.25">
      <c r="C53"/>
      <c r="D53"/>
    </row>
    <row r="54" spans="3:4" x14ac:dyDescent="0.25">
      <c r="C54"/>
      <c r="D54"/>
    </row>
    <row r="55" spans="3:4" x14ac:dyDescent="0.25">
      <c r="C55"/>
      <c r="D55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A3C02-F500-4B55-A900-3CB43DC18F1B}">
  <dimension ref="B1:F18"/>
  <sheetViews>
    <sheetView workbookViewId="0"/>
  </sheetViews>
  <sheetFormatPr defaultRowHeight="15" x14ac:dyDescent="0.25"/>
  <cols>
    <col min="1" max="1" width="3.140625" customWidth="1"/>
    <col min="2" max="2" width="61.42578125" customWidth="1"/>
    <col min="3" max="3" width="3.42578125" customWidth="1"/>
    <col min="4" max="4" width="15.140625" bestFit="1" customWidth="1"/>
    <col min="5" max="5" width="10.85546875" bestFit="1" customWidth="1"/>
  </cols>
  <sheetData>
    <row r="1" spans="2:6" ht="15.75" thickBot="1" x14ac:dyDescent="0.3">
      <c r="B1" s="1"/>
      <c r="C1" s="1"/>
      <c r="D1" s="1"/>
      <c r="E1" s="1"/>
      <c r="F1" s="1"/>
    </row>
    <row r="2" spans="2:6" x14ac:dyDescent="0.25">
      <c r="B2" s="1"/>
      <c r="C2" s="1"/>
      <c r="D2" s="7" t="s">
        <v>18</v>
      </c>
      <c r="E2" s="7" t="s">
        <v>17</v>
      </c>
      <c r="F2" s="1"/>
    </row>
    <row r="3" spans="2:6" x14ac:dyDescent="0.25">
      <c r="B3" s="1"/>
      <c r="C3" s="1"/>
      <c r="D3" s="6">
        <v>1</v>
      </c>
      <c r="E3" s="5">
        <v>0</v>
      </c>
      <c r="F3" s="1"/>
    </row>
    <row r="4" spans="2:6" x14ac:dyDescent="0.25">
      <c r="B4" s="1"/>
      <c r="C4" s="1"/>
      <c r="D4" s="6">
        <v>2</v>
      </c>
      <c r="E4" s="5">
        <v>7</v>
      </c>
      <c r="F4" s="1"/>
    </row>
    <row r="5" spans="2:6" x14ac:dyDescent="0.25">
      <c r="B5" s="1"/>
      <c r="C5" s="1"/>
      <c r="D5" s="6">
        <v>3</v>
      </c>
      <c r="E5" s="5">
        <v>5</v>
      </c>
      <c r="F5" s="1"/>
    </row>
    <row r="6" spans="2:6" x14ac:dyDescent="0.25">
      <c r="B6" s="1"/>
      <c r="C6" s="1"/>
      <c r="D6" s="6">
        <v>4</v>
      </c>
      <c r="E6" s="5">
        <v>5</v>
      </c>
      <c r="F6" s="1"/>
    </row>
    <row r="7" spans="2:6" x14ac:dyDescent="0.25">
      <c r="B7" s="1"/>
      <c r="C7" s="1"/>
      <c r="D7" s="6">
        <v>5</v>
      </c>
      <c r="E7" s="5">
        <v>3</v>
      </c>
      <c r="F7" s="1"/>
    </row>
    <row r="8" spans="2:6" x14ac:dyDescent="0.25">
      <c r="B8" s="1"/>
      <c r="C8" s="1"/>
      <c r="D8" s="6">
        <v>6</v>
      </c>
      <c r="E8" s="5">
        <v>4</v>
      </c>
      <c r="F8" s="1"/>
    </row>
    <row r="9" spans="2:6" x14ac:dyDescent="0.25">
      <c r="B9" s="1"/>
      <c r="C9" s="1"/>
      <c r="D9" s="6">
        <v>7</v>
      </c>
      <c r="E9" s="5">
        <v>4</v>
      </c>
      <c r="F9" s="1"/>
    </row>
    <row r="10" spans="2:6" x14ac:dyDescent="0.25">
      <c r="B10" s="1"/>
      <c r="C10" s="1"/>
      <c r="D10" s="6">
        <v>8</v>
      </c>
      <c r="E10" s="5">
        <v>6</v>
      </c>
      <c r="F10" s="1"/>
    </row>
    <row r="11" spans="2:6" x14ac:dyDescent="0.25">
      <c r="B11" s="1"/>
      <c r="C11" s="1"/>
      <c r="D11" s="6">
        <v>9</v>
      </c>
      <c r="E11" s="5">
        <v>4</v>
      </c>
      <c r="F11" s="1"/>
    </row>
    <row r="12" spans="2:6" x14ac:dyDescent="0.25">
      <c r="B12" s="1"/>
      <c r="C12" s="1"/>
      <c r="D12" s="6">
        <v>10</v>
      </c>
      <c r="E12" s="5">
        <v>12</v>
      </c>
      <c r="F12" s="1"/>
    </row>
    <row r="13" spans="2:6" ht="15.75" thickBot="1" x14ac:dyDescent="0.3">
      <c r="B13" s="1"/>
      <c r="C13" s="1"/>
      <c r="D13" s="4" t="s">
        <v>5</v>
      </c>
      <c r="E13" s="4">
        <v>0</v>
      </c>
      <c r="F13" s="1"/>
    </row>
    <row r="14" spans="2:6" x14ac:dyDescent="0.25">
      <c r="B14" s="1"/>
      <c r="C14" s="1"/>
      <c r="D14" s="1"/>
      <c r="E14" s="1"/>
      <c r="F14" s="1"/>
    </row>
    <row r="15" spans="2:6" x14ac:dyDescent="0.25">
      <c r="B15" s="1"/>
      <c r="C15" s="1"/>
      <c r="F15" s="1"/>
    </row>
    <row r="16" spans="2:6" x14ac:dyDescent="0.25">
      <c r="B16" s="1"/>
      <c r="C16" s="1"/>
      <c r="F16" s="1"/>
    </row>
    <row r="17" spans="2:6" x14ac:dyDescent="0.25">
      <c r="B17" s="1"/>
      <c r="C17" s="1"/>
      <c r="F17" s="1"/>
    </row>
    <row r="18" spans="2:6" x14ac:dyDescent="0.25">
      <c r="B18" s="1"/>
      <c r="C18" s="1"/>
      <c r="F18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68B36-8E57-495D-BFA5-F399333F8FE9}">
  <dimension ref="B2:C14"/>
  <sheetViews>
    <sheetView workbookViewId="0"/>
  </sheetViews>
  <sheetFormatPr defaultColWidth="9.28515625" defaultRowHeight="15" x14ac:dyDescent="0.25"/>
  <cols>
    <col min="1" max="1" width="3.140625" customWidth="1"/>
    <col min="2" max="2" width="10.85546875" bestFit="1" customWidth="1"/>
    <col min="3" max="3" width="20.28515625" bestFit="1" customWidth="1"/>
    <col min="4" max="4" width="4.140625" customWidth="1"/>
    <col min="5" max="5" width="61.42578125" customWidth="1"/>
  </cols>
  <sheetData>
    <row r="2" spans="2:3" x14ac:dyDescent="0.25">
      <c r="B2" s="9" t="s">
        <v>4</v>
      </c>
      <c r="C2" t="s">
        <v>3</v>
      </c>
    </row>
    <row r="4" spans="2:3" x14ac:dyDescent="0.25">
      <c r="B4" s="9" t="s">
        <v>2</v>
      </c>
      <c r="C4" t="s">
        <v>1</v>
      </c>
    </row>
    <row r="5" spans="2:3" x14ac:dyDescent="0.25">
      <c r="B5" s="3">
        <v>2</v>
      </c>
      <c r="C5" s="2">
        <v>7</v>
      </c>
    </row>
    <row r="6" spans="2:3" x14ac:dyDescent="0.25">
      <c r="B6" s="3">
        <v>3</v>
      </c>
      <c r="C6" s="2">
        <v>5</v>
      </c>
    </row>
    <row r="7" spans="2:3" x14ac:dyDescent="0.25">
      <c r="B7" s="3">
        <v>4</v>
      </c>
      <c r="C7" s="2">
        <v>5</v>
      </c>
    </row>
    <row r="8" spans="2:3" x14ac:dyDescent="0.25">
      <c r="B8" s="3">
        <v>5</v>
      </c>
      <c r="C8" s="2">
        <v>3</v>
      </c>
    </row>
    <row r="9" spans="2:3" x14ac:dyDescent="0.25">
      <c r="B9" s="3">
        <v>6</v>
      </c>
      <c r="C9" s="2">
        <v>4</v>
      </c>
    </row>
    <row r="10" spans="2:3" x14ac:dyDescent="0.25">
      <c r="B10" s="3">
        <v>7</v>
      </c>
      <c r="C10" s="2">
        <v>4</v>
      </c>
    </row>
    <row r="11" spans="2:3" x14ac:dyDescent="0.25">
      <c r="B11" s="3">
        <v>8</v>
      </c>
      <c r="C11" s="2">
        <v>6</v>
      </c>
    </row>
    <row r="12" spans="2:3" x14ac:dyDescent="0.25">
      <c r="B12" s="3">
        <v>9</v>
      </c>
      <c r="C12" s="2">
        <v>4</v>
      </c>
    </row>
    <row r="13" spans="2:3" x14ac:dyDescent="0.25">
      <c r="B13" s="3">
        <v>10</v>
      </c>
      <c r="C13" s="2">
        <v>12</v>
      </c>
    </row>
    <row r="14" spans="2:3" x14ac:dyDescent="0.25">
      <c r="B14" s="3" t="s">
        <v>0</v>
      </c>
      <c r="C14" s="2">
        <v>50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BAE1C-E8D7-4739-9311-B35A7BFFD7EB}">
  <dimension ref="B2:S4695"/>
  <sheetViews>
    <sheetView workbookViewId="0"/>
  </sheetViews>
  <sheetFormatPr defaultRowHeight="15" x14ac:dyDescent="0.25"/>
  <cols>
    <col min="1" max="1" width="3.140625" customWidth="1"/>
    <col min="2" max="2" width="8.28515625" bestFit="1" customWidth="1"/>
    <col min="3" max="3" width="9.7109375" bestFit="1" customWidth="1"/>
    <col min="4" max="4" width="10.140625" bestFit="1" customWidth="1"/>
    <col min="5" max="5" width="8.140625" bestFit="1" customWidth="1"/>
    <col min="6" max="6" width="11.140625" bestFit="1" customWidth="1"/>
    <col min="7" max="7" width="11" bestFit="1" customWidth="1"/>
    <col min="8" max="8" width="14.5703125" bestFit="1" customWidth="1"/>
    <col min="9" max="9" width="23.140625" bestFit="1" customWidth="1"/>
    <col min="10" max="10" width="7" bestFit="1" customWidth="1"/>
    <col min="11" max="11" width="9.5703125" bestFit="1" customWidth="1"/>
    <col min="13" max="13" width="8.28515625" bestFit="1" customWidth="1"/>
    <col min="14" max="14" width="8.140625" bestFit="1" customWidth="1"/>
    <col min="15" max="15" width="9.7109375" bestFit="1" customWidth="1"/>
    <col min="16" max="16" width="10.140625" bestFit="1" customWidth="1"/>
    <col min="17" max="17" width="10.85546875" bestFit="1" customWidth="1"/>
    <col min="18" max="18" width="11.140625" bestFit="1" customWidth="1"/>
    <col min="19" max="19" width="9.5703125" bestFit="1" customWidth="1"/>
  </cols>
  <sheetData>
    <row r="2" spans="2:19" x14ac:dyDescent="0.25">
      <c r="B2" t="s">
        <v>25</v>
      </c>
      <c r="C2" t="s">
        <v>26</v>
      </c>
      <c r="D2" t="s">
        <v>27</v>
      </c>
      <c r="E2" t="s">
        <v>28</v>
      </c>
      <c r="F2" t="s">
        <v>29</v>
      </c>
      <c r="G2" t="s">
        <v>30</v>
      </c>
      <c r="H2" t="s">
        <v>31</v>
      </c>
      <c r="I2" t="s">
        <v>32</v>
      </c>
      <c r="J2" t="s">
        <v>33</v>
      </c>
      <c r="K2" t="s">
        <v>34</v>
      </c>
      <c r="M2" t="s">
        <v>25</v>
      </c>
      <c r="N2" t="s">
        <v>28</v>
      </c>
      <c r="O2" t="s">
        <v>26</v>
      </c>
      <c r="P2" t="s">
        <v>27</v>
      </c>
      <c r="Q2" t="s">
        <v>6013</v>
      </c>
      <c r="R2" t="s">
        <v>29</v>
      </c>
      <c r="S2" t="s">
        <v>34</v>
      </c>
    </row>
    <row r="3" spans="2:19" x14ac:dyDescent="0.25">
      <c r="B3">
        <v>1</v>
      </c>
      <c r="C3" t="s">
        <v>35</v>
      </c>
      <c r="D3" t="s">
        <v>36</v>
      </c>
      <c r="E3" s="10">
        <v>1.1574074074074073E-5</v>
      </c>
      <c r="F3" t="s">
        <v>37</v>
      </c>
      <c r="G3" t="s">
        <v>38</v>
      </c>
      <c r="H3" s="11">
        <v>44171.3984375</v>
      </c>
      <c r="I3" t="s">
        <v>39</v>
      </c>
      <c r="J3">
        <v>0</v>
      </c>
      <c r="K3">
        <v>57</v>
      </c>
      <c r="M3">
        <v>1</v>
      </c>
      <c r="N3" s="16">
        <v>1.1574074074074073E-5</v>
      </c>
      <c r="O3">
        <v>8</v>
      </c>
      <c r="P3">
        <v>2</v>
      </c>
      <c r="Q3">
        <f>pqZwift[[#This Row],[Afstand]]+IF(pqZwift[[#This Row],[Index]]&gt;1,Q2,0)</f>
        <v>2</v>
      </c>
      <c r="R3">
        <v>7</v>
      </c>
      <c r="S3">
        <v>57</v>
      </c>
    </row>
    <row r="4" spans="2:19" x14ac:dyDescent="0.25">
      <c r="B4">
        <v>2</v>
      </c>
      <c r="C4" t="s">
        <v>35</v>
      </c>
      <c r="D4" t="s">
        <v>36</v>
      </c>
      <c r="E4" s="10">
        <v>1.1574074074074073E-5</v>
      </c>
      <c r="F4" t="s">
        <v>40</v>
      </c>
      <c r="G4" t="s">
        <v>41</v>
      </c>
      <c r="H4" s="11">
        <v>44171.398449074077</v>
      </c>
      <c r="I4" t="s">
        <v>42</v>
      </c>
      <c r="J4">
        <v>0</v>
      </c>
      <c r="K4">
        <v>58</v>
      </c>
      <c r="M4">
        <v>2</v>
      </c>
      <c r="N4" s="16">
        <v>1.1574074074074073E-5</v>
      </c>
      <c r="O4">
        <v>8</v>
      </c>
      <c r="P4">
        <v>2</v>
      </c>
      <c r="Q4">
        <f>pqZwift[[#This Row],[Afstand]]+IF(pqZwift[[#This Row],[Index]]&gt;1,Q3,0)</f>
        <v>4</v>
      </c>
      <c r="R4">
        <v>6</v>
      </c>
      <c r="S4">
        <v>58</v>
      </c>
    </row>
    <row r="5" spans="2:19" x14ac:dyDescent="0.25">
      <c r="B5">
        <v>3</v>
      </c>
      <c r="C5" t="s">
        <v>43</v>
      </c>
      <c r="D5" t="s">
        <v>44</v>
      </c>
      <c r="E5" s="10">
        <v>1.1574074074074073E-5</v>
      </c>
      <c r="F5" t="s">
        <v>45</v>
      </c>
      <c r="G5" t="s">
        <v>46</v>
      </c>
      <c r="H5" s="11">
        <v>44171.398460648146</v>
      </c>
      <c r="I5" t="s">
        <v>47</v>
      </c>
      <c r="J5">
        <v>0</v>
      </c>
      <c r="K5">
        <v>62</v>
      </c>
      <c r="M5">
        <v>3</v>
      </c>
      <c r="N5" s="16">
        <v>1.1574074074074073E-5</v>
      </c>
      <c r="O5">
        <v>7</v>
      </c>
      <c r="P5">
        <v>4</v>
      </c>
      <c r="Q5">
        <f>pqZwift[[#This Row],[Afstand]]+IF(pqZwift[[#This Row],[Index]]&gt;1,Q4,0)</f>
        <v>8</v>
      </c>
      <c r="R5">
        <v>15</v>
      </c>
      <c r="S5">
        <v>62</v>
      </c>
    </row>
    <row r="6" spans="2:19" x14ac:dyDescent="0.25">
      <c r="B6">
        <v>4</v>
      </c>
      <c r="C6" t="s">
        <v>43</v>
      </c>
      <c r="D6" t="s">
        <v>48</v>
      </c>
      <c r="E6" s="10">
        <v>1.1574074074074073E-5</v>
      </c>
      <c r="F6" t="s">
        <v>49</v>
      </c>
      <c r="G6" t="s">
        <v>50</v>
      </c>
      <c r="H6" s="11">
        <v>44171.398472222223</v>
      </c>
      <c r="I6" t="s">
        <v>51</v>
      </c>
      <c r="J6">
        <v>0</v>
      </c>
      <c r="K6">
        <v>64</v>
      </c>
      <c r="M6">
        <v>4</v>
      </c>
      <c r="N6" s="16">
        <v>1.1574074074074073E-5</v>
      </c>
      <c r="O6">
        <v>7</v>
      </c>
      <c r="P6">
        <v>3</v>
      </c>
      <c r="Q6">
        <f>pqZwift[[#This Row],[Afstand]]+IF(pqZwift[[#This Row],[Index]]&gt;1,Q5,0)</f>
        <v>11</v>
      </c>
      <c r="R6">
        <v>9</v>
      </c>
      <c r="S6">
        <v>64</v>
      </c>
    </row>
    <row r="7" spans="2:19" x14ac:dyDescent="0.25">
      <c r="B7">
        <v>5</v>
      </c>
      <c r="C7" t="s">
        <v>43</v>
      </c>
      <c r="D7" t="s">
        <v>44</v>
      </c>
      <c r="E7" s="10">
        <v>1.1574074074074073E-5</v>
      </c>
      <c r="F7" t="s">
        <v>52</v>
      </c>
      <c r="G7" t="s">
        <v>53</v>
      </c>
      <c r="H7" s="11">
        <v>44171.3984837963</v>
      </c>
      <c r="I7" t="s">
        <v>54</v>
      </c>
      <c r="J7">
        <v>0</v>
      </c>
      <c r="K7">
        <v>64</v>
      </c>
      <c r="M7">
        <v>5</v>
      </c>
      <c r="N7" s="16">
        <v>1.1574074074074073E-5</v>
      </c>
      <c r="O7">
        <v>7</v>
      </c>
      <c r="P7">
        <v>4</v>
      </c>
      <c r="Q7">
        <f>pqZwift[[#This Row],[Afstand]]+IF(pqZwift[[#This Row],[Index]]&gt;1,Q6,0)</f>
        <v>15</v>
      </c>
      <c r="R7">
        <v>16</v>
      </c>
      <c r="S7">
        <v>64</v>
      </c>
    </row>
    <row r="8" spans="2:19" x14ac:dyDescent="0.25">
      <c r="B8">
        <v>6</v>
      </c>
      <c r="C8" t="s">
        <v>43</v>
      </c>
      <c r="D8" t="s">
        <v>55</v>
      </c>
      <c r="E8" s="10">
        <v>1.1574074074074073E-5</v>
      </c>
      <c r="F8" t="s">
        <v>56</v>
      </c>
      <c r="G8" t="s">
        <v>57</v>
      </c>
      <c r="H8" s="11">
        <v>44171.398495370369</v>
      </c>
      <c r="I8" t="s">
        <v>58</v>
      </c>
      <c r="J8">
        <v>0</v>
      </c>
      <c r="K8">
        <v>64</v>
      </c>
      <c r="M8">
        <v>6</v>
      </c>
      <c r="N8" s="16">
        <v>1.1574074074074073E-5</v>
      </c>
      <c r="O8">
        <v>7</v>
      </c>
      <c r="P8">
        <v>5</v>
      </c>
      <c r="Q8">
        <f>pqZwift[[#This Row],[Afstand]]+IF(pqZwift[[#This Row],[Index]]&gt;1,Q7,0)</f>
        <v>20</v>
      </c>
      <c r="R8">
        <v>17</v>
      </c>
      <c r="S8">
        <v>64</v>
      </c>
    </row>
    <row r="9" spans="2:19" x14ac:dyDescent="0.25">
      <c r="B9">
        <v>7</v>
      </c>
      <c r="C9" t="s">
        <v>43</v>
      </c>
      <c r="D9" t="s">
        <v>55</v>
      </c>
      <c r="E9" s="10">
        <v>1.1574074074074073E-5</v>
      </c>
      <c r="F9" t="s">
        <v>56</v>
      </c>
      <c r="G9" t="s">
        <v>59</v>
      </c>
      <c r="H9" s="11">
        <v>44171.398506944446</v>
      </c>
      <c r="I9" t="s">
        <v>60</v>
      </c>
      <c r="J9">
        <v>0</v>
      </c>
      <c r="K9">
        <v>64</v>
      </c>
      <c r="M9">
        <v>7</v>
      </c>
      <c r="N9" s="16">
        <v>1.1574074074074073E-5</v>
      </c>
      <c r="O9">
        <v>7</v>
      </c>
      <c r="P9">
        <v>5</v>
      </c>
      <c r="Q9">
        <f>pqZwift[[#This Row],[Afstand]]+IF(pqZwift[[#This Row],[Index]]&gt;1,Q8,0)</f>
        <v>25</v>
      </c>
      <c r="R9">
        <v>17</v>
      </c>
      <c r="S9">
        <v>64</v>
      </c>
    </row>
    <row r="10" spans="2:19" x14ac:dyDescent="0.25">
      <c r="B10">
        <v>8</v>
      </c>
      <c r="C10" t="s">
        <v>43</v>
      </c>
      <c r="D10" t="s">
        <v>55</v>
      </c>
      <c r="E10" s="10">
        <v>1.1574074074074073E-5</v>
      </c>
      <c r="F10" t="s">
        <v>61</v>
      </c>
      <c r="G10" t="s">
        <v>62</v>
      </c>
      <c r="H10" s="11">
        <v>44171.398518518516</v>
      </c>
      <c r="I10" t="s">
        <v>63</v>
      </c>
      <c r="J10">
        <v>0</v>
      </c>
      <c r="K10">
        <v>65</v>
      </c>
      <c r="M10">
        <v>8</v>
      </c>
      <c r="N10" s="16">
        <v>1.1574074074074073E-5</v>
      </c>
      <c r="O10">
        <v>7</v>
      </c>
      <c r="P10">
        <v>5</v>
      </c>
      <c r="Q10">
        <f>pqZwift[[#This Row],[Afstand]]+IF(pqZwift[[#This Row],[Index]]&gt;1,Q9,0)</f>
        <v>30</v>
      </c>
      <c r="R10">
        <v>18</v>
      </c>
      <c r="S10">
        <v>65</v>
      </c>
    </row>
    <row r="11" spans="2:19" x14ac:dyDescent="0.25">
      <c r="B11">
        <v>9</v>
      </c>
      <c r="C11" t="s">
        <v>43</v>
      </c>
      <c r="D11" t="s">
        <v>55</v>
      </c>
      <c r="E11" s="10">
        <v>1.1574074074074073E-5</v>
      </c>
      <c r="F11" t="s">
        <v>56</v>
      </c>
      <c r="G11" t="s">
        <v>64</v>
      </c>
      <c r="H11" s="11">
        <v>44171.398530092592</v>
      </c>
      <c r="I11" t="s">
        <v>65</v>
      </c>
      <c r="J11">
        <v>0</v>
      </c>
      <c r="K11">
        <v>67</v>
      </c>
      <c r="M11">
        <v>9</v>
      </c>
      <c r="N11" s="16">
        <v>1.1574074074074073E-5</v>
      </c>
      <c r="O11">
        <v>7</v>
      </c>
      <c r="P11">
        <v>5</v>
      </c>
      <c r="Q11">
        <f>pqZwift[[#This Row],[Afstand]]+IF(pqZwift[[#This Row],[Index]]&gt;1,Q10,0)</f>
        <v>35</v>
      </c>
      <c r="R11">
        <v>17</v>
      </c>
      <c r="S11">
        <v>67</v>
      </c>
    </row>
    <row r="12" spans="2:19" x14ac:dyDescent="0.25">
      <c r="B12">
        <v>10</v>
      </c>
      <c r="C12" t="s">
        <v>66</v>
      </c>
      <c r="D12" t="s">
        <v>66</v>
      </c>
      <c r="E12" s="10">
        <v>1.1574074074074073E-5</v>
      </c>
      <c r="F12" t="s">
        <v>67</v>
      </c>
      <c r="G12" t="s">
        <v>68</v>
      </c>
      <c r="H12" s="11">
        <v>44171.398541666669</v>
      </c>
      <c r="I12" t="s">
        <v>69</v>
      </c>
      <c r="J12">
        <v>0</v>
      </c>
      <c r="K12">
        <v>67</v>
      </c>
      <c r="M12">
        <v>10</v>
      </c>
      <c r="N12" s="16">
        <v>1.1574074074074073E-5</v>
      </c>
      <c r="O12">
        <v>6</v>
      </c>
      <c r="P12">
        <v>6</v>
      </c>
      <c r="Q12">
        <f>pqZwift[[#This Row],[Afstand]]+IF(pqZwift[[#This Row],[Index]]&gt;1,Q11,0)</f>
        <v>41</v>
      </c>
      <c r="R12">
        <v>21</v>
      </c>
      <c r="S12">
        <v>67</v>
      </c>
    </row>
    <row r="13" spans="2:19" x14ac:dyDescent="0.25">
      <c r="B13">
        <v>11</v>
      </c>
      <c r="C13" t="s">
        <v>66</v>
      </c>
      <c r="D13" t="s">
        <v>66</v>
      </c>
      <c r="E13" s="10">
        <v>1.1574074074074073E-5</v>
      </c>
      <c r="F13" t="s">
        <v>70</v>
      </c>
      <c r="G13" t="s">
        <v>71</v>
      </c>
      <c r="H13" s="11">
        <v>44171.398553240739</v>
      </c>
      <c r="I13" t="s">
        <v>72</v>
      </c>
      <c r="J13">
        <v>0</v>
      </c>
      <c r="K13">
        <v>70</v>
      </c>
      <c r="M13">
        <v>11</v>
      </c>
      <c r="N13" s="16">
        <v>1.1574074074074073E-5</v>
      </c>
      <c r="O13">
        <v>6</v>
      </c>
      <c r="P13">
        <v>6</v>
      </c>
      <c r="Q13">
        <f>pqZwift[[#This Row],[Afstand]]+IF(pqZwift[[#This Row],[Index]]&gt;1,Q12,0)</f>
        <v>47</v>
      </c>
      <c r="R13">
        <v>22</v>
      </c>
      <c r="S13">
        <v>70</v>
      </c>
    </row>
    <row r="14" spans="2:19" x14ac:dyDescent="0.25">
      <c r="B14">
        <v>12</v>
      </c>
      <c r="C14" t="s">
        <v>66</v>
      </c>
      <c r="D14" t="s">
        <v>43</v>
      </c>
      <c r="E14" s="10">
        <v>1.1574074074074073E-5</v>
      </c>
      <c r="F14" t="s">
        <v>73</v>
      </c>
      <c r="G14" t="s">
        <v>74</v>
      </c>
      <c r="H14" s="11">
        <v>44171.398564814815</v>
      </c>
      <c r="I14" t="s">
        <v>75</v>
      </c>
      <c r="J14">
        <v>0</v>
      </c>
      <c r="K14">
        <v>69</v>
      </c>
      <c r="M14">
        <v>12</v>
      </c>
      <c r="N14" s="16">
        <v>1.1574074074074073E-5</v>
      </c>
      <c r="O14">
        <v>6</v>
      </c>
      <c r="P14">
        <v>7</v>
      </c>
      <c r="Q14">
        <f>pqZwift[[#This Row],[Afstand]]+IF(pqZwift[[#This Row],[Index]]&gt;1,Q13,0)</f>
        <v>54</v>
      </c>
      <c r="R14">
        <v>24</v>
      </c>
      <c r="S14">
        <v>69</v>
      </c>
    </row>
    <row r="15" spans="2:19" x14ac:dyDescent="0.25">
      <c r="B15">
        <v>13</v>
      </c>
      <c r="C15" t="s">
        <v>66</v>
      </c>
      <c r="D15" t="s">
        <v>43</v>
      </c>
      <c r="E15" s="10">
        <v>1.1574074074074073E-5</v>
      </c>
      <c r="F15" t="s">
        <v>76</v>
      </c>
      <c r="G15" t="s">
        <v>77</v>
      </c>
      <c r="H15" s="11">
        <v>44171.398576388892</v>
      </c>
      <c r="I15" t="s">
        <v>78</v>
      </c>
      <c r="J15">
        <v>0</v>
      </c>
      <c r="K15">
        <v>72</v>
      </c>
      <c r="M15">
        <v>13</v>
      </c>
      <c r="N15" s="16">
        <v>1.1574074074074073E-5</v>
      </c>
      <c r="O15">
        <v>6</v>
      </c>
      <c r="P15">
        <v>7</v>
      </c>
      <c r="Q15">
        <f>pqZwift[[#This Row],[Afstand]]+IF(pqZwift[[#This Row],[Index]]&gt;1,Q14,0)</f>
        <v>61</v>
      </c>
      <c r="R15">
        <v>27</v>
      </c>
      <c r="S15">
        <v>72</v>
      </c>
    </row>
    <row r="16" spans="2:19" x14ac:dyDescent="0.25">
      <c r="B16">
        <v>14</v>
      </c>
      <c r="C16" t="s">
        <v>66</v>
      </c>
      <c r="D16" t="s">
        <v>43</v>
      </c>
      <c r="E16" s="10">
        <v>1.1574074074074073E-5</v>
      </c>
      <c r="F16" t="s">
        <v>79</v>
      </c>
      <c r="G16" t="s">
        <v>80</v>
      </c>
      <c r="H16" s="11">
        <v>44171.398587962962</v>
      </c>
      <c r="I16" t="s">
        <v>81</v>
      </c>
      <c r="J16">
        <v>0</v>
      </c>
      <c r="K16">
        <v>74</v>
      </c>
      <c r="M16">
        <v>14</v>
      </c>
      <c r="N16" s="16">
        <v>1.1574074074074073E-5</v>
      </c>
      <c r="O16">
        <v>6</v>
      </c>
      <c r="P16">
        <v>7</v>
      </c>
      <c r="Q16">
        <f>pqZwift[[#This Row],[Afstand]]+IF(pqZwift[[#This Row],[Index]]&gt;1,Q15,0)</f>
        <v>68</v>
      </c>
      <c r="R16">
        <v>26</v>
      </c>
      <c r="S16">
        <v>74</v>
      </c>
    </row>
    <row r="17" spans="2:19" x14ac:dyDescent="0.25">
      <c r="B17">
        <v>15</v>
      </c>
      <c r="C17" t="s">
        <v>55</v>
      </c>
      <c r="D17" t="s">
        <v>43</v>
      </c>
      <c r="E17" s="10">
        <v>1.1574074074074073E-5</v>
      </c>
      <c r="F17" t="s">
        <v>79</v>
      </c>
      <c r="G17" t="s">
        <v>64</v>
      </c>
      <c r="H17" s="11">
        <v>44171.398599537039</v>
      </c>
      <c r="I17" t="s">
        <v>82</v>
      </c>
      <c r="J17">
        <v>0</v>
      </c>
      <c r="K17">
        <v>73</v>
      </c>
      <c r="M17">
        <v>15</v>
      </c>
      <c r="N17" s="16">
        <v>1.1574074074074073E-5</v>
      </c>
      <c r="O17">
        <v>5</v>
      </c>
      <c r="P17">
        <v>7</v>
      </c>
      <c r="Q17">
        <f>pqZwift[[#This Row],[Afstand]]+IF(pqZwift[[#This Row],[Index]]&gt;1,Q16,0)</f>
        <v>75</v>
      </c>
      <c r="R17">
        <v>26</v>
      </c>
      <c r="S17">
        <v>73</v>
      </c>
    </row>
    <row r="18" spans="2:19" x14ac:dyDescent="0.25">
      <c r="B18">
        <v>16</v>
      </c>
      <c r="C18" t="s">
        <v>55</v>
      </c>
      <c r="D18" t="s">
        <v>35</v>
      </c>
      <c r="E18" s="10">
        <v>1.1574074074074073E-5</v>
      </c>
      <c r="F18" t="s">
        <v>76</v>
      </c>
      <c r="G18" t="s">
        <v>50</v>
      </c>
      <c r="H18" s="11">
        <v>44171.398611111108</v>
      </c>
      <c r="I18" t="s">
        <v>83</v>
      </c>
      <c r="J18">
        <v>0</v>
      </c>
      <c r="K18">
        <v>75</v>
      </c>
      <c r="M18">
        <v>16</v>
      </c>
      <c r="N18" s="16">
        <v>1.1574074074074073E-5</v>
      </c>
      <c r="O18">
        <v>5</v>
      </c>
      <c r="P18">
        <v>8</v>
      </c>
      <c r="Q18">
        <f>pqZwift[[#This Row],[Afstand]]+IF(pqZwift[[#This Row],[Index]]&gt;1,Q17,0)</f>
        <v>83</v>
      </c>
      <c r="R18">
        <v>27</v>
      </c>
      <c r="S18">
        <v>75</v>
      </c>
    </row>
    <row r="19" spans="2:19" x14ac:dyDescent="0.25">
      <c r="B19">
        <v>17</v>
      </c>
      <c r="C19" t="s">
        <v>55</v>
      </c>
      <c r="D19" t="s">
        <v>35</v>
      </c>
      <c r="E19" s="10">
        <v>1.1574074074074073E-5</v>
      </c>
      <c r="F19" t="s">
        <v>84</v>
      </c>
      <c r="G19" t="s">
        <v>85</v>
      </c>
      <c r="H19" s="11">
        <v>44171.398622685185</v>
      </c>
      <c r="I19" t="s">
        <v>86</v>
      </c>
      <c r="J19">
        <v>0</v>
      </c>
      <c r="K19">
        <v>75</v>
      </c>
      <c r="M19">
        <v>17</v>
      </c>
      <c r="N19" s="16">
        <v>1.1574074074074073E-5</v>
      </c>
      <c r="O19">
        <v>5</v>
      </c>
      <c r="P19">
        <v>8</v>
      </c>
      <c r="Q19">
        <f>pqZwift[[#This Row],[Afstand]]+IF(pqZwift[[#This Row],[Index]]&gt;1,Q18,0)</f>
        <v>91</v>
      </c>
      <c r="R19">
        <v>29</v>
      </c>
      <c r="S19">
        <v>75</v>
      </c>
    </row>
    <row r="20" spans="2:19" x14ac:dyDescent="0.25">
      <c r="B20">
        <v>18</v>
      </c>
      <c r="C20" t="s">
        <v>55</v>
      </c>
      <c r="D20" t="s">
        <v>87</v>
      </c>
      <c r="E20" s="10">
        <v>1.1574074074074073E-5</v>
      </c>
      <c r="F20" t="s">
        <v>88</v>
      </c>
      <c r="G20" t="s">
        <v>89</v>
      </c>
      <c r="H20" s="11">
        <v>44171.398634259262</v>
      </c>
      <c r="I20" t="s">
        <v>90</v>
      </c>
      <c r="J20">
        <v>0</v>
      </c>
      <c r="K20">
        <v>75</v>
      </c>
      <c r="M20">
        <v>18</v>
      </c>
      <c r="N20" s="16">
        <v>1.1574074074074073E-5</v>
      </c>
      <c r="O20">
        <v>5</v>
      </c>
      <c r="P20">
        <v>9</v>
      </c>
      <c r="Q20">
        <f>pqZwift[[#This Row],[Afstand]]+IF(pqZwift[[#This Row],[Index]]&gt;1,Q19,0)</f>
        <v>100</v>
      </c>
      <c r="R20">
        <v>32</v>
      </c>
      <c r="S20">
        <v>75</v>
      </c>
    </row>
    <row r="21" spans="2:19" x14ac:dyDescent="0.25">
      <c r="B21">
        <v>19</v>
      </c>
      <c r="C21" t="s">
        <v>55</v>
      </c>
      <c r="D21" t="s">
        <v>87</v>
      </c>
      <c r="E21" s="10">
        <v>1.1574074074074073E-5</v>
      </c>
      <c r="F21" t="s">
        <v>88</v>
      </c>
      <c r="G21" t="s">
        <v>91</v>
      </c>
      <c r="H21" s="11">
        <v>44171.398645833331</v>
      </c>
      <c r="I21" t="s">
        <v>92</v>
      </c>
      <c r="J21">
        <v>0</v>
      </c>
      <c r="K21">
        <v>75</v>
      </c>
      <c r="M21">
        <v>19</v>
      </c>
      <c r="N21" s="16">
        <v>1.1574074074074073E-5</v>
      </c>
      <c r="O21">
        <v>5</v>
      </c>
      <c r="P21">
        <v>9</v>
      </c>
      <c r="Q21">
        <f>pqZwift[[#This Row],[Afstand]]+IF(pqZwift[[#This Row],[Index]]&gt;1,Q20,0)</f>
        <v>109</v>
      </c>
      <c r="R21">
        <v>32</v>
      </c>
      <c r="S21">
        <v>75</v>
      </c>
    </row>
    <row r="22" spans="2:19" x14ac:dyDescent="0.25">
      <c r="B22">
        <v>20</v>
      </c>
      <c r="C22" t="s">
        <v>55</v>
      </c>
      <c r="D22" t="s">
        <v>87</v>
      </c>
      <c r="E22" s="10">
        <v>1.1574074074074073E-5</v>
      </c>
      <c r="F22" t="s">
        <v>93</v>
      </c>
      <c r="G22" t="s">
        <v>94</v>
      </c>
      <c r="H22" s="11">
        <v>44171.398657407408</v>
      </c>
      <c r="I22" t="s">
        <v>95</v>
      </c>
      <c r="J22">
        <v>0</v>
      </c>
      <c r="K22">
        <v>76</v>
      </c>
      <c r="M22">
        <v>20</v>
      </c>
      <c r="N22" s="16">
        <v>1.1574074074074073E-5</v>
      </c>
      <c r="O22">
        <v>5</v>
      </c>
      <c r="P22">
        <v>9</v>
      </c>
      <c r="Q22">
        <f>pqZwift[[#This Row],[Afstand]]+IF(pqZwift[[#This Row],[Index]]&gt;1,Q21,0)</f>
        <v>118</v>
      </c>
      <c r="R22">
        <v>31</v>
      </c>
      <c r="S22">
        <v>76</v>
      </c>
    </row>
    <row r="23" spans="2:19" x14ac:dyDescent="0.25">
      <c r="B23">
        <v>21</v>
      </c>
      <c r="C23" t="s">
        <v>44</v>
      </c>
      <c r="D23" t="s">
        <v>87</v>
      </c>
      <c r="E23" s="10">
        <v>1.1574074074074073E-5</v>
      </c>
      <c r="F23" t="s">
        <v>88</v>
      </c>
      <c r="G23" t="s">
        <v>96</v>
      </c>
      <c r="H23" s="11">
        <v>44171.398668981485</v>
      </c>
      <c r="I23" t="s">
        <v>97</v>
      </c>
      <c r="J23">
        <v>0</v>
      </c>
      <c r="K23">
        <v>76</v>
      </c>
      <c r="M23">
        <v>21</v>
      </c>
      <c r="N23" s="16">
        <v>1.1574074074074073E-5</v>
      </c>
      <c r="O23">
        <v>4</v>
      </c>
      <c r="P23">
        <v>9</v>
      </c>
      <c r="Q23">
        <f>pqZwift[[#This Row],[Afstand]]+IF(pqZwift[[#This Row],[Index]]&gt;1,Q22,0)</f>
        <v>127</v>
      </c>
      <c r="R23">
        <v>32</v>
      </c>
      <c r="S23">
        <v>76</v>
      </c>
    </row>
    <row r="24" spans="2:19" x14ac:dyDescent="0.25">
      <c r="B24">
        <v>22</v>
      </c>
      <c r="C24" t="s">
        <v>44</v>
      </c>
      <c r="D24" t="s">
        <v>87</v>
      </c>
      <c r="E24" s="10">
        <v>1.1574074074074073E-5</v>
      </c>
      <c r="F24" t="s">
        <v>98</v>
      </c>
      <c r="G24" t="s">
        <v>99</v>
      </c>
      <c r="H24" s="11">
        <v>44171.398680555554</v>
      </c>
      <c r="I24" t="s">
        <v>100</v>
      </c>
      <c r="J24">
        <v>0</v>
      </c>
      <c r="K24">
        <v>76</v>
      </c>
      <c r="M24">
        <v>22</v>
      </c>
      <c r="N24" s="16">
        <v>1.1574074074074073E-5</v>
      </c>
      <c r="O24">
        <v>4</v>
      </c>
      <c r="P24">
        <v>9</v>
      </c>
      <c r="Q24">
        <f>pqZwift[[#This Row],[Afstand]]+IF(pqZwift[[#This Row],[Index]]&gt;1,Q23,0)</f>
        <v>136</v>
      </c>
      <c r="R24">
        <v>34</v>
      </c>
      <c r="S24">
        <v>76</v>
      </c>
    </row>
    <row r="25" spans="2:19" x14ac:dyDescent="0.25">
      <c r="B25">
        <v>23</v>
      </c>
      <c r="C25" t="s">
        <v>44</v>
      </c>
      <c r="D25" t="s">
        <v>87</v>
      </c>
      <c r="E25" s="10">
        <v>1.1574074074074073E-5</v>
      </c>
      <c r="F25" t="s">
        <v>101</v>
      </c>
      <c r="G25" t="s">
        <v>102</v>
      </c>
      <c r="H25" s="11">
        <v>44171.398692129631</v>
      </c>
      <c r="I25" t="s">
        <v>103</v>
      </c>
      <c r="J25">
        <v>0</v>
      </c>
      <c r="K25">
        <v>76</v>
      </c>
      <c r="M25">
        <v>23</v>
      </c>
      <c r="N25" s="16">
        <v>1.1574074074074073E-5</v>
      </c>
      <c r="O25">
        <v>4</v>
      </c>
      <c r="P25">
        <v>9</v>
      </c>
      <c r="Q25">
        <f>pqZwift[[#This Row],[Afstand]]+IF(pqZwift[[#This Row],[Index]]&gt;1,Q24,0)</f>
        <v>145</v>
      </c>
      <c r="R25">
        <v>33</v>
      </c>
      <c r="S25">
        <v>76</v>
      </c>
    </row>
    <row r="26" spans="2:19" x14ac:dyDescent="0.25">
      <c r="B26">
        <v>24</v>
      </c>
      <c r="C26" t="s">
        <v>44</v>
      </c>
      <c r="D26" t="s">
        <v>104</v>
      </c>
      <c r="E26" s="10">
        <v>1.1574074074074073E-5</v>
      </c>
      <c r="F26" t="s">
        <v>105</v>
      </c>
      <c r="G26" t="s">
        <v>106</v>
      </c>
      <c r="H26" s="11">
        <v>44171.3987037037</v>
      </c>
      <c r="I26" t="s">
        <v>107</v>
      </c>
      <c r="J26">
        <v>0</v>
      </c>
      <c r="K26">
        <v>76</v>
      </c>
      <c r="M26">
        <v>24</v>
      </c>
      <c r="N26" s="16">
        <v>1.1574074074074073E-5</v>
      </c>
      <c r="O26">
        <v>4</v>
      </c>
      <c r="P26">
        <v>10</v>
      </c>
      <c r="Q26">
        <f>pqZwift[[#This Row],[Afstand]]+IF(pqZwift[[#This Row],[Index]]&gt;1,Q25,0)</f>
        <v>155</v>
      </c>
      <c r="R26">
        <v>35</v>
      </c>
      <c r="S26">
        <v>76</v>
      </c>
    </row>
    <row r="27" spans="2:19" x14ac:dyDescent="0.25">
      <c r="B27">
        <v>25</v>
      </c>
      <c r="C27" t="s">
        <v>44</v>
      </c>
      <c r="D27" t="s">
        <v>87</v>
      </c>
      <c r="E27" s="10">
        <v>1.1574074074074073E-5</v>
      </c>
      <c r="F27" t="s">
        <v>101</v>
      </c>
      <c r="G27" t="s">
        <v>108</v>
      </c>
      <c r="H27" s="11">
        <v>44171.398715277777</v>
      </c>
      <c r="I27" t="s">
        <v>109</v>
      </c>
      <c r="J27">
        <v>0</v>
      </c>
      <c r="K27">
        <v>76</v>
      </c>
      <c r="M27">
        <v>25</v>
      </c>
      <c r="N27" s="16">
        <v>1.1574074074074073E-5</v>
      </c>
      <c r="O27">
        <v>4</v>
      </c>
      <c r="P27">
        <v>9</v>
      </c>
      <c r="Q27">
        <f>pqZwift[[#This Row],[Afstand]]+IF(pqZwift[[#This Row],[Index]]&gt;1,Q26,0)</f>
        <v>164</v>
      </c>
      <c r="R27">
        <v>33</v>
      </c>
      <c r="S27">
        <v>76</v>
      </c>
    </row>
    <row r="28" spans="2:19" x14ac:dyDescent="0.25">
      <c r="B28">
        <v>26</v>
      </c>
      <c r="C28" t="s">
        <v>48</v>
      </c>
      <c r="D28" t="s">
        <v>87</v>
      </c>
      <c r="E28" s="10">
        <v>1.1574074074074073E-5</v>
      </c>
      <c r="F28" t="s">
        <v>98</v>
      </c>
      <c r="G28" t="s">
        <v>110</v>
      </c>
      <c r="H28" s="11">
        <v>44171.398726851854</v>
      </c>
      <c r="I28" t="s">
        <v>111</v>
      </c>
      <c r="J28">
        <v>0</v>
      </c>
      <c r="K28">
        <v>76</v>
      </c>
      <c r="M28">
        <v>26</v>
      </c>
      <c r="N28" s="16">
        <v>1.1574074074074073E-5</v>
      </c>
      <c r="O28">
        <v>3</v>
      </c>
      <c r="P28">
        <v>9</v>
      </c>
      <c r="Q28">
        <f>pqZwift[[#This Row],[Afstand]]+IF(pqZwift[[#This Row],[Index]]&gt;1,Q27,0)</f>
        <v>173</v>
      </c>
      <c r="R28">
        <v>34</v>
      </c>
      <c r="S28">
        <v>76</v>
      </c>
    </row>
    <row r="29" spans="2:19" x14ac:dyDescent="0.25">
      <c r="B29">
        <v>27</v>
      </c>
      <c r="C29" t="s">
        <v>48</v>
      </c>
      <c r="D29" t="s">
        <v>104</v>
      </c>
      <c r="E29" s="10">
        <v>1.1574074074074073E-5</v>
      </c>
      <c r="F29" t="s">
        <v>112</v>
      </c>
      <c r="G29" t="s">
        <v>113</v>
      </c>
      <c r="H29" s="11">
        <v>44171.398738425924</v>
      </c>
      <c r="I29" t="s">
        <v>114</v>
      </c>
      <c r="J29">
        <v>0</v>
      </c>
      <c r="K29">
        <v>77</v>
      </c>
      <c r="M29">
        <v>27</v>
      </c>
      <c r="N29" s="16">
        <v>1.1574074074074073E-5</v>
      </c>
      <c r="O29">
        <v>3</v>
      </c>
      <c r="P29">
        <v>10</v>
      </c>
      <c r="Q29">
        <f>pqZwift[[#This Row],[Afstand]]+IF(pqZwift[[#This Row],[Index]]&gt;1,Q28,0)</f>
        <v>183</v>
      </c>
      <c r="R29">
        <v>36</v>
      </c>
      <c r="S29">
        <v>77</v>
      </c>
    </row>
    <row r="30" spans="2:19" x14ac:dyDescent="0.25">
      <c r="B30">
        <v>28</v>
      </c>
      <c r="C30" t="s">
        <v>48</v>
      </c>
      <c r="D30" t="s">
        <v>104</v>
      </c>
      <c r="E30" s="10">
        <v>1.1574074074074073E-5</v>
      </c>
      <c r="F30" t="s">
        <v>105</v>
      </c>
      <c r="G30" t="s">
        <v>115</v>
      </c>
      <c r="H30" s="11">
        <v>44171.39875</v>
      </c>
      <c r="I30" t="s">
        <v>116</v>
      </c>
      <c r="J30">
        <v>0</v>
      </c>
      <c r="K30">
        <v>76</v>
      </c>
      <c r="M30">
        <v>28</v>
      </c>
      <c r="N30" s="16">
        <v>1.1574074074074073E-5</v>
      </c>
      <c r="O30">
        <v>3</v>
      </c>
      <c r="P30">
        <v>10</v>
      </c>
      <c r="Q30">
        <f>pqZwift[[#This Row],[Afstand]]+IF(pqZwift[[#This Row],[Index]]&gt;1,Q29,0)</f>
        <v>193</v>
      </c>
      <c r="R30">
        <v>35</v>
      </c>
      <c r="S30">
        <v>76</v>
      </c>
    </row>
    <row r="31" spans="2:19" x14ac:dyDescent="0.25">
      <c r="B31">
        <v>29</v>
      </c>
      <c r="C31" t="s">
        <v>48</v>
      </c>
      <c r="D31" t="s">
        <v>117</v>
      </c>
      <c r="E31" s="10">
        <v>1.1574074074074073E-5</v>
      </c>
      <c r="F31" t="s">
        <v>118</v>
      </c>
      <c r="G31" t="s">
        <v>119</v>
      </c>
      <c r="H31" s="11">
        <v>44171.398761574077</v>
      </c>
      <c r="I31" t="s">
        <v>120</v>
      </c>
      <c r="J31">
        <v>0</v>
      </c>
      <c r="K31">
        <v>76</v>
      </c>
      <c r="M31">
        <v>29</v>
      </c>
      <c r="N31" s="16">
        <v>1.1574074074074073E-5</v>
      </c>
      <c r="O31">
        <v>3</v>
      </c>
      <c r="P31">
        <v>11</v>
      </c>
      <c r="Q31">
        <f>pqZwift[[#This Row],[Afstand]]+IF(pqZwift[[#This Row],[Index]]&gt;1,Q30,0)</f>
        <v>204</v>
      </c>
      <c r="R31">
        <v>39</v>
      </c>
      <c r="S31">
        <v>76</v>
      </c>
    </row>
    <row r="32" spans="2:19" x14ac:dyDescent="0.25">
      <c r="B32">
        <v>30</v>
      </c>
      <c r="C32" t="s">
        <v>48</v>
      </c>
      <c r="D32" t="s">
        <v>104</v>
      </c>
      <c r="E32" s="10">
        <v>1.1574074074074073E-5</v>
      </c>
      <c r="F32" t="s">
        <v>112</v>
      </c>
      <c r="G32" t="s">
        <v>121</v>
      </c>
      <c r="H32" s="11">
        <v>44171.398773148147</v>
      </c>
      <c r="I32" t="s">
        <v>122</v>
      </c>
      <c r="J32">
        <v>0</v>
      </c>
      <c r="K32">
        <v>76</v>
      </c>
      <c r="M32">
        <v>30</v>
      </c>
      <c r="N32" s="16">
        <v>1.1574074074074073E-5</v>
      </c>
      <c r="O32">
        <v>3</v>
      </c>
      <c r="P32">
        <v>10</v>
      </c>
      <c r="Q32">
        <f>pqZwift[[#This Row],[Afstand]]+IF(pqZwift[[#This Row],[Index]]&gt;1,Q31,0)</f>
        <v>214</v>
      </c>
      <c r="R32">
        <v>36</v>
      </c>
      <c r="S32">
        <v>76</v>
      </c>
    </row>
    <row r="33" spans="2:19" x14ac:dyDescent="0.25">
      <c r="B33">
        <v>31</v>
      </c>
      <c r="C33" t="s">
        <v>36</v>
      </c>
      <c r="D33" t="s">
        <v>87</v>
      </c>
      <c r="E33" s="10">
        <v>1.1574074074074073E-5</v>
      </c>
      <c r="F33" t="s">
        <v>98</v>
      </c>
      <c r="G33" t="s">
        <v>110</v>
      </c>
      <c r="H33" s="11">
        <v>44171.398784722223</v>
      </c>
      <c r="I33" t="s">
        <v>123</v>
      </c>
      <c r="J33">
        <v>0</v>
      </c>
      <c r="K33">
        <v>77</v>
      </c>
      <c r="M33">
        <v>31</v>
      </c>
      <c r="N33" s="16">
        <v>1.1574074074074073E-5</v>
      </c>
      <c r="O33">
        <v>2</v>
      </c>
      <c r="P33">
        <v>9</v>
      </c>
      <c r="Q33">
        <f>pqZwift[[#This Row],[Afstand]]+IF(pqZwift[[#This Row],[Index]]&gt;1,Q32,0)</f>
        <v>223</v>
      </c>
      <c r="R33">
        <v>34</v>
      </c>
      <c r="S33">
        <v>77</v>
      </c>
    </row>
    <row r="34" spans="2:19" x14ac:dyDescent="0.25">
      <c r="B34">
        <v>32</v>
      </c>
      <c r="C34" t="s">
        <v>36</v>
      </c>
      <c r="D34" t="s">
        <v>104</v>
      </c>
      <c r="E34" s="10">
        <v>1.1574074074074073E-5</v>
      </c>
      <c r="F34" t="s">
        <v>112</v>
      </c>
      <c r="G34" t="s">
        <v>121</v>
      </c>
      <c r="H34" s="11">
        <v>44171.398796296293</v>
      </c>
      <c r="I34" t="s">
        <v>124</v>
      </c>
      <c r="J34">
        <v>0</v>
      </c>
      <c r="K34">
        <v>77</v>
      </c>
      <c r="M34">
        <v>32</v>
      </c>
      <c r="N34" s="16">
        <v>1.1574074074074073E-5</v>
      </c>
      <c r="O34">
        <v>2</v>
      </c>
      <c r="P34">
        <v>10</v>
      </c>
      <c r="Q34">
        <f>pqZwift[[#This Row],[Afstand]]+IF(pqZwift[[#This Row],[Index]]&gt;1,Q33,0)</f>
        <v>233</v>
      </c>
      <c r="R34">
        <v>36</v>
      </c>
      <c r="S34">
        <v>77</v>
      </c>
    </row>
    <row r="35" spans="2:19" x14ac:dyDescent="0.25">
      <c r="B35">
        <v>33</v>
      </c>
      <c r="C35" t="s">
        <v>36</v>
      </c>
      <c r="D35" t="s">
        <v>117</v>
      </c>
      <c r="E35" s="10">
        <v>1.1574074074074073E-5</v>
      </c>
      <c r="F35" t="s">
        <v>125</v>
      </c>
      <c r="G35" t="s">
        <v>126</v>
      </c>
      <c r="H35" s="11">
        <v>44171.39880787037</v>
      </c>
      <c r="I35" t="s">
        <v>127</v>
      </c>
      <c r="J35">
        <v>0</v>
      </c>
      <c r="K35">
        <v>78</v>
      </c>
      <c r="M35">
        <v>33</v>
      </c>
      <c r="N35" s="16">
        <v>1.1574074074074073E-5</v>
      </c>
      <c r="O35">
        <v>2</v>
      </c>
      <c r="P35">
        <v>11</v>
      </c>
      <c r="Q35">
        <f>pqZwift[[#This Row],[Afstand]]+IF(pqZwift[[#This Row],[Index]]&gt;1,Q34,0)</f>
        <v>244</v>
      </c>
      <c r="R35">
        <v>40</v>
      </c>
      <c r="S35">
        <v>78</v>
      </c>
    </row>
    <row r="36" spans="2:19" x14ac:dyDescent="0.25">
      <c r="B36">
        <v>34</v>
      </c>
      <c r="C36" t="s">
        <v>36</v>
      </c>
      <c r="D36" t="s">
        <v>87</v>
      </c>
      <c r="E36" s="10">
        <v>1.1574074074074073E-5</v>
      </c>
      <c r="F36" t="s">
        <v>101</v>
      </c>
      <c r="G36" t="s">
        <v>128</v>
      </c>
      <c r="H36" s="11">
        <v>44171.398819444446</v>
      </c>
      <c r="I36" t="s">
        <v>129</v>
      </c>
      <c r="J36">
        <v>0</v>
      </c>
      <c r="K36">
        <v>79</v>
      </c>
      <c r="M36">
        <v>34</v>
      </c>
      <c r="N36" s="16">
        <v>1.1574074074074073E-5</v>
      </c>
      <c r="O36">
        <v>2</v>
      </c>
      <c r="P36">
        <v>9</v>
      </c>
      <c r="Q36">
        <f>pqZwift[[#This Row],[Afstand]]+IF(pqZwift[[#This Row],[Index]]&gt;1,Q35,0)</f>
        <v>253</v>
      </c>
      <c r="R36">
        <v>33</v>
      </c>
      <c r="S36">
        <v>79</v>
      </c>
    </row>
    <row r="37" spans="2:19" x14ac:dyDescent="0.25">
      <c r="B37">
        <v>35</v>
      </c>
      <c r="C37" t="s">
        <v>36</v>
      </c>
      <c r="D37" t="s">
        <v>117</v>
      </c>
      <c r="E37" s="10">
        <v>1.1574074074074073E-5</v>
      </c>
      <c r="F37" t="s">
        <v>118</v>
      </c>
      <c r="G37" t="s">
        <v>119</v>
      </c>
      <c r="H37" s="11">
        <v>44171.398831018516</v>
      </c>
      <c r="I37" t="s">
        <v>130</v>
      </c>
      <c r="J37">
        <v>0</v>
      </c>
      <c r="K37">
        <v>78</v>
      </c>
      <c r="M37">
        <v>35</v>
      </c>
      <c r="N37" s="16">
        <v>1.1574074074074073E-5</v>
      </c>
      <c r="O37">
        <v>2</v>
      </c>
      <c r="P37">
        <v>11</v>
      </c>
      <c r="Q37">
        <f>pqZwift[[#This Row],[Afstand]]+IF(pqZwift[[#This Row],[Index]]&gt;1,Q36,0)</f>
        <v>264</v>
      </c>
      <c r="R37">
        <v>39</v>
      </c>
      <c r="S37">
        <v>78</v>
      </c>
    </row>
    <row r="38" spans="2:19" x14ac:dyDescent="0.25">
      <c r="B38">
        <v>36</v>
      </c>
      <c r="C38" t="s">
        <v>36</v>
      </c>
      <c r="D38" t="s">
        <v>104</v>
      </c>
      <c r="E38" s="10">
        <v>1.1574074074074073E-5</v>
      </c>
      <c r="F38" t="s">
        <v>112</v>
      </c>
      <c r="G38" t="s">
        <v>50</v>
      </c>
      <c r="H38" s="11">
        <v>44171.398842592593</v>
      </c>
      <c r="I38" t="s">
        <v>131</v>
      </c>
      <c r="J38">
        <v>0</v>
      </c>
      <c r="K38">
        <v>79</v>
      </c>
      <c r="M38">
        <v>36</v>
      </c>
      <c r="N38" s="16">
        <v>1.1574074074074073E-5</v>
      </c>
      <c r="O38">
        <v>2</v>
      </c>
      <c r="P38">
        <v>10</v>
      </c>
      <c r="Q38">
        <f>pqZwift[[#This Row],[Afstand]]+IF(pqZwift[[#This Row],[Index]]&gt;1,Q37,0)</f>
        <v>274</v>
      </c>
      <c r="R38">
        <v>36</v>
      </c>
      <c r="S38">
        <v>79</v>
      </c>
    </row>
    <row r="39" spans="2:19" x14ac:dyDescent="0.25">
      <c r="B39">
        <v>37</v>
      </c>
      <c r="C39" t="s">
        <v>36</v>
      </c>
      <c r="D39" t="s">
        <v>104</v>
      </c>
      <c r="E39" s="10">
        <v>1.1574074074074073E-5</v>
      </c>
      <c r="F39" t="s">
        <v>105</v>
      </c>
      <c r="G39" t="s">
        <v>132</v>
      </c>
      <c r="H39" s="11">
        <v>44171.398854166669</v>
      </c>
      <c r="I39" t="s">
        <v>133</v>
      </c>
      <c r="J39">
        <v>0</v>
      </c>
      <c r="K39">
        <v>80</v>
      </c>
      <c r="M39">
        <v>37</v>
      </c>
      <c r="N39" s="16">
        <v>1.1574074074074073E-5</v>
      </c>
      <c r="O39">
        <v>2</v>
      </c>
      <c r="P39">
        <v>10</v>
      </c>
      <c r="Q39">
        <f>pqZwift[[#This Row],[Afstand]]+IF(pqZwift[[#This Row],[Index]]&gt;1,Q38,0)</f>
        <v>284</v>
      </c>
      <c r="R39">
        <v>35</v>
      </c>
      <c r="S39">
        <v>80</v>
      </c>
    </row>
    <row r="40" spans="2:19" x14ac:dyDescent="0.25">
      <c r="B40">
        <v>38</v>
      </c>
      <c r="C40" t="s">
        <v>36</v>
      </c>
      <c r="D40" t="s">
        <v>117</v>
      </c>
      <c r="E40" s="10">
        <v>1.1574074074074073E-5</v>
      </c>
      <c r="F40" t="s">
        <v>125</v>
      </c>
      <c r="G40" t="s">
        <v>134</v>
      </c>
      <c r="H40" s="11">
        <v>44171.398865740739</v>
      </c>
      <c r="I40" t="s">
        <v>135</v>
      </c>
      <c r="J40">
        <v>0</v>
      </c>
      <c r="K40">
        <v>80</v>
      </c>
      <c r="M40">
        <v>38</v>
      </c>
      <c r="N40" s="16">
        <v>1.1574074074074073E-5</v>
      </c>
      <c r="O40">
        <v>2</v>
      </c>
      <c r="P40">
        <v>11</v>
      </c>
      <c r="Q40">
        <f>pqZwift[[#This Row],[Afstand]]+IF(pqZwift[[#This Row],[Index]]&gt;1,Q39,0)</f>
        <v>295</v>
      </c>
      <c r="R40">
        <v>40</v>
      </c>
      <c r="S40">
        <v>80</v>
      </c>
    </row>
    <row r="41" spans="2:19" x14ac:dyDescent="0.25">
      <c r="B41">
        <v>39</v>
      </c>
      <c r="C41" t="s">
        <v>136</v>
      </c>
      <c r="D41" t="s">
        <v>104</v>
      </c>
      <c r="E41" s="10">
        <v>1.1574074074074073E-5</v>
      </c>
      <c r="F41" t="s">
        <v>105</v>
      </c>
      <c r="G41" t="s">
        <v>137</v>
      </c>
      <c r="H41" s="11">
        <v>44171.398877314816</v>
      </c>
      <c r="I41" t="s">
        <v>138</v>
      </c>
      <c r="J41">
        <v>0</v>
      </c>
      <c r="K41">
        <v>81</v>
      </c>
      <c r="M41">
        <v>39</v>
      </c>
      <c r="N41" s="16">
        <v>1.1574074074074073E-5</v>
      </c>
      <c r="O41">
        <v>1</v>
      </c>
      <c r="P41">
        <v>10</v>
      </c>
      <c r="Q41">
        <f>pqZwift[[#This Row],[Afstand]]+IF(pqZwift[[#This Row],[Index]]&gt;1,Q40,0)</f>
        <v>305</v>
      </c>
      <c r="R41">
        <v>35</v>
      </c>
      <c r="S41">
        <v>81</v>
      </c>
    </row>
    <row r="42" spans="2:19" x14ac:dyDescent="0.25">
      <c r="B42">
        <v>40</v>
      </c>
      <c r="C42" t="s">
        <v>136</v>
      </c>
      <c r="D42" t="s">
        <v>104</v>
      </c>
      <c r="E42" s="10">
        <v>1.1574074074074073E-5</v>
      </c>
      <c r="F42" t="s">
        <v>105</v>
      </c>
      <c r="G42" t="s">
        <v>132</v>
      </c>
      <c r="H42" s="11">
        <v>44171.398888888885</v>
      </c>
      <c r="I42" t="s">
        <v>139</v>
      </c>
      <c r="J42">
        <v>0</v>
      </c>
      <c r="K42">
        <v>82</v>
      </c>
      <c r="M42">
        <v>40</v>
      </c>
      <c r="N42" s="16">
        <v>1.1574074074074073E-5</v>
      </c>
      <c r="O42">
        <v>1</v>
      </c>
      <c r="P42">
        <v>10</v>
      </c>
      <c r="Q42">
        <f>pqZwift[[#This Row],[Afstand]]+IF(pqZwift[[#This Row],[Index]]&gt;1,Q41,0)</f>
        <v>315</v>
      </c>
      <c r="R42">
        <v>35</v>
      </c>
      <c r="S42">
        <v>82</v>
      </c>
    </row>
    <row r="43" spans="2:19" x14ac:dyDescent="0.25">
      <c r="B43">
        <v>41</v>
      </c>
      <c r="C43" t="s">
        <v>136</v>
      </c>
      <c r="D43" t="s">
        <v>104</v>
      </c>
      <c r="E43" s="10">
        <v>1.1574074074074073E-5</v>
      </c>
      <c r="F43" t="s">
        <v>112</v>
      </c>
      <c r="G43" t="s">
        <v>140</v>
      </c>
      <c r="H43" s="11">
        <v>44171.398900462962</v>
      </c>
      <c r="I43" t="s">
        <v>141</v>
      </c>
      <c r="J43">
        <v>0</v>
      </c>
      <c r="K43">
        <v>81</v>
      </c>
      <c r="M43">
        <v>41</v>
      </c>
      <c r="N43" s="16">
        <v>1.1574074074074073E-5</v>
      </c>
      <c r="O43">
        <v>1</v>
      </c>
      <c r="P43">
        <v>10</v>
      </c>
      <c r="Q43">
        <f>pqZwift[[#This Row],[Afstand]]+IF(pqZwift[[#This Row],[Index]]&gt;1,Q42,0)</f>
        <v>325</v>
      </c>
      <c r="R43">
        <v>36</v>
      </c>
      <c r="S43">
        <v>81</v>
      </c>
    </row>
    <row r="44" spans="2:19" x14ac:dyDescent="0.25">
      <c r="B44">
        <v>42</v>
      </c>
      <c r="C44" t="s">
        <v>136</v>
      </c>
      <c r="D44" t="s">
        <v>104</v>
      </c>
      <c r="E44" s="10">
        <v>1.1574074074074073E-5</v>
      </c>
      <c r="F44" t="s">
        <v>142</v>
      </c>
      <c r="G44" t="s">
        <v>143</v>
      </c>
      <c r="H44" s="11">
        <v>44171.398912037039</v>
      </c>
      <c r="I44" t="s">
        <v>144</v>
      </c>
      <c r="J44">
        <v>0</v>
      </c>
      <c r="K44">
        <v>82</v>
      </c>
      <c r="M44">
        <v>42</v>
      </c>
      <c r="N44" s="16">
        <v>1.1574074074074073E-5</v>
      </c>
      <c r="O44">
        <v>1</v>
      </c>
      <c r="P44">
        <v>10</v>
      </c>
      <c r="Q44">
        <f>pqZwift[[#This Row],[Afstand]]+IF(pqZwift[[#This Row],[Index]]&gt;1,Q43,0)</f>
        <v>335</v>
      </c>
      <c r="R44">
        <v>37</v>
      </c>
      <c r="S44">
        <v>82</v>
      </c>
    </row>
    <row r="45" spans="2:19" x14ac:dyDescent="0.25">
      <c r="B45">
        <v>43</v>
      </c>
      <c r="C45" t="s">
        <v>136</v>
      </c>
      <c r="D45" t="s">
        <v>104</v>
      </c>
      <c r="E45" s="10">
        <v>1.1574074074074073E-5</v>
      </c>
      <c r="F45" t="s">
        <v>112</v>
      </c>
      <c r="G45" t="s">
        <v>140</v>
      </c>
      <c r="H45" s="11">
        <v>44171.398923611108</v>
      </c>
      <c r="I45" t="s">
        <v>145</v>
      </c>
      <c r="J45">
        <v>0</v>
      </c>
      <c r="K45">
        <v>81</v>
      </c>
      <c r="M45">
        <v>43</v>
      </c>
      <c r="N45" s="16">
        <v>1.1574074074074073E-5</v>
      </c>
      <c r="O45">
        <v>1</v>
      </c>
      <c r="P45">
        <v>10</v>
      </c>
      <c r="Q45">
        <f>pqZwift[[#This Row],[Afstand]]+IF(pqZwift[[#This Row],[Index]]&gt;1,Q44,0)</f>
        <v>345</v>
      </c>
      <c r="R45">
        <v>36</v>
      </c>
      <c r="S45">
        <v>81</v>
      </c>
    </row>
    <row r="46" spans="2:19" x14ac:dyDescent="0.25">
      <c r="B46">
        <v>44</v>
      </c>
      <c r="C46" t="s">
        <v>136</v>
      </c>
      <c r="D46" t="s">
        <v>87</v>
      </c>
      <c r="E46" s="10">
        <v>1.1574074074074073E-5</v>
      </c>
      <c r="F46" t="s">
        <v>101</v>
      </c>
      <c r="G46" t="s">
        <v>146</v>
      </c>
      <c r="H46" s="11">
        <v>44171.398935185185</v>
      </c>
      <c r="I46" t="s">
        <v>147</v>
      </c>
      <c r="J46">
        <v>0</v>
      </c>
      <c r="K46">
        <v>80</v>
      </c>
      <c r="M46">
        <v>44</v>
      </c>
      <c r="N46" s="16">
        <v>1.1574074074074073E-5</v>
      </c>
      <c r="O46">
        <v>1</v>
      </c>
      <c r="P46">
        <v>9</v>
      </c>
      <c r="Q46">
        <f>pqZwift[[#This Row],[Afstand]]+IF(pqZwift[[#This Row],[Index]]&gt;1,Q45,0)</f>
        <v>354</v>
      </c>
      <c r="R46">
        <v>33</v>
      </c>
      <c r="S46">
        <v>80</v>
      </c>
    </row>
    <row r="47" spans="2:19" x14ac:dyDescent="0.25">
      <c r="B47">
        <v>45</v>
      </c>
      <c r="C47" t="s">
        <v>136</v>
      </c>
      <c r="D47" t="s">
        <v>117</v>
      </c>
      <c r="E47" s="10">
        <v>1.1574074074074073E-5</v>
      </c>
      <c r="F47" t="s">
        <v>118</v>
      </c>
      <c r="G47" t="s">
        <v>148</v>
      </c>
      <c r="H47" s="11">
        <v>44171.398946759262</v>
      </c>
      <c r="I47" t="s">
        <v>149</v>
      </c>
      <c r="J47">
        <v>0</v>
      </c>
      <c r="K47">
        <v>80</v>
      </c>
      <c r="M47">
        <v>45</v>
      </c>
      <c r="N47" s="16">
        <v>1.1574074074074073E-5</v>
      </c>
      <c r="O47">
        <v>1</v>
      </c>
      <c r="P47">
        <v>11</v>
      </c>
      <c r="Q47">
        <f>pqZwift[[#This Row],[Afstand]]+IF(pqZwift[[#This Row],[Index]]&gt;1,Q46,0)</f>
        <v>365</v>
      </c>
      <c r="R47">
        <v>39</v>
      </c>
      <c r="S47">
        <v>80</v>
      </c>
    </row>
    <row r="48" spans="2:19" x14ac:dyDescent="0.25">
      <c r="B48">
        <v>46</v>
      </c>
      <c r="C48" t="s">
        <v>136</v>
      </c>
      <c r="D48" t="s">
        <v>104</v>
      </c>
      <c r="E48" s="10">
        <v>1.1574074074074073E-5</v>
      </c>
      <c r="F48" t="s">
        <v>105</v>
      </c>
      <c r="G48" t="s">
        <v>150</v>
      </c>
      <c r="H48" s="11">
        <v>44171.398958333331</v>
      </c>
      <c r="I48" t="s">
        <v>151</v>
      </c>
      <c r="J48">
        <v>0</v>
      </c>
      <c r="K48">
        <v>80</v>
      </c>
      <c r="M48">
        <v>46</v>
      </c>
      <c r="N48" s="16">
        <v>1.1574074074074073E-5</v>
      </c>
      <c r="O48">
        <v>1</v>
      </c>
      <c r="P48">
        <v>10</v>
      </c>
      <c r="Q48">
        <f>pqZwift[[#This Row],[Afstand]]+IF(pqZwift[[#This Row],[Index]]&gt;1,Q47,0)</f>
        <v>375</v>
      </c>
      <c r="R48">
        <v>35</v>
      </c>
      <c r="S48">
        <v>80</v>
      </c>
    </row>
    <row r="49" spans="2:19" x14ac:dyDescent="0.25">
      <c r="B49">
        <v>47</v>
      </c>
      <c r="C49" t="s">
        <v>136</v>
      </c>
      <c r="D49" t="s">
        <v>104</v>
      </c>
      <c r="E49" s="10">
        <v>1.1574074074074073E-5</v>
      </c>
      <c r="F49" t="s">
        <v>105</v>
      </c>
      <c r="G49" t="s">
        <v>150</v>
      </c>
      <c r="H49" s="11">
        <v>44171.398969907408</v>
      </c>
      <c r="I49" t="s">
        <v>152</v>
      </c>
      <c r="J49">
        <v>0</v>
      </c>
      <c r="K49">
        <v>80</v>
      </c>
      <c r="M49">
        <v>47</v>
      </c>
      <c r="N49" s="16">
        <v>1.1574074074074073E-5</v>
      </c>
      <c r="O49">
        <v>1</v>
      </c>
      <c r="P49">
        <v>10</v>
      </c>
      <c r="Q49">
        <f>pqZwift[[#This Row],[Afstand]]+IF(pqZwift[[#This Row],[Index]]&gt;1,Q48,0)</f>
        <v>385</v>
      </c>
      <c r="R49">
        <v>35</v>
      </c>
      <c r="S49">
        <v>80</v>
      </c>
    </row>
    <row r="50" spans="2:19" x14ac:dyDescent="0.25">
      <c r="B50">
        <v>48</v>
      </c>
      <c r="C50" t="s">
        <v>136</v>
      </c>
      <c r="D50" t="s">
        <v>87</v>
      </c>
      <c r="E50" s="10">
        <v>1.1574074074074073E-5</v>
      </c>
      <c r="F50" t="s">
        <v>98</v>
      </c>
      <c r="G50" t="s">
        <v>38</v>
      </c>
      <c r="H50" s="11">
        <v>44171.398981481485</v>
      </c>
      <c r="I50" t="s">
        <v>153</v>
      </c>
      <c r="J50">
        <v>0</v>
      </c>
      <c r="K50">
        <v>80</v>
      </c>
      <c r="M50">
        <v>48</v>
      </c>
      <c r="N50" s="16">
        <v>1.1574074074074073E-5</v>
      </c>
      <c r="O50">
        <v>1</v>
      </c>
      <c r="P50">
        <v>9</v>
      </c>
      <c r="Q50">
        <f>pqZwift[[#This Row],[Afstand]]+IF(pqZwift[[#This Row],[Index]]&gt;1,Q49,0)</f>
        <v>394</v>
      </c>
      <c r="R50">
        <v>34</v>
      </c>
      <c r="S50">
        <v>80</v>
      </c>
    </row>
    <row r="51" spans="2:19" x14ac:dyDescent="0.25">
      <c r="B51">
        <v>49</v>
      </c>
      <c r="C51" t="s">
        <v>136</v>
      </c>
      <c r="D51" t="s">
        <v>87</v>
      </c>
      <c r="E51" s="10">
        <v>1.1574074074074073E-5</v>
      </c>
      <c r="F51" t="s">
        <v>98</v>
      </c>
      <c r="G51" t="s">
        <v>154</v>
      </c>
      <c r="H51" s="11">
        <v>44171.398993055554</v>
      </c>
      <c r="I51" t="s">
        <v>155</v>
      </c>
      <c r="J51">
        <v>0</v>
      </c>
      <c r="K51">
        <v>80</v>
      </c>
      <c r="M51">
        <v>49</v>
      </c>
      <c r="N51" s="16">
        <v>1.1574074074074073E-5</v>
      </c>
      <c r="O51">
        <v>1</v>
      </c>
      <c r="P51">
        <v>9</v>
      </c>
      <c r="Q51">
        <f>pqZwift[[#This Row],[Afstand]]+IF(pqZwift[[#This Row],[Index]]&gt;1,Q50,0)</f>
        <v>403</v>
      </c>
      <c r="R51">
        <v>34</v>
      </c>
      <c r="S51">
        <v>80</v>
      </c>
    </row>
    <row r="52" spans="2:19" x14ac:dyDescent="0.25">
      <c r="B52">
        <v>50</v>
      </c>
      <c r="C52" t="s">
        <v>136</v>
      </c>
      <c r="D52" t="s">
        <v>87</v>
      </c>
      <c r="E52" s="10">
        <v>1.1574074074074073E-5</v>
      </c>
      <c r="F52" t="s">
        <v>88</v>
      </c>
      <c r="G52" t="s">
        <v>156</v>
      </c>
      <c r="H52" s="11">
        <v>44171.399004629631</v>
      </c>
      <c r="I52" t="s">
        <v>157</v>
      </c>
      <c r="J52">
        <v>0</v>
      </c>
      <c r="K52">
        <v>80</v>
      </c>
      <c r="M52">
        <v>50</v>
      </c>
      <c r="N52" s="16">
        <v>1.1574074074074073E-5</v>
      </c>
      <c r="O52">
        <v>1</v>
      </c>
      <c r="P52">
        <v>9</v>
      </c>
      <c r="Q52">
        <f>pqZwift[[#This Row],[Afstand]]+IF(pqZwift[[#This Row],[Index]]&gt;1,Q51,0)</f>
        <v>412</v>
      </c>
      <c r="R52">
        <v>32</v>
      </c>
      <c r="S52">
        <v>80</v>
      </c>
    </row>
    <row r="53" spans="2:19" x14ac:dyDescent="0.25">
      <c r="B53">
        <v>51</v>
      </c>
      <c r="C53" t="s">
        <v>136</v>
      </c>
      <c r="D53" t="s">
        <v>87</v>
      </c>
      <c r="E53" s="10">
        <v>1.1574074074074073E-5</v>
      </c>
      <c r="F53" t="s">
        <v>98</v>
      </c>
      <c r="G53" t="s">
        <v>158</v>
      </c>
      <c r="H53" s="11">
        <v>44171.399016203701</v>
      </c>
      <c r="I53" t="s">
        <v>159</v>
      </c>
      <c r="J53">
        <v>0</v>
      </c>
      <c r="K53">
        <v>80</v>
      </c>
      <c r="M53">
        <v>51</v>
      </c>
      <c r="N53" s="16">
        <v>1.1574074074074073E-5</v>
      </c>
      <c r="O53">
        <v>1</v>
      </c>
      <c r="P53">
        <v>9</v>
      </c>
      <c r="Q53">
        <f>pqZwift[[#This Row],[Afstand]]+IF(pqZwift[[#This Row],[Index]]&gt;1,Q52,0)</f>
        <v>421</v>
      </c>
      <c r="R53">
        <v>34</v>
      </c>
      <c r="S53">
        <v>80</v>
      </c>
    </row>
    <row r="54" spans="2:19" x14ac:dyDescent="0.25">
      <c r="B54">
        <v>52</v>
      </c>
      <c r="C54" t="s">
        <v>136</v>
      </c>
      <c r="D54" t="s">
        <v>87</v>
      </c>
      <c r="E54" s="10">
        <v>1.1574074074074073E-5</v>
      </c>
      <c r="F54" t="s">
        <v>98</v>
      </c>
      <c r="G54" t="s">
        <v>59</v>
      </c>
      <c r="H54" s="11">
        <v>44171.399027777778</v>
      </c>
      <c r="I54" t="s">
        <v>160</v>
      </c>
      <c r="J54">
        <v>0</v>
      </c>
      <c r="K54">
        <v>80</v>
      </c>
      <c r="M54">
        <v>52</v>
      </c>
      <c r="N54" s="16">
        <v>1.1574074074074073E-5</v>
      </c>
      <c r="O54">
        <v>1</v>
      </c>
      <c r="P54">
        <v>9</v>
      </c>
      <c r="Q54">
        <f>pqZwift[[#This Row],[Afstand]]+IF(pqZwift[[#This Row],[Index]]&gt;1,Q53,0)</f>
        <v>430</v>
      </c>
      <c r="R54">
        <v>34</v>
      </c>
      <c r="S54">
        <v>80</v>
      </c>
    </row>
    <row r="55" spans="2:19" x14ac:dyDescent="0.25">
      <c r="B55">
        <v>53</v>
      </c>
      <c r="C55" t="s">
        <v>136</v>
      </c>
      <c r="D55" t="s">
        <v>35</v>
      </c>
      <c r="E55" s="10">
        <v>1.1574074074074073E-5</v>
      </c>
      <c r="F55" t="s">
        <v>161</v>
      </c>
      <c r="G55" t="s">
        <v>162</v>
      </c>
      <c r="H55" s="11">
        <v>44171.399039351854</v>
      </c>
      <c r="I55" t="s">
        <v>163</v>
      </c>
      <c r="J55">
        <v>0</v>
      </c>
      <c r="K55">
        <v>80</v>
      </c>
      <c r="M55">
        <v>53</v>
      </c>
      <c r="N55" s="16">
        <v>1.1574074074074073E-5</v>
      </c>
      <c r="O55">
        <v>1</v>
      </c>
      <c r="P55">
        <v>8</v>
      </c>
      <c r="Q55">
        <f>pqZwift[[#This Row],[Afstand]]+IF(pqZwift[[#This Row],[Index]]&gt;1,Q54,0)</f>
        <v>438</v>
      </c>
      <c r="R55">
        <v>30</v>
      </c>
      <c r="S55">
        <v>80</v>
      </c>
    </row>
    <row r="56" spans="2:19" x14ac:dyDescent="0.25">
      <c r="B56">
        <v>54</v>
      </c>
      <c r="C56" t="s">
        <v>136</v>
      </c>
      <c r="D56" t="s">
        <v>87</v>
      </c>
      <c r="E56" s="10">
        <v>1.1574074074074073E-5</v>
      </c>
      <c r="F56" t="s">
        <v>101</v>
      </c>
      <c r="G56" t="s">
        <v>57</v>
      </c>
      <c r="H56" s="11">
        <v>44171.399050925924</v>
      </c>
      <c r="I56" t="s">
        <v>164</v>
      </c>
      <c r="J56">
        <v>0</v>
      </c>
      <c r="K56">
        <v>80</v>
      </c>
      <c r="M56">
        <v>54</v>
      </c>
      <c r="N56" s="16">
        <v>1.1574074074074073E-5</v>
      </c>
      <c r="O56">
        <v>1</v>
      </c>
      <c r="P56">
        <v>9</v>
      </c>
      <c r="Q56">
        <f>pqZwift[[#This Row],[Afstand]]+IF(pqZwift[[#This Row],[Index]]&gt;1,Q55,0)</f>
        <v>447</v>
      </c>
      <c r="R56">
        <v>33</v>
      </c>
      <c r="S56">
        <v>80</v>
      </c>
    </row>
    <row r="57" spans="2:19" x14ac:dyDescent="0.25">
      <c r="B57">
        <v>55</v>
      </c>
      <c r="C57" t="s">
        <v>36</v>
      </c>
      <c r="D57" t="s">
        <v>87</v>
      </c>
      <c r="E57" s="10">
        <v>1.1574074074074073E-5</v>
      </c>
      <c r="F57" t="s">
        <v>88</v>
      </c>
      <c r="G57" t="s">
        <v>165</v>
      </c>
      <c r="H57" s="11">
        <v>44171.399062500001</v>
      </c>
      <c r="I57" t="s">
        <v>166</v>
      </c>
      <c r="J57">
        <v>0</v>
      </c>
      <c r="K57">
        <v>79</v>
      </c>
      <c r="M57">
        <v>55</v>
      </c>
      <c r="N57" s="16">
        <v>1.1574074074074073E-5</v>
      </c>
      <c r="O57">
        <v>2</v>
      </c>
      <c r="P57">
        <v>9</v>
      </c>
      <c r="Q57">
        <f>pqZwift[[#This Row],[Afstand]]+IF(pqZwift[[#This Row],[Index]]&gt;1,Q56,0)</f>
        <v>456</v>
      </c>
      <c r="R57">
        <v>32</v>
      </c>
      <c r="S57">
        <v>79</v>
      </c>
    </row>
    <row r="58" spans="2:19" x14ac:dyDescent="0.25">
      <c r="B58">
        <v>56</v>
      </c>
      <c r="C58" t="s">
        <v>36</v>
      </c>
      <c r="D58" t="s">
        <v>104</v>
      </c>
      <c r="E58" s="10">
        <v>1.1574074074074073E-5</v>
      </c>
      <c r="F58" t="s">
        <v>105</v>
      </c>
      <c r="G58" t="s">
        <v>167</v>
      </c>
      <c r="H58" s="11">
        <v>44171.399074074077</v>
      </c>
      <c r="I58" t="s">
        <v>168</v>
      </c>
      <c r="J58">
        <v>0</v>
      </c>
      <c r="K58">
        <v>79</v>
      </c>
      <c r="M58">
        <v>56</v>
      </c>
      <c r="N58" s="16">
        <v>1.1574074074074073E-5</v>
      </c>
      <c r="O58">
        <v>2</v>
      </c>
      <c r="P58">
        <v>10</v>
      </c>
      <c r="Q58">
        <f>pqZwift[[#This Row],[Afstand]]+IF(pqZwift[[#This Row],[Index]]&gt;1,Q57,0)</f>
        <v>466</v>
      </c>
      <c r="R58">
        <v>35</v>
      </c>
      <c r="S58">
        <v>79</v>
      </c>
    </row>
    <row r="59" spans="2:19" x14ac:dyDescent="0.25">
      <c r="B59">
        <v>57</v>
      </c>
      <c r="C59" t="s">
        <v>36</v>
      </c>
      <c r="D59" t="s">
        <v>43</v>
      </c>
      <c r="E59" s="10">
        <v>1.1574074074074073E-5</v>
      </c>
      <c r="F59" t="s">
        <v>76</v>
      </c>
      <c r="G59" t="s">
        <v>169</v>
      </c>
      <c r="H59" s="11">
        <v>44171.399085648147</v>
      </c>
      <c r="I59" t="s">
        <v>170</v>
      </c>
      <c r="J59">
        <v>0</v>
      </c>
      <c r="K59">
        <v>78</v>
      </c>
      <c r="M59">
        <v>57</v>
      </c>
      <c r="N59" s="16">
        <v>1.1574074074074073E-5</v>
      </c>
      <c r="O59">
        <v>2</v>
      </c>
      <c r="P59">
        <v>7</v>
      </c>
      <c r="Q59">
        <f>pqZwift[[#This Row],[Afstand]]+IF(pqZwift[[#This Row],[Index]]&gt;1,Q58,0)</f>
        <v>473</v>
      </c>
      <c r="R59">
        <v>27</v>
      </c>
      <c r="S59">
        <v>78</v>
      </c>
    </row>
    <row r="60" spans="2:19" x14ac:dyDescent="0.25">
      <c r="B60">
        <v>58</v>
      </c>
      <c r="C60" t="s">
        <v>36</v>
      </c>
      <c r="D60" t="s">
        <v>104</v>
      </c>
      <c r="E60" s="10">
        <v>1.1574074074074073E-5</v>
      </c>
      <c r="F60" t="s">
        <v>142</v>
      </c>
      <c r="G60" t="s">
        <v>171</v>
      </c>
      <c r="H60" s="11">
        <v>44171.399097222224</v>
      </c>
      <c r="I60" t="s">
        <v>172</v>
      </c>
      <c r="J60">
        <v>0</v>
      </c>
      <c r="K60">
        <v>79</v>
      </c>
      <c r="M60">
        <v>58</v>
      </c>
      <c r="N60" s="16">
        <v>1.1574074074074073E-5</v>
      </c>
      <c r="O60">
        <v>2</v>
      </c>
      <c r="P60">
        <v>10</v>
      </c>
      <c r="Q60">
        <f>pqZwift[[#This Row],[Afstand]]+IF(pqZwift[[#This Row],[Index]]&gt;1,Q59,0)</f>
        <v>483</v>
      </c>
      <c r="R60">
        <v>37</v>
      </c>
      <c r="S60">
        <v>79</v>
      </c>
    </row>
    <row r="61" spans="2:19" x14ac:dyDescent="0.25">
      <c r="B61">
        <v>59</v>
      </c>
      <c r="C61" t="s">
        <v>36</v>
      </c>
      <c r="D61" t="s">
        <v>43</v>
      </c>
      <c r="E61" s="10">
        <v>1.1574074074074073E-5</v>
      </c>
      <c r="F61" t="s">
        <v>173</v>
      </c>
      <c r="G61" t="s">
        <v>174</v>
      </c>
      <c r="H61" s="11">
        <v>44171.399108796293</v>
      </c>
      <c r="I61" t="s">
        <v>175</v>
      </c>
      <c r="J61">
        <v>0</v>
      </c>
      <c r="K61">
        <v>80</v>
      </c>
      <c r="M61">
        <v>59</v>
      </c>
      <c r="N61" s="16">
        <v>1.1574074074074073E-5</v>
      </c>
      <c r="O61">
        <v>2</v>
      </c>
      <c r="P61">
        <v>7</v>
      </c>
      <c r="Q61">
        <f>pqZwift[[#This Row],[Afstand]]+IF(pqZwift[[#This Row],[Index]]&gt;1,Q60,0)</f>
        <v>490</v>
      </c>
      <c r="R61">
        <v>25</v>
      </c>
      <c r="S61">
        <v>80</v>
      </c>
    </row>
    <row r="62" spans="2:19" x14ac:dyDescent="0.25">
      <c r="B62">
        <v>60</v>
      </c>
      <c r="C62" t="s">
        <v>36</v>
      </c>
      <c r="D62" t="s">
        <v>87</v>
      </c>
      <c r="E62" s="10">
        <v>1.1574074074074073E-5</v>
      </c>
      <c r="F62" t="s">
        <v>88</v>
      </c>
      <c r="G62" t="s">
        <v>176</v>
      </c>
      <c r="H62" s="11">
        <v>44171.39912037037</v>
      </c>
      <c r="I62" t="s">
        <v>177</v>
      </c>
      <c r="J62">
        <v>0</v>
      </c>
      <c r="K62">
        <v>80</v>
      </c>
      <c r="M62">
        <v>60</v>
      </c>
      <c r="N62" s="16">
        <v>1.1574074074074073E-5</v>
      </c>
      <c r="O62">
        <v>2</v>
      </c>
      <c r="P62">
        <v>9</v>
      </c>
      <c r="Q62">
        <f>pqZwift[[#This Row],[Afstand]]+IF(pqZwift[[#This Row],[Index]]&gt;1,Q61,0)</f>
        <v>499</v>
      </c>
      <c r="R62">
        <v>32</v>
      </c>
      <c r="S62">
        <v>80</v>
      </c>
    </row>
    <row r="63" spans="2:19" x14ac:dyDescent="0.25">
      <c r="B63">
        <v>61</v>
      </c>
      <c r="C63" t="s">
        <v>36</v>
      </c>
      <c r="D63" t="s">
        <v>35</v>
      </c>
      <c r="E63" s="10">
        <v>1.1574074074074073E-5</v>
      </c>
      <c r="F63" t="s">
        <v>84</v>
      </c>
      <c r="G63" t="s">
        <v>178</v>
      </c>
      <c r="H63" s="11">
        <v>44171.399131944447</v>
      </c>
      <c r="I63" t="s">
        <v>179</v>
      </c>
      <c r="J63">
        <v>0</v>
      </c>
      <c r="K63">
        <v>81</v>
      </c>
      <c r="M63">
        <v>61</v>
      </c>
      <c r="N63" s="16">
        <v>1.1574074074074073E-5</v>
      </c>
      <c r="O63">
        <v>2</v>
      </c>
      <c r="P63">
        <v>8</v>
      </c>
      <c r="Q63">
        <f>pqZwift[[#This Row],[Afstand]]+IF(pqZwift[[#This Row],[Index]]&gt;1,Q62,0)</f>
        <v>507</v>
      </c>
      <c r="R63">
        <v>29</v>
      </c>
      <c r="S63">
        <v>81</v>
      </c>
    </row>
    <row r="64" spans="2:19" x14ac:dyDescent="0.25">
      <c r="B64">
        <v>62</v>
      </c>
      <c r="C64" t="s">
        <v>36</v>
      </c>
      <c r="D64" t="s">
        <v>87</v>
      </c>
      <c r="E64" s="10">
        <v>1.1574074074074073E-5</v>
      </c>
      <c r="F64" t="s">
        <v>88</v>
      </c>
      <c r="G64" t="s">
        <v>176</v>
      </c>
      <c r="H64" s="11">
        <v>44171.399143518516</v>
      </c>
      <c r="I64" t="s">
        <v>180</v>
      </c>
      <c r="J64">
        <v>0</v>
      </c>
      <c r="K64">
        <v>80</v>
      </c>
      <c r="M64">
        <v>62</v>
      </c>
      <c r="N64" s="16">
        <v>1.1574074074074073E-5</v>
      </c>
      <c r="O64">
        <v>2</v>
      </c>
      <c r="P64">
        <v>9</v>
      </c>
      <c r="Q64">
        <f>pqZwift[[#This Row],[Afstand]]+IF(pqZwift[[#This Row],[Index]]&gt;1,Q63,0)</f>
        <v>516</v>
      </c>
      <c r="R64">
        <v>32</v>
      </c>
      <c r="S64">
        <v>80</v>
      </c>
    </row>
    <row r="65" spans="2:19" x14ac:dyDescent="0.25">
      <c r="B65">
        <v>63</v>
      </c>
      <c r="C65" t="s">
        <v>36</v>
      </c>
      <c r="D65" t="s">
        <v>35</v>
      </c>
      <c r="E65" s="10">
        <v>1.1574074074074073E-5</v>
      </c>
      <c r="F65" t="s">
        <v>84</v>
      </c>
      <c r="G65" t="s">
        <v>181</v>
      </c>
      <c r="H65" s="11">
        <v>44171.399155092593</v>
      </c>
      <c r="I65" t="s">
        <v>182</v>
      </c>
      <c r="J65">
        <v>0</v>
      </c>
      <c r="K65">
        <v>80</v>
      </c>
      <c r="M65">
        <v>63</v>
      </c>
      <c r="N65" s="16">
        <v>1.1574074074074073E-5</v>
      </c>
      <c r="O65">
        <v>2</v>
      </c>
      <c r="P65">
        <v>8</v>
      </c>
      <c r="Q65">
        <f>pqZwift[[#This Row],[Afstand]]+IF(pqZwift[[#This Row],[Index]]&gt;1,Q64,0)</f>
        <v>524</v>
      </c>
      <c r="R65">
        <v>29</v>
      </c>
      <c r="S65">
        <v>80</v>
      </c>
    </row>
    <row r="66" spans="2:19" x14ac:dyDescent="0.25">
      <c r="B66">
        <v>64</v>
      </c>
      <c r="C66" t="s">
        <v>36</v>
      </c>
      <c r="D66" t="s">
        <v>87</v>
      </c>
      <c r="E66" s="10">
        <v>1.1574074074074073E-5</v>
      </c>
      <c r="F66" t="s">
        <v>88</v>
      </c>
      <c r="G66" t="s">
        <v>183</v>
      </c>
      <c r="H66" s="11">
        <v>44171.39916666667</v>
      </c>
      <c r="I66" t="s">
        <v>184</v>
      </c>
      <c r="J66">
        <v>0</v>
      </c>
      <c r="K66">
        <v>80</v>
      </c>
      <c r="M66">
        <v>64</v>
      </c>
      <c r="N66" s="16">
        <v>1.1574074074074073E-5</v>
      </c>
      <c r="O66">
        <v>2</v>
      </c>
      <c r="P66">
        <v>9</v>
      </c>
      <c r="Q66">
        <f>pqZwift[[#This Row],[Afstand]]+IF(pqZwift[[#This Row],[Index]]&gt;1,Q65,0)</f>
        <v>533</v>
      </c>
      <c r="R66">
        <v>32</v>
      </c>
      <c r="S66">
        <v>80</v>
      </c>
    </row>
    <row r="67" spans="2:19" x14ac:dyDescent="0.25">
      <c r="B67">
        <v>65</v>
      </c>
      <c r="C67" t="s">
        <v>36</v>
      </c>
      <c r="D67" t="s">
        <v>35</v>
      </c>
      <c r="E67" s="10">
        <v>1.1574074074074073E-5</v>
      </c>
      <c r="F67" t="s">
        <v>185</v>
      </c>
      <c r="G67" t="s">
        <v>186</v>
      </c>
      <c r="H67" s="11">
        <v>44171.399178240739</v>
      </c>
      <c r="I67" t="s">
        <v>187</v>
      </c>
      <c r="J67">
        <v>0</v>
      </c>
      <c r="K67">
        <v>80</v>
      </c>
      <c r="M67">
        <v>65</v>
      </c>
      <c r="N67" s="16">
        <v>1.1574074074074073E-5</v>
      </c>
      <c r="O67">
        <v>2</v>
      </c>
      <c r="P67">
        <v>8</v>
      </c>
      <c r="Q67">
        <f>pqZwift[[#This Row],[Afstand]]+IF(pqZwift[[#This Row],[Index]]&gt;1,Q66,0)</f>
        <v>541</v>
      </c>
      <c r="R67">
        <v>28</v>
      </c>
      <c r="S67">
        <v>80</v>
      </c>
    </row>
    <row r="68" spans="2:19" x14ac:dyDescent="0.25">
      <c r="B68">
        <v>66</v>
      </c>
      <c r="C68" t="s">
        <v>36</v>
      </c>
      <c r="D68" t="s">
        <v>87</v>
      </c>
      <c r="E68" s="10">
        <v>1.1574074074074073E-5</v>
      </c>
      <c r="F68" t="s">
        <v>88</v>
      </c>
      <c r="G68" t="s">
        <v>188</v>
      </c>
      <c r="H68" s="11">
        <v>44171.399189814816</v>
      </c>
      <c r="I68" t="s">
        <v>189</v>
      </c>
      <c r="J68">
        <v>0</v>
      </c>
      <c r="K68">
        <v>80</v>
      </c>
      <c r="M68">
        <v>66</v>
      </c>
      <c r="N68" s="16">
        <v>1.1574074074074073E-5</v>
      </c>
      <c r="O68">
        <v>2</v>
      </c>
      <c r="P68">
        <v>9</v>
      </c>
      <c r="Q68">
        <f>pqZwift[[#This Row],[Afstand]]+IF(pqZwift[[#This Row],[Index]]&gt;1,Q67,0)</f>
        <v>550</v>
      </c>
      <c r="R68">
        <v>32</v>
      </c>
      <c r="S68">
        <v>80</v>
      </c>
    </row>
    <row r="69" spans="2:19" x14ac:dyDescent="0.25">
      <c r="B69">
        <v>67</v>
      </c>
      <c r="C69" t="s">
        <v>36</v>
      </c>
      <c r="D69" t="s">
        <v>43</v>
      </c>
      <c r="E69" s="10">
        <v>1.1574074074074073E-5</v>
      </c>
      <c r="F69" t="s">
        <v>73</v>
      </c>
      <c r="G69" t="s">
        <v>190</v>
      </c>
      <c r="H69" s="11">
        <v>44171.399201388886</v>
      </c>
      <c r="I69" t="s">
        <v>191</v>
      </c>
      <c r="J69">
        <v>0</v>
      </c>
      <c r="K69">
        <v>79</v>
      </c>
      <c r="M69">
        <v>67</v>
      </c>
      <c r="N69" s="16">
        <v>1.1574074074074073E-5</v>
      </c>
      <c r="O69">
        <v>2</v>
      </c>
      <c r="P69">
        <v>7</v>
      </c>
      <c r="Q69">
        <f>pqZwift[[#This Row],[Afstand]]+IF(pqZwift[[#This Row],[Index]]&gt;1,Q68,0)</f>
        <v>557</v>
      </c>
      <c r="R69">
        <v>24</v>
      </c>
      <c r="S69">
        <v>79</v>
      </c>
    </row>
    <row r="70" spans="2:19" x14ac:dyDescent="0.25">
      <c r="B70">
        <v>68</v>
      </c>
      <c r="C70" t="s">
        <v>36</v>
      </c>
      <c r="D70" t="s">
        <v>104</v>
      </c>
      <c r="E70" s="10">
        <v>1.1574074074074073E-5</v>
      </c>
      <c r="F70" t="s">
        <v>105</v>
      </c>
      <c r="G70" t="s">
        <v>192</v>
      </c>
      <c r="H70" s="11">
        <v>44171.399212962962</v>
      </c>
      <c r="I70" t="s">
        <v>193</v>
      </c>
      <c r="J70">
        <v>0</v>
      </c>
      <c r="K70">
        <v>79</v>
      </c>
      <c r="M70">
        <v>68</v>
      </c>
      <c r="N70" s="16">
        <v>1.1574074074074073E-5</v>
      </c>
      <c r="O70">
        <v>2</v>
      </c>
      <c r="P70">
        <v>10</v>
      </c>
      <c r="Q70">
        <f>pqZwift[[#This Row],[Afstand]]+IF(pqZwift[[#This Row],[Index]]&gt;1,Q69,0)</f>
        <v>567</v>
      </c>
      <c r="R70">
        <v>35</v>
      </c>
      <c r="S70">
        <v>79</v>
      </c>
    </row>
    <row r="71" spans="2:19" x14ac:dyDescent="0.25">
      <c r="B71">
        <v>69</v>
      </c>
      <c r="C71" t="s">
        <v>36</v>
      </c>
      <c r="D71" t="s">
        <v>87</v>
      </c>
      <c r="E71" s="10">
        <v>1.1574074074074073E-5</v>
      </c>
      <c r="F71" t="s">
        <v>93</v>
      </c>
      <c r="G71" t="s">
        <v>194</v>
      </c>
      <c r="H71" s="11">
        <v>44171.399224537039</v>
      </c>
      <c r="I71" t="s">
        <v>195</v>
      </c>
      <c r="J71">
        <v>0</v>
      </c>
      <c r="K71">
        <v>78</v>
      </c>
      <c r="M71">
        <v>69</v>
      </c>
      <c r="N71" s="16">
        <v>1.1574074074074073E-5</v>
      </c>
      <c r="O71">
        <v>2</v>
      </c>
      <c r="P71">
        <v>9</v>
      </c>
      <c r="Q71">
        <f>pqZwift[[#This Row],[Afstand]]+IF(pqZwift[[#This Row],[Index]]&gt;1,Q70,0)</f>
        <v>576</v>
      </c>
      <c r="R71">
        <v>31</v>
      </c>
      <c r="S71">
        <v>78</v>
      </c>
    </row>
    <row r="72" spans="2:19" x14ac:dyDescent="0.25">
      <c r="B72">
        <v>70</v>
      </c>
      <c r="C72" t="s">
        <v>36</v>
      </c>
      <c r="D72" t="s">
        <v>87</v>
      </c>
      <c r="E72" s="10">
        <v>1.1574074074074073E-5</v>
      </c>
      <c r="F72" t="s">
        <v>93</v>
      </c>
      <c r="G72" t="s">
        <v>194</v>
      </c>
      <c r="H72" s="11">
        <v>44171.399236111109</v>
      </c>
      <c r="I72" t="s">
        <v>196</v>
      </c>
      <c r="J72">
        <v>0</v>
      </c>
      <c r="K72">
        <v>78</v>
      </c>
      <c r="M72">
        <v>70</v>
      </c>
      <c r="N72" s="16">
        <v>1.1574074074074073E-5</v>
      </c>
      <c r="O72">
        <v>2</v>
      </c>
      <c r="P72">
        <v>9</v>
      </c>
      <c r="Q72">
        <f>pqZwift[[#This Row],[Afstand]]+IF(pqZwift[[#This Row],[Index]]&gt;1,Q71,0)</f>
        <v>585</v>
      </c>
      <c r="R72">
        <v>31</v>
      </c>
      <c r="S72">
        <v>78</v>
      </c>
    </row>
    <row r="73" spans="2:19" x14ac:dyDescent="0.25">
      <c r="B73">
        <v>71</v>
      </c>
      <c r="C73" t="s">
        <v>36</v>
      </c>
      <c r="D73" t="s">
        <v>66</v>
      </c>
      <c r="E73" s="10">
        <v>1.1574074074074073E-5</v>
      </c>
      <c r="F73" t="s">
        <v>70</v>
      </c>
      <c r="G73" t="s">
        <v>197</v>
      </c>
      <c r="H73" s="11">
        <v>44171.399247685185</v>
      </c>
      <c r="I73" t="s">
        <v>198</v>
      </c>
      <c r="J73">
        <v>0</v>
      </c>
      <c r="K73">
        <v>77</v>
      </c>
      <c r="M73">
        <v>71</v>
      </c>
      <c r="N73" s="16">
        <v>1.1574074074074073E-5</v>
      </c>
      <c r="O73">
        <v>2</v>
      </c>
      <c r="P73">
        <v>6</v>
      </c>
      <c r="Q73">
        <f>pqZwift[[#This Row],[Afstand]]+IF(pqZwift[[#This Row],[Index]]&gt;1,Q72,0)</f>
        <v>591</v>
      </c>
      <c r="R73">
        <v>22</v>
      </c>
      <c r="S73">
        <v>77</v>
      </c>
    </row>
    <row r="74" spans="2:19" x14ac:dyDescent="0.25">
      <c r="B74">
        <v>72</v>
      </c>
      <c r="C74" t="s">
        <v>36</v>
      </c>
      <c r="D74" t="s">
        <v>104</v>
      </c>
      <c r="E74" s="10">
        <v>1.1574074074074073E-5</v>
      </c>
      <c r="F74" t="s">
        <v>98</v>
      </c>
      <c r="G74" t="s">
        <v>199</v>
      </c>
      <c r="H74" s="11">
        <v>44171.399259259262</v>
      </c>
      <c r="I74" t="s">
        <v>200</v>
      </c>
      <c r="J74">
        <v>0</v>
      </c>
      <c r="K74">
        <v>78</v>
      </c>
      <c r="M74">
        <v>72</v>
      </c>
      <c r="N74" s="16">
        <v>1.1574074074074073E-5</v>
      </c>
      <c r="O74">
        <v>2</v>
      </c>
      <c r="P74">
        <v>10</v>
      </c>
      <c r="Q74">
        <f>pqZwift[[#This Row],[Afstand]]+IF(pqZwift[[#This Row],[Index]]&gt;1,Q73,0)</f>
        <v>601</v>
      </c>
      <c r="R74">
        <v>34</v>
      </c>
      <c r="S74">
        <v>78</v>
      </c>
    </row>
    <row r="75" spans="2:19" x14ac:dyDescent="0.25">
      <c r="B75">
        <v>73</v>
      </c>
      <c r="C75" t="s">
        <v>36</v>
      </c>
      <c r="D75" t="s">
        <v>35</v>
      </c>
      <c r="E75" s="10">
        <v>1.1574074074074073E-5</v>
      </c>
      <c r="F75" t="s">
        <v>161</v>
      </c>
      <c r="G75" t="s">
        <v>201</v>
      </c>
      <c r="H75" s="11">
        <v>44171.399270833332</v>
      </c>
      <c r="I75" t="s">
        <v>202</v>
      </c>
      <c r="J75">
        <v>0</v>
      </c>
      <c r="K75">
        <v>79</v>
      </c>
      <c r="M75">
        <v>73</v>
      </c>
      <c r="N75" s="16">
        <v>1.1574074074074073E-5</v>
      </c>
      <c r="O75">
        <v>2</v>
      </c>
      <c r="P75">
        <v>8</v>
      </c>
      <c r="Q75">
        <f>pqZwift[[#This Row],[Afstand]]+IF(pqZwift[[#This Row],[Index]]&gt;1,Q74,0)</f>
        <v>609</v>
      </c>
      <c r="R75">
        <v>30</v>
      </c>
      <c r="S75">
        <v>79</v>
      </c>
    </row>
    <row r="76" spans="2:19" x14ac:dyDescent="0.25">
      <c r="B76">
        <v>74</v>
      </c>
      <c r="C76" t="s">
        <v>36</v>
      </c>
      <c r="D76" t="s">
        <v>35</v>
      </c>
      <c r="E76" s="10">
        <v>1.1574074074074073E-5</v>
      </c>
      <c r="F76" t="s">
        <v>161</v>
      </c>
      <c r="G76" t="s">
        <v>203</v>
      </c>
      <c r="H76" s="11">
        <v>44171.399282407408</v>
      </c>
      <c r="I76" t="s">
        <v>204</v>
      </c>
      <c r="J76">
        <v>0</v>
      </c>
      <c r="K76">
        <v>78</v>
      </c>
      <c r="M76">
        <v>74</v>
      </c>
      <c r="N76" s="16">
        <v>1.1574074074074073E-5</v>
      </c>
      <c r="O76">
        <v>2</v>
      </c>
      <c r="P76">
        <v>8</v>
      </c>
      <c r="Q76">
        <f>pqZwift[[#This Row],[Afstand]]+IF(pqZwift[[#This Row],[Index]]&gt;1,Q75,0)</f>
        <v>617</v>
      </c>
      <c r="R76">
        <v>30</v>
      </c>
      <c r="S76">
        <v>78</v>
      </c>
    </row>
    <row r="77" spans="2:19" x14ac:dyDescent="0.25">
      <c r="B77">
        <v>75</v>
      </c>
      <c r="C77" t="s">
        <v>36</v>
      </c>
      <c r="D77" t="s">
        <v>66</v>
      </c>
      <c r="E77" s="10">
        <v>1.1574074074074073E-5</v>
      </c>
      <c r="F77" t="s">
        <v>67</v>
      </c>
      <c r="G77" t="s">
        <v>205</v>
      </c>
      <c r="H77" s="11">
        <v>44171.399293981478</v>
      </c>
      <c r="I77" t="s">
        <v>206</v>
      </c>
      <c r="J77">
        <v>0</v>
      </c>
      <c r="K77">
        <v>79</v>
      </c>
      <c r="M77">
        <v>75</v>
      </c>
      <c r="N77" s="16">
        <v>1.1574074074074073E-5</v>
      </c>
      <c r="O77">
        <v>2</v>
      </c>
      <c r="P77">
        <v>6</v>
      </c>
      <c r="Q77">
        <f>pqZwift[[#This Row],[Afstand]]+IF(pqZwift[[#This Row],[Index]]&gt;1,Q76,0)</f>
        <v>623</v>
      </c>
      <c r="R77">
        <v>21</v>
      </c>
      <c r="S77">
        <v>79</v>
      </c>
    </row>
    <row r="78" spans="2:19" x14ac:dyDescent="0.25">
      <c r="B78">
        <v>76</v>
      </c>
      <c r="C78" t="s">
        <v>36</v>
      </c>
      <c r="D78" t="s">
        <v>87</v>
      </c>
      <c r="E78" s="10">
        <v>1.1574074074074073E-5</v>
      </c>
      <c r="F78" t="s">
        <v>98</v>
      </c>
      <c r="G78" t="s">
        <v>207</v>
      </c>
      <c r="H78" s="11">
        <v>44171.399305555555</v>
      </c>
      <c r="I78" t="s">
        <v>208</v>
      </c>
      <c r="J78">
        <v>0</v>
      </c>
      <c r="K78">
        <v>80</v>
      </c>
      <c r="M78">
        <v>76</v>
      </c>
      <c r="N78" s="16">
        <v>1.1574074074074073E-5</v>
      </c>
      <c r="O78">
        <v>2</v>
      </c>
      <c r="P78">
        <v>9</v>
      </c>
      <c r="Q78">
        <f>pqZwift[[#This Row],[Afstand]]+IF(pqZwift[[#This Row],[Index]]&gt;1,Q77,0)</f>
        <v>632</v>
      </c>
      <c r="R78">
        <v>34</v>
      </c>
      <c r="S78">
        <v>80</v>
      </c>
    </row>
    <row r="79" spans="2:19" x14ac:dyDescent="0.25">
      <c r="B79">
        <v>77</v>
      </c>
      <c r="C79" t="s">
        <v>36</v>
      </c>
      <c r="D79" t="s">
        <v>35</v>
      </c>
      <c r="E79" s="10">
        <v>1.1574074074074073E-5</v>
      </c>
      <c r="F79" t="s">
        <v>161</v>
      </c>
      <c r="G79" t="s">
        <v>209</v>
      </c>
      <c r="H79" s="11">
        <v>44171.399317129632</v>
      </c>
      <c r="I79" t="s">
        <v>210</v>
      </c>
      <c r="J79">
        <v>0</v>
      </c>
      <c r="K79">
        <v>80</v>
      </c>
      <c r="M79">
        <v>77</v>
      </c>
      <c r="N79" s="16">
        <v>1.1574074074074073E-5</v>
      </c>
      <c r="O79">
        <v>2</v>
      </c>
      <c r="P79">
        <v>8</v>
      </c>
      <c r="Q79">
        <f>pqZwift[[#This Row],[Afstand]]+IF(pqZwift[[#This Row],[Index]]&gt;1,Q78,0)</f>
        <v>640</v>
      </c>
      <c r="R79">
        <v>30</v>
      </c>
      <c r="S79">
        <v>80</v>
      </c>
    </row>
    <row r="80" spans="2:19" x14ac:dyDescent="0.25">
      <c r="B80">
        <v>78</v>
      </c>
      <c r="C80" t="s">
        <v>36</v>
      </c>
      <c r="D80" t="s">
        <v>35</v>
      </c>
      <c r="E80" s="10">
        <v>1.1574074074074073E-5</v>
      </c>
      <c r="F80" t="s">
        <v>84</v>
      </c>
      <c r="G80" t="s">
        <v>211</v>
      </c>
      <c r="H80" s="11">
        <v>44171.399328703701</v>
      </c>
      <c r="I80" t="s">
        <v>212</v>
      </c>
      <c r="J80">
        <v>0</v>
      </c>
      <c r="K80">
        <v>80</v>
      </c>
      <c r="M80">
        <v>78</v>
      </c>
      <c r="N80" s="16">
        <v>1.1574074074074073E-5</v>
      </c>
      <c r="O80">
        <v>2</v>
      </c>
      <c r="P80">
        <v>8</v>
      </c>
      <c r="Q80">
        <f>pqZwift[[#This Row],[Afstand]]+IF(pqZwift[[#This Row],[Index]]&gt;1,Q79,0)</f>
        <v>648</v>
      </c>
      <c r="R80">
        <v>29</v>
      </c>
      <c r="S80">
        <v>80</v>
      </c>
    </row>
    <row r="81" spans="2:19" x14ac:dyDescent="0.25">
      <c r="B81">
        <v>79</v>
      </c>
      <c r="C81" t="s">
        <v>36</v>
      </c>
      <c r="D81" t="s">
        <v>35</v>
      </c>
      <c r="E81" s="10">
        <v>1.1574074074074073E-5</v>
      </c>
      <c r="F81" t="s">
        <v>84</v>
      </c>
      <c r="G81" t="s">
        <v>213</v>
      </c>
      <c r="H81" s="11">
        <v>44171.399340277778</v>
      </c>
      <c r="I81" t="s">
        <v>214</v>
      </c>
      <c r="J81">
        <v>0</v>
      </c>
      <c r="K81">
        <v>81</v>
      </c>
      <c r="M81">
        <v>79</v>
      </c>
      <c r="N81" s="16">
        <v>1.1574074074074073E-5</v>
      </c>
      <c r="O81">
        <v>2</v>
      </c>
      <c r="P81">
        <v>8</v>
      </c>
      <c r="Q81">
        <f>pqZwift[[#This Row],[Afstand]]+IF(pqZwift[[#This Row],[Index]]&gt;1,Q80,0)</f>
        <v>656</v>
      </c>
      <c r="R81">
        <v>29</v>
      </c>
      <c r="S81">
        <v>81</v>
      </c>
    </row>
    <row r="82" spans="2:19" x14ac:dyDescent="0.25">
      <c r="B82">
        <v>80</v>
      </c>
      <c r="C82" t="s">
        <v>36</v>
      </c>
      <c r="D82" t="s">
        <v>35</v>
      </c>
      <c r="E82" s="10">
        <v>1.1574074074074073E-5</v>
      </c>
      <c r="F82" t="s">
        <v>161</v>
      </c>
      <c r="G82" t="s">
        <v>215</v>
      </c>
      <c r="H82" s="11">
        <v>44171.399351851855</v>
      </c>
      <c r="I82" t="s">
        <v>216</v>
      </c>
      <c r="J82">
        <v>0</v>
      </c>
      <c r="K82">
        <v>80</v>
      </c>
      <c r="M82">
        <v>80</v>
      </c>
      <c r="N82" s="16">
        <v>1.1574074074074073E-5</v>
      </c>
      <c r="O82">
        <v>2</v>
      </c>
      <c r="P82">
        <v>8</v>
      </c>
      <c r="Q82">
        <f>pqZwift[[#This Row],[Afstand]]+IF(pqZwift[[#This Row],[Index]]&gt;1,Q81,0)</f>
        <v>664</v>
      </c>
      <c r="R82">
        <v>30</v>
      </c>
      <c r="S82">
        <v>80</v>
      </c>
    </row>
    <row r="83" spans="2:19" x14ac:dyDescent="0.25">
      <c r="B83">
        <v>81</v>
      </c>
      <c r="C83" t="s">
        <v>36</v>
      </c>
      <c r="D83" t="s">
        <v>35</v>
      </c>
      <c r="E83" s="10">
        <v>1.1574074074074073E-5</v>
      </c>
      <c r="F83" t="s">
        <v>161</v>
      </c>
      <c r="G83" t="s">
        <v>217</v>
      </c>
      <c r="H83" s="11">
        <v>44171.399363425924</v>
      </c>
      <c r="I83" t="s">
        <v>218</v>
      </c>
      <c r="J83">
        <v>0</v>
      </c>
      <c r="K83">
        <v>81</v>
      </c>
      <c r="M83">
        <v>81</v>
      </c>
      <c r="N83" s="16">
        <v>1.1574074074074073E-5</v>
      </c>
      <c r="O83">
        <v>2</v>
      </c>
      <c r="P83">
        <v>8</v>
      </c>
      <c r="Q83">
        <f>pqZwift[[#This Row],[Afstand]]+IF(pqZwift[[#This Row],[Index]]&gt;1,Q82,0)</f>
        <v>672</v>
      </c>
      <c r="R83">
        <v>30</v>
      </c>
      <c r="S83">
        <v>81</v>
      </c>
    </row>
    <row r="84" spans="2:19" x14ac:dyDescent="0.25">
      <c r="B84">
        <v>82</v>
      </c>
      <c r="C84" t="s">
        <v>36</v>
      </c>
      <c r="D84" t="s">
        <v>43</v>
      </c>
      <c r="E84" s="10">
        <v>1.1574074074074073E-5</v>
      </c>
      <c r="F84" t="s">
        <v>79</v>
      </c>
      <c r="G84" t="s">
        <v>219</v>
      </c>
      <c r="H84" s="11">
        <v>44171.399375000001</v>
      </c>
      <c r="I84" t="s">
        <v>220</v>
      </c>
      <c r="J84">
        <v>0</v>
      </c>
      <c r="K84">
        <v>80</v>
      </c>
      <c r="M84">
        <v>82</v>
      </c>
      <c r="N84" s="16">
        <v>1.1574074074074073E-5</v>
      </c>
      <c r="O84">
        <v>2</v>
      </c>
      <c r="P84">
        <v>7</v>
      </c>
      <c r="Q84">
        <f>pqZwift[[#This Row],[Afstand]]+IF(pqZwift[[#This Row],[Index]]&gt;1,Q83,0)</f>
        <v>679</v>
      </c>
      <c r="R84">
        <v>26</v>
      </c>
      <c r="S84">
        <v>80</v>
      </c>
    </row>
    <row r="85" spans="2:19" x14ac:dyDescent="0.25">
      <c r="B85">
        <v>83</v>
      </c>
      <c r="C85" t="s">
        <v>36</v>
      </c>
      <c r="D85" t="s">
        <v>43</v>
      </c>
      <c r="E85" s="10">
        <v>1.1574074074074073E-5</v>
      </c>
      <c r="F85" t="s">
        <v>79</v>
      </c>
      <c r="G85" t="s">
        <v>221</v>
      </c>
      <c r="H85" s="11">
        <v>44171.399386574078</v>
      </c>
      <c r="I85" t="s">
        <v>222</v>
      </c>
      <c r="J85">
        <v>0</v>
      </c>
      <c r="K85">
        <v>80</v>
      </c>
      <c r="M85">
        <v>83</v>
      </c>
      <c r="N85" s="16">
        <v>1.1574074074074073E-5</v>
      </c>
      <c r="O85">
        <v>2</v>
      </c>
      <c r="P85">
        <v>7</v>
      </c>
      <c r="Q85">
        <f>pqZwift[[#This Row],[Afstand]]+IF(pqZwift[[#This Row],[Index]]&gt;1,Q84,0)</f>
        <v>686</v>
      </c>
      <c r="R85">
        <v>26</v>
      </c>
      <c r="S85">
        <v>80</v>
      </c>
    </row>
    <row r="86" spans="2:19" x14ac:dyDescent="0.25">
      <c r="B86">
        <v>84</v>
      </c>
      <c r="C86" t="s">
        <v>36</v>
      </c>
      <c r="D86" t="s">
        <v>87</v>
      </c>
      <c r="E86" s="10">
        <v>1.1574074074074073E-5</v>
      </c>
      <c r="F86" t="s">
        <v>93</v>
      </c>
      <c r="G86" t="s">
        <v>223</v>
      </c>
      <c r="H86" s="11">
        <v>44171.399398148147</v>
      </c>
      <c r="I86" t="s">
        <v>224</v>
      </c>
      <c r="J86">
        <v>0</v>
      </c>
      <c r="K86">
        <v>79</v>
      </c>
      <c r="M86">
        <v>84</v>
      </c>
      <c r="N86" s="16">
        <v>1.1574074074074073E-5</v>
      </c>
      <c r="O86">
        <v>2</v>
      </c>
      <c r="P86">
        <v>9</v>
      </c>
      <c r="Q86">
        <f>pqZwift[[#This Row],[Afstand]]+IF(pqZwift[[#This Row],[Index]]&gt;1,Q85,0)</f>
        <v>695</v>
      </c>
      <c r="R86">
        <v>31</v>
      </c>
      <c r="S86">
        <v>79</v>
      </c>
    </row>
    <row r="87" spans="2:19" x14ac:dyDescent="0.25">
      <c r="B87">
        <v>85</v>
      </c>
      <c r="C87" t="s">
        <v>36</v>
      </c>
      <c r="D87" t="s">
        <v>43</v>
      </c>
      <c r="E87" s="10">
        <v>1.1574074074074073E-5</v>
      </c>
      <c r="F87" t="s">
        <v>73</v>
      </c>
      <c r="G87" t="s">
        <v>225</v>
      </c>
      <c r="H87" s="11">
        <v>44171.399409722224</v>
      </c>
      <c r="I87" t="s">
        <v>226</v>
      </c>
      <c r="J87">
        <v>0</v>
      </c>
      <c r="K87">
        <v>79</v>
      </c>
      <c r="M87">
        <v>85</v>
      </c>
      <c r="N87" s="16">
        <v>1.1574074074074073E-5</v>
      </c>
      <c r="O87">
        <v>2</v>
      </c>
      <c r="P87">
        <v>7</v>
      </c>
      <c r="Q87">
        <f>pqZwift[[#This Row],[Afstand]]+IF(pqZwift[[#This Row],[Index]]&gt;1,Q86,0)</f>
        <v>702</v>
      </c>
      <c r="R87">
        <v>24</v>
      </c>
      <c r="S87">
        <v>79</v>
      </c>
    </row>
    <row r="88" spans="2:19" x14ac:dyDescent="0.25">
      <c r="B88">
        <v>86</v>
      </c>
      <c r="C88" t="s">
        <v>36</v>
      </c>
      <c r="D88" t="s">
        <v>35</v>
      </c>
      <c r="E88" s="10">
        <v>1.1574074074074073E-5</v>
      </c>
      <c r="F88" t="s">
        <v>84</v>
      </c>
      <c r="G88" t="s">
        <v>227</v>
      </c>
      <c r="H88" s="11">
        <v>44171.399421296293</v>
      </c>
      <c r="I88" t="s">
        <v>228</v>
      </c>
      <c r="J88">
        <v>0</v>
      </c>
      <c r="K88">
        <v>78</v>
      </c>
      <c r="M88">
        <v>86</v>
      </c>
      <c r="N88" s="16">
        <v>1.1574074074074073E-5</v>
      </c>
      <c r="O88">
        <v>2</v>
      </c>
      <c r="P88">
        <v>8</v>
      </c>
      <c r="Q88">
        <f>pqZwift[[#This Row],[Afstand]]+IF(pqZwift[[#This Row],[Index]]&gt;1,Q87,0)</f>
        <v>710</v>
      </c>
      <c r="R88">
        <v>29</v>
      </c>
      <c r="S88">
        <v>78</v>
      </c>
    </row>
    <row r="89" spans="2:19" x14ac:dyDescent="0.25">
      <c r="B89">
        <v>87</v>
      </c>
      <c r="C89" t="s">
        <v>36</v>
      </c>
      <c r="D89" t="s">
        <v>43</v>
      </c>
      <c r="E89" s="10">
        <v>1.1574074074074073E-5</v>
      </c>
      <c r="F89" t="s">
        <v>73</v>
      </c>
      <c r="G89" t="s">
        <v>229</v>
      </c>
      <c r="H89" s="11">
        <v>44171.39943287037</v>
      </c>
      <c r="I89" t="s">
        <v>230</v>
      </c>
      <c r="J89">
        <v>0</v>
      </c>
      <c r="K89">
        <v>79</v>
      </c>
      <c r="M89">
        <v>87</v>
      </c>
      <c r="N89" s="16">
        <v>1.1574074074074073E-5</v>
      </c>
      <c r="O89">
        <v>2</v>
      </c>
      <c r="P89">
        <v>7</v>
      </c>
      <c r="Q89">
        <f>pqZwift[[#This Row],[Afstand]]+IF(pqZwift[[#This Row],[Index]]&gt;1,Q88,0)</f>
        <v>717</v>
      </c>
      <c r="R89">
        <v>24</v>
      </c>
      <c r="S89">
        <v>79</v>
      </c>
    </row>
    <row r="90" spans="2:19" x14ac:dyDescent="0.25">
      <c r="B90">
        <v>88</v>
      </c>
      <c r="C90" t="s">
        <v>36</v>
      </c>
      <c r="D90" t="s">
        <v>87</v>
      </c>
      <c r="E90" s="10">
        <v>1.1574074074074073E-5</v>
      </c>
      <c r="F90" t="s">
        <v>93</v>
      </c>
      <c r="G90" t="s">
        <v>231</v>
      </c>
      <c r="H90" s="11">
        <v>44171.399444444447</v>
      </c>
      <c r="I90" t="s">
        <v>232</v>
      </c>
      <c r="J90">
        <v>0</v>
      </c>
      <c r="K90">
        <v>80</v>
      </c>
      <c r="M90">
        <v>88</v>
      </c>
      <c r="N90" s="16">
        <v>1.1574074074074073E-5</v>
      </c>
      <c r="O90">
        <v>2</v>
      </c>
      <c r="P90">
        <v>9</v>
      </c>
      <c r="Q90">
        <f>pqZwift[[#This Row],[Afstand]]+IF(pqZwift[[#This Row],[Index]]&gt;1,Q89,0)</f>
        <v>726</v>
      </c>
      <c r="R90">
        <v>31</v>
      </c>
      <c r="S90">
        <v>80</v>
      </c>
    </row>
    <row r="91" spans="2:19" x14ac:dyDescent="0.25">
      <c r="B91">
        <v>89</v>
      </c>
      <c r="C91" t="s">
        <v>36</v>
      </c>
      <c r="D91" t="s">
        <v>43</v>
      </c>
      <c r="E91" s="10">
        <v>1.1574074074074073E-5</v>
      </c>
      <c r="F91" t="s">
        <v>173</v>
      </c>
      <c r="G91" t="s">
        <v>233</v>
      </c>
      <c r="H91" s="11">
        <v>44171.399456018517</v>
      </c>
      <c r="I91" t="s">
        <v>234</v>
      </c>
      <c r="J91">
        <v>0</v>
      </c>
      <c r="K91">
        <v>80</v>
      </c>
      <c r="M91">
        <v>89</v>
      </c>
      <c r="N91" s="16">
        <v>1.1574074074074073E-5</v>
      </c>
      <c r="O91">
        <v>2</v>
      </c>
      <c r="P91">
        <v>7</v>
      </c>
      <c r="Q91">
        <f>pqZwift[[#This Row],[Afstand]]+IF(pqZwift[[#This Row],[Index]]&gt;1,Q90,0)</f>
        <v>733</v>
      </c>
      <c r="R91">
        <v>25</v>
      </c>
      <c r="S91">
        <v>80</v>
      </c>
    </row>
    <row r="92" spans="2:19" x14ac:dyDescent="0.25">
      <c r="B92">
        <v>90</v>
      </c>
      <c r="C92" t="s">
        <v>36</v>
      </c>
      <c r="D92" t="s">
        <v>87</v>
      </c>
      <c r="E92" s="10">
        <v>1.1574074074074073E-5</v>
      </c>
      <c r="F92" t="s">
        <v>88</v>
      </c>
      <c r="G92" t="s">
        <v>235</v>
      </c>
      <c r="H92" s="11">
        <v>44171.399467592593</v>
      </c>
      <c r="I92" t="s">
        <v>236</v>
      </c>
      <c r="J92">
        <v>0</v>
      </c>
      <c r="K92">
        <v>80</v>
      </c>
      <c r="M92">
        <v>90</v>
      </c>
      <c r="N92" s="16">
        <v>1.1574074074074073E-5</v>
      </c>
      <c r="O92">
        <v>2</v>
      </c>
      <c r="P92">
        <v>9</v>
      </c>
      <c r="Q92">
        <f>pqZwift[[#This Row],[Afstand]]+IF(pqZwift[[#This Row],[Index]]&gt;1,Q91,0)</f>
        <v>742</v>
      </c>
      <c r="R92">
        <v>32</v>
      </c>
      <c r="S92">
        <v>80</v>
      </c>
    </row>
    <row r="93" spans="2:19" x14ac:dyDescent="0.25">
      <c r="B93">
        <v>91</v>
      </c>
      <c r="C93" t="s">
        <v>36</v>
      </c>
      <c r="D93" t="s">
        <v>43</v>
      </c>
      <c r="E93" s="10">
        <v>1.1574074074074073E-5</v>
      </c>
      <c r="F93" t="s">
        <v>79</v>
      </c>
      <c r="G93" t="s">
        <v>237</v>
      </c>
      <c r="H93" s="11">
        <v>44171.39947916667</v>
      </c>
      <c r="I93" t="s">
        <v>238</v>
      </c>
      <c r="J93">
        <v>0</v>
      </c>
      <c r="K93">
        <v>80</v>
      </c>
      <c r="M93">
        <v>91</v>
      </c>
      <c r="N93" s="16">
        <v>1.1574074074074073E-5</v>
      </c>
      <c r="O93">
        <v>2</v>
      </c>
      <c r="P93">
        <v>7</v>
      </c>
      <c r="Q93">
        <f>pqZwift[[#This Row],[Afstand]]+IF(pqZwift[[#This Row],[Index]]&gt;1,Q92,0)</f>
        <v>749</v>
      </c>
      <c r="R93">
        <v>26</v>
      </c>
      <c r="S93">
        <v>80</v>
      </c>
    </row>
    <row r="94" spans="2:19" x14ac:dyDescent="0.25">
      <c r="B94">
        <v>92</v>
      </c>
      <c r="C94" t="s">
        <v>36</v>
      </c>
      <c r="D94" t="s">
        <v>43</v>
      </c>
      <c r="E94" s="10">
        <v>1.1574074074074073E-5</v>
      </c>
      <c r="F94" t="s">
        <v>173</v>
      </c>
      <c r="G94" t="s">
        <v>233</v>
      </c>
      <c r="H94" s="11">
        <v>44171.39949074074</v>
      </c>
      <c r="I94" t="s">
        <v>239</v>
      </c>
      <c r="J94">
        <v>0</v>
      </c>
      <c r="K94">
        <v>79</v>
      </c>
      <c r="M94">
        <v>92</v>
      </c>
      <c r="N94" s="16">
        <v>1.1574074074074073E-5</v>
      </c>
      <c r="O94">
        <v>2</v>
      </c>
      <c r="P94">
        <v>7</v>
      </c>
      <c r="Q94">
        <f>pqZwift[[#This Row],[Afstand]]+IF(pqZwift[[#This Row],[Index]]&gt;1,Q93,0)</f>
        <v>756</v>
      </c>
      <c r="R94">
        <v>25</v>
      </c>
      <c r="S94">
        <v>79</v>
      </c>
    </row>
    <row r="95" spans="2:19" x14ac:dyDescent="0.25">
      <c r="B95">
        <v>93</v>
      </c>
      <c r="C95" t="s">
        <v>36</v>
      </c>
      <c r="D95" t="s">
        <v>87</v>
      </c>
      <c r="E95" s="10">
        <v>1.1574074074074073E-5</v>
      </c>
      <c r="F95" t="s">
        <v>93</v>
      </c>
      <c r="G95" t="s">
        <v>240</v>
      </c>
      <c r="H95" s="11">
        <v>44171.399502314816</v>
      </c>
      <c r="I95" t="s">
        <v>241</v>
      </c>
      <c r="J95">
        <v>0</v>
      </c>
      <c r="K95">
        <v>78</v>
      </c>
      <c r="M95">
        <v>93</v>
      </c>
      <c r="N95" s="16">
        <v>1.1574074074074073E-5</v>
      </c>
      <c r="O95">
        <v>2</v>
      </c>
      <c r="P95">
        <v>9</v>
      </c>
      <c r="Q95">
        <f>pqZwift[[#This Row],[Afstand]]+IF(pqZwift[[#This Row],[Index]]&gt;1,Q94,0)</f>
        <v>765</v>
      </c>
      <c r="R95">
        <v>31</v>
      </c>
      <c r="S95">
        <v>78</v>
      </c>
    </row>
    <row r="96" spans="2:19" x14ac:dyDescent="0.25">
      <c r="B96">
        <v>94</v>
      </c>
      <c r="C96" t="s">
        <v>36</v>
      </c>
      <c r="D96" t="s">
        <v>35</v>
      </c>
      <c r="E96" s="10">
        <v>1.1574074074074073E-5</v>
      </c>
      <c r="F96" t="s">
        <v>185</v>
      </c>
      <c r="G96" t="s">
        <v>242</v>
      </c>
      <c r="H96" s="11">
        <v>44171.399513888886</v>
      </c>
      <c r="I96" t="s">
        <v>243</v>
      </c>
      <c r="J96">
        <v>0</v>
      </c>
      <c r="K96">
        <v>79</v>
      </c>
      <c r="M96">
        <v>94</v>
      </c>
      <c r="N96" s="16">
        <v>1.1574074074074073E-5</v>
      </c>
      <c r="O96">
        <v>2</v>
      </c>
      <c r="P96">
        <v>8</v>
      </c>
      <c r="Q96">
        <f>pqZwift[[#This Row],[Afstand]]+IF(pqZwift[[#This Row],[Index]]&gt;1,Q95,0)</f>
        <v>773</v>
      </c>
      <c r="R96">
        <v>28</v>
      </c>
      <c r="S96">
        <v>79</v>
      </c>
    </row>
    <row r="97" spans="2:19" x14ac:dyDescent="0.25">
      <c r="B97">
        <v>95</v>
      </c>
      <c r="C97" t="s">
        <v>36</v>
      </c>
      <c r="D97" t="s">
        <v>35</v>
      </c>
      <c r="E97" s="10">
        <v>1.1574074074074073E-5</v>
      </c>
      <c r="F97" t="s">
        <v>185</v>
      </c>
      <c r="G97" t="s">
        <v>244</v>
      </c>
      <c r="H97" s="11">
        <v>44171.399525462963</v>
      </c>
      <c r="I97" t="s">
        <v>245</v>
      </c>
      <c r="J97">
        <v>0</v>
      </c>
      <c r="K97">
        <v>78</v>
      </c>
      <c r="M97">
        <v>95</v>
      </c>
      <c r="N97" s="16">
        <v>1.1574074074074073E-5</v>
      </c>
      <c r="O97">
        <v>2</v>
      </c>
      <c r="P97">
        <v>8</v>
      </c>
      <c r="Q97">
        <f>pqZwift[[#This Row],[Afstand]]+IF(pqZwift[[#This Row],[Index]]&gt;1,Q96,0)</f>
        <v>781</v>
      </c>
      <c r="R97">
        <v>28</v>
      </c>
      <c r="S97">
        <v>78</v>
      </c>
    </row>
    <row r="98" spans="2:19" x14ac:dyDescent="0.25">
      <c r="B98">
        <v>96</v>
      </c>
      <c r="C98" t="s">
        <v>36</v>
      </c>
      <c r="D98" t="s">
        <v>43</v>
      </c>
      <c r="E98" s="10">
        <v>1.1574074074074073E-5</v>
      </c>
      <c r="F98" t="s">
        <v>173</v>
      </c>
      <c r="G98" t="s">
        <v>246</v>
      </c>
      <c r="H98" s="11">
        <v>44171.399537037039</v>
      </c>
      <c r="I98" t="s">
        <v>247</v>
      </c>
      <c r="J98">
        <v>0</v>
      </c>
      <c r="K98">
        <v>78</v>
      </c>
      <c r="M98">
        <v>96</v>
      </c>
      <c r="N98" s="16">
        <v>1.1574074074074073E-5</v>
      </c>
      <c r="O98">
        <v>2</v>
      </c>
      <c r="P98">
        <v>7</v>
      </c>
      <c r="Q98">
        <f>pqZwift[[#This Row],[Afstand]]+IF(pqZwift[[#This Row],[Index]]&gt;1,Q97,0)</f>
        <v>788</v>
      </c>
      <c r="R98">
        <v>25</v>
      </c>
      <c r="S98">
        <v>78</v>
      </c>
    </row>
    <row r="99" spans="2:19" x14ac:dyDescent="0.25">
      <c r="B99">
        <v>97</v>
      </c>
      <c r="C99" t="s">
        <v>36</v>
      </c>
      <c r="D99" t="s">
        <v>35</v>
      </c>
      <c r="E99" s="10">
        <v>1.1574074074074073E-5</v>
      </c>
      <c r="F99" t="s">
        <v>185</v>
      </c>
      <c r="G99" t="s">
        <v>242</v>
      </c>
      <c r="H99" s="11">
        <v>44171.399548611109</v>
      </c>
      <c r="I99" t="s">
        <v>248</v>
      </c>
      <c r="J99">
        <v>0</v>
      </c>
      <c r="K99">
        <v>79</v>
      </c>
      <c r="M99">
        <v>97</v>
      </c>
      <c r="N99" s="16">
        <v>1.1574074074074073E-5</v>
      </c>
      <c r="O99">
        <v>2</v>
      </c>
      <c r="P99">
        <v>8</v>
      </c>
      <c r="Q99">
        <f>pqZwift[[#This Row],[Afstand]]+IF(pqZwift[[#This Row],[Index]]&gt;1,Q98,0)</f>
        <v>796</v>
      </c>
      <c r="R99">
        <v>28</v>
      </c>
      <c r="S99">
        <v>79</v>
      </c>
    </row>
    <row r="100" spans="2:19" x14ac:dyDescent="0.25">
      <c r="B100">
        <v>98</v>
      </c>
      <c r="C100" t="s">
        <v>36</v>
      </c>
      <c r="D100" t="s">
        <v>35</v>
      </c>
      <c r="E100" s="10">
        <v>1.1574074074074073E-5</v>
      </c>
      <c r="F100" t="s">
        <v>161</v>
      </c>
      <c r="G100" t="s">
        <v>249</v>
      </c>
      <c r="H100" s="11">
        <v>44171.399560185186</v>
      </c>
      <c r="I100" t="s">
        <v>250</v>
      </c>
      <c r="J100">
        <v>0</v>
      </c>
      <c r="K100">
        <v>80</v>
      </c>
      <c r="M100">
        <v>98</v>
      </c>
      <c r="N100" s="16">
        <v>1.1574074074074073E-5</v>
      </c>
      <c r="O100">
        <v>2</v>
      </c>
      <c r="P100">
        <v>8</v>
      </c>
      <c r="Q100">
        <f>pqZwift[[#This Row],[Afstand]]+IF(pqZwift[[#This Row],[Index]]&gt;1,Q99,0)</f>
        <v>804</v>
      </c>
      <c r="R100">
        <v>30</v>
      </c>
      <c r="S100">
        <v>80</v>
      </c>
    </row>
    <row r="101" spans="2:19" x14ac:dyDescent="0.25">
      <c r="B101">
        <v>99</v>
      </c>
      <c r="C101" t="s">
        <v>36</v>
      </c>
      <c r="D101" t="s">
        <v>35</v>
      </c>
      <c r="E101" s="10">
        <v>1.1574074074074073E-5</v>
      </c>
      <c r="F101" t="s">
        <v>185</v>
      </c>
      <c r="G101" t="s">
        <v>242</v>
      </c>
      <c r="H101" s="11">
        <v>44171.399571759262</v>
      </c>
      <c r="I101" t="s">
        <v>251</v>
      </c>
      <c r="J101">
        <v>0</v>
      </c>
      <c r="K101">
        <v>79</v>
      </c>
      <c r="M101">
        <v>99</v>
      </c>
      <c r="N101" s="16">
        <v>1.1574074074074073E-5</v>
      </c>
      <c r="O101">
        <v>2</v>
      </c>
      <c r="P101">
        <v>8</v>
      </c>
      <c r="Q101">
        <f>pqZwift[[#This Row],[Afstand]]+IF(pqZwift[[#This Row],[Index]]&gt;1,Q100,0)</f>
        <v>812</v>
      </c>
      <c r="R101">
        <v>28</v>
      </c>
      <c r="S101">
        <v>79</v>
      </c>
    </row>
    <row r="102" spans="2:19" x14ac:dyDescent="0.25">
      <c r="B102">
        <v>100</v>
      </c>
      <c r="C102" t="s">
        <v>36</v>
      </c>
      <c r="D102" t="s">
        <v>35</v>
      </c>
      <c r="E102" s="10">
        <v>1.1574074074074073E-5</v>
      </c>
      <c r="F102" t="s">
        <v>84</v>
      </c>
      <c r="G102" t="s">
        <v>252</v>
      </c>
      <c r="H102" s="11">
        <v>44171.399583333332</v>
      </c>
      <c r="I102" t="s">
        <v>253</v>
      </c>
      <c r="J102">
        <v>0</v>
      </c>
      <c r="K102">
        <v>79</v>
      </c>
      <c r="M102">
        <v>100</v>
      </c>
      <c r="N102" s="16">
        <v>1.1574074074074073E-5</v>
      </c>
      <c r="O102">
        <v>2</v>
      </c>
      <c r="P102">
        <v>8</v>
      </c>
      <c r="Q102">
        <f>pqZwift[[#This Row],[Afstand]]+IF(pqZwift[[#This Row],[Index]]&gt;1,Q101,0)</f>
        <v>820</v>
      </c>
      <c r="R102">
        <v>29</v>
      </c>
      <c r="S102">
        <v>79</v>
      </c>
    </row>
    <row r="103" spans="2:19" x14ac:dyDescent="0.25">
      <c r="B103">
        <v>101</v>
      </c>
      <c r="C103" t="s">
        <v>36</v>
      </c>
      <c r="D103" t="s">
        <v>43</v>
      </c>
      <c r="E103" s="10">
        <v>1.1574074074074073E-5</v>
      </c>
      <c r="F103" t="s">
        <v>79</v>
      </c>
      <c r="G103" t="s">
        <v>254</v>
      </c>
      <c r="H103" s="11">
        <v>44171.399594907409</v>
      </c>
      <c r="I103" t="s">
        <v>255</v>
      </c>
      <c r="J103">
        <v>0</v>
      </c>
      <c r="K103">
        <v>78</v>
      </c>
      <c r="M103">
        <v>101</v>
      </c>
      <c r="N103" s="16">
        <v>1.1574074074074073E-5</v>
      </c>
      <c r="O103">
        <v>2</v>
      </c>
      <c r="P103">
        <v>7</v>
      </c>
      <c r="Q103">
        <f>pqZwift[[#This Row],[Afstand]]+IF(pqZwift[[#This Row],[Index]]&gt;1,Q102,0)</f>
        <v>827</v>
      </c>
      <c r="R103">
        <v>26</v>
      </c>
      <c r="S103">
        <v>78</v>
      </c>
    </row>
    <row r="104" spans="2:19" x14ac:dyDescent="0.25">
      <c r="B104">
        <v>102</v>
      </c>
      <c r="C104" t="s">
        <v>36</v>
      </c>
      <c r="D104" t="s">
        <v>35</v>
      </c>
      <c r="E104" s="10">
        <v>1.1574074074074073E-5</v>
      </c>
      <c r="F104" t="s">
        <v>185</v>
      </c>
      <c r="G104" t="s">
        <v>244</v>
      </c>
      <c r="H104" s="11">
        <v>44171.399606481478</v>
      </c>
      <c r="I104" t="s">
        <v>256</v>
      </c>
      <c r="J104">
        <v>0</v>
      </c>
      <c r="K104">
        <v>79</v>
      </c>
      <c r="M104">
        <v>102</v>
      </c>
      <c r="N104" s="16">
        <v>1.1574074074074073E-5</v>
      </c>
      <c r="O104">
        <v>2</v>
      </c>
      <c r="P104">
        <v>8</v>
      </c>
      <c r="Q104">
        <f>pqZwift[[#This Row],[Afstand]]+IF(pqZwift[[#This Row],[Index]]&gt;1,Q103,0)</f>
        <v>835</v>
      </c>
      <c r="R104">
        <v>28</v>
      </c>
      <c r="S104">
        <v>79</v>
      </c>
    </row>
    <row r="105" spans="2:19" x14ac:dyDescent="0.25">
      <c r="B105">
        <v>103</v>
      </c>
      <c r="C105" t="s">
        <v>36</v>
      </c>
      <c r="D105" t="s">
        <v>43</v>
      </c>
      <c r="E105" s="10">
        <v>1.1574074074074073E-5</v>
      </c>
      <c r="F105" t="s">
        <v>79</v>
      </c>
      <c r="G105" t="s">
        <v>254</v>
      </c>
      <c r="H105" s="11">
        <v>44171.399618055555</v>
      </c>
      <c r="I105" t="s">
        <v>257</v>
      </c>
      <c r="J105">
        <v>0</v>
      </c>
      <c r="K105">
        <v>78</v>
      </c>
      <c r="M105">
        <v>103</v>
      </c>
      <c r="N105" s="16">
        <v>1.1574074074074073E-5</v>
      </c>
      <c r="O105">
        <v>2</v>
      </c>
      <c r="P105">
        <v>7</v>
      </c>
      <c r="Q105">
        <f>pqZwift[[#This Row],[Afstand]]+IF(pqZwift[[#This Row],[Index]]&gt;1,Q104,0)</f>
        <v>842</v>
      </c>
      <c r="R105">
        <v>26</v>
      </c>
      <c r="S105">
        <v>78</v>
      </c>
    </row>
    <row r="106" spans="2:19" x14ac:dyDescent="0.25">
      <c r="B106">
        <v>104</v>
      </c>
      <c r="C106" t="s">
        <v>36</v>
      </c>
      <c r="D106" t="s">
        <v>35</v>
      </c>
      <c r="E106" s="10">
        <v>1.1574074074074073E-5</v>
      </c>
      <c r="F106" t="s">
        <v>84</v>
      </c>
      <c r="G106" t="s">
        <v>258</v>
      </c>
      <c r="H106" s="11">
        <v>44171.399629629632</v>
      </c>
      <c r="I106" t="s">
        <v>259</v>
      </c>
      <c r="J106">
        <v>0</v>
      </c>
      <c r="K106">
        <v>79</v>
      </c>
      <c r="M106">
        <v>104</v>
      </c>
      <c r="N106" s="16">
        <v>1.1574074074074073E-5</v>
      </c>
      <c r="O106">
        <v>2</v>
      </c>
      <c r="P106">
        <v>8</v>
      </c>
      <c r="Q106">
        <f>pqZwift[[#This Row],[Afstand]]+IF(pqZwift[[#This Row],[Index]]&gt;1,Q105,0)</f>
        <v>850</v>
      </c>
      <c r="R106">
        <v>29</v>
      </c>
      <c r="S106">
        <v>79</v>
      </c>
    </row>
    <row r="107" spans="2:19" x14ac:dyDescent="0.25">
      <c r="B107">
        <v>105</v>
      </c>
      <c r="C107" t="s">
        <v>36</v>
      </c>
      <c r="D107" t="s">
        <v>87</v>
      </c>
      <c r="E107" s="10">
        <v>1.1574074074074073E-5</v>
      </c>
      <c r="F107" t="s">
        <v>93</v>
      </c>
      <c r="G107" t="s">
        <v>240</v>
      </c>
      <c r="H107" s="11">
        <v>44171.399641203701</v>
      </c>
      <c r="I107" t="s">
        <v>260</v>
      </c>
      <c r="J107">
        <v>0</v>
      </c>
      <c r="K107">
        <v>80</v>
      </c>
      <c r="M107">
        <v>105</v>
      </c>
      <c r="N107" s="16">
        <v>1.1574074074074073E-5</v>
      </c>
      <c r="O107">
        <v>2</v>
      </c>
      <c r="P107">
        <v>9</v>
      </c>
      <c r="Q107">
        <f>pqZwift[[#This Row],[Afstand]]+IF(pqZwift[[#This Row],[Index]]&gt;1,Q106,0)</f>
        <v>859</v>
      </c>
      <c r="R107">
        <v>31</v>
      </c>
      <c r="S107">
        <v>80</v>
      </c>
    </row>
    <row r="108" spans="2:19" x14ac:dyDescent="0.25">
      <c r="B108">
        <v>106</v>
      </c>
      <c r="C108" t="s">
        <v>36</v>
      </c>
      <c r="D108" t="s">
        <v>43</v>
      </c>
      <c r="E108" s="10">
        <v>1.1574074074074073E-5</v>
      </c>
      <c r="F108" t="s">
        <v>79</v>
      </c>
      <c r="G108" t="s">
        <v>254</v>
      </c>
      <c r="H108" s="11">
        <v>44171.399652777778</v>
      </c>
      <c r="I108" t="s">
        <v>261</v>
      </c>
      <c r="J108">
        <v>0</v>
      </c>
      <c r="K108">
        <v>80</v>
      </c>
      <c r="M108">
        <v>106</v>
      </c>
      <c r="N108" s="16">
        <v>1.1574074074074073E-5</v>
      </c>
      <c r="O108">
        <v>2</v>
      </c>
      <c r="P108">
        <v>7</v>
      </c>
      <c r="Q108">
        <f>pqZwift[[#This Row],[Afstand]]+IF(pqZwift[[#This Row],[Index]]&gt;1,Q107,0)</f>
        <v>866</v>
      </c>
      <c r="R108">
        <v>26</v>
      </c>
      <c r="S108">
        <v>80</v>
      </c>
    </row>
    <row r="109" spans="2:19" x14ac:dyDescent="0.25">
      <c r="B109">
        <v>107</v>
      </c>
      <c r="C109" t="s">
        <v>36</v>
      </c>
      <c r="D109" t="s">
        <v>35</v>
      </c>
      <c r="E109" s="10">
        <v>1.1574074074074073E-5</v>
      </c>
      <c r="F109" t="s">
        <v>185</v>
      </c>
      <c r="G109" t="s">
        <v>244</v>
      </c>
      <c r="H109" s="11">
        <v>44171.399664351855</v>
      </c>
      <c r="I109" t="s">
        <v>262</v>
      </c>
      <c r="J109">
        <v>0</v>
      </c>
      <c r="K109">
        <v>80</v>
      </c>
      <c r="M109">
        <v>107</v>
      </c>
      <c r="N109" s="16">
        <v>1.1574074074074073E-5</v>
      </c>
      <c r="O109">
        <v>2</v>
      </c>
      <c r="P109">
        <v>8</v>
      </c>
      <c r="Q109">
        <f>pqZwift[[#This Row],[Afstand]]+IF(pqZwift[[#This Row],[Index]]&gt;1,Q108,0)</f>
        <v>874</v>
      </c>
      <c r="R109">
        <v>28</v>
      </c>
      <c r="S109">
        <v>80</v>
      </c>
    </row>
    <row r="110" spans="2:19" x14ac:dyDescent="0.25">
      <c r="B110">
        <v>108</v>
      </c>
      <c r="C110" t="s">
        <v>36</v>
      </c>
      <c r="D110" t="s">
        <v>35</v>
      </c>
      <c r="E110" s="10">
        <v>1.1574074074074073E-5</v>
      </c>
      <c r="F110" t="s">
        <v>84</v>
      </c>
      <c r="G110" t="s">
        <v>252</v>
      </c>
      <c r="H110" s="11">
        <v>44171.399675925924</v>
      </c>
      <c r="I110" t="s">
        <v>263</v>
      </c>
      <c r="J110">
        <v>0</v>
      </c>
      <c r="K110">
        <v>80</v>
      </c>
      <c r="M110">
        <v>108</v>
      </c>
      <c r="N110" s="16">
        <v>1.1574074074074073E-5</v>
      </c>
      <c r="O110">
        <v>2</v>
      </c>
      <c r="P110">
        <v>8</v>
      </c>
      <c r="Q110">
        <f>pqZwift[[#This Row],[Afstand]]+IF(pqZwift[[#This Row],[Index]]&gt;1,Q109,0)</f>
        <v>882</v>
      </c>
      <c r="R110">
        <v>29</v>
      </c>
      <c r="S110">
        <v>80</v>
      </c>
    </row>
    <row r="111" spans="2:19" x14ac:dyDescent="0.25">
      <c r="B111">
        <v>109</v>
      </c>
      <c r="C111" t="s">
        <v>36</v>
      </c>
      <c r="D111" t="s">
        <v>43</v>
      </c>
      <c r="E111" s="10">
        <v>1.1574074074074073E-5</v>
      </c>
      <c r="F111" t="s">
        <v>79</v>
      </c>
      <c r="G111" t="s">
        <v>264</v>
      </c>
      <c r="H111" s="11">
        <v>44171.399687500001</v>
      </c>
      <c r="I111" t="s">
        <v>265</v>
      </c>
      <c r="J111">
        <v>0</v>
      </c>
      <c r="K111">
        <v>80</v>
      </c>
      <c r="M111">
        <v>109</v>
      </c>
      <c r="N111" s="16">
        <v>1.1574074074074073E-5</v>
      </c>
      <c r="O111">
        <v>2</v>
      </c>
      <c r="P111">
        <v>7</v>
      </c>
      <c r="Q111">
        <f>pqZwift[[#This Row],[Afstand]]+IF(pqZwift[[#This Row],[Index]]&gt;1,Q110,0)</f>
        <v>889</v>
      </c>
      <c r="R111">
        <v>26</v>
      </c>
      <c r="S111">
        <v>80</v>
      </c>
    </row>
    <row r="112" spans="2:19" x14ac:dyDescent="0.25">
      <c r="B112">
        <v>110</v>
      </c>
      <c r="C112" t="s">
        <v>36</v>
      </c>
      <c r="D112" t="s">
        <v>35</v>
      </c>
      <c r="E112" s="10">
        <v>1.1574074074074073E-5</v>
      </c>
      <c r="F112" t="s">
        <v>185</v>
      </c>
      <c r="G112" t="s">
        <v>244</v>
      </c>
      <c r="H112" s="11">
        <v>44171.399699074071</v>
      </c>
      <c r="I112" t="s">
        <v>266</v>
      </c>
      <c r="J112">
        <v>0</v>
      </c>
      <c r="K112">
        <v>80</v>
      </c>
      <c r="M112">
        <v>110</v>
      </c>
      <c r="N112" s="16">
        <v>1.1574074074074073E-5</v>
      </c>
      <c r="O112">
        <v>2</v>
      </c>
      <c r="P112">
        <v>8</v>
      </c>
      <c r="Q112">
        <f>pqZwift[[#This Row],[Afstand]]+IF(pqZwift[[#This Row],[Index]]&gt;1,Q111,0)</f>
        <v>897</v>
      </c>
      <c r="R112">
        <v>28</v>
      </c>
      <c r="S112">
        <v>80</v>
      </c>
    </row>
    <row r="113" spans="2:19" x14ac:dyDescent="0.25">
      <c r="B113">
        <v>111</v>
      </c>
      <c r="C113" t="s">
        <v>36</v>
      </c>
      <c r="D113" t="s">
        <v>35</v>
      </c>
      <c r="E113" s="10">
        <v>1.1574074074074073E-5</v>
      </c>
      <c r="F113" t="s">
        <v>185</v>
      </c>
      <c r="G113" t="s">
        <v>242</v>
      </c>
      <c r="H113" s="11">
        <v>44171.399710648147</v>
      </c>
      <c r="I113" t="s">
        <v>267</v>
      </c>
      <c r="J113">
        <v>0</v>
      </c>
      <c r="K113">
        <v>80</v>
      </c>
      <c r="M113">
        <v>111</v>
      </c>
      <c r="N113" s="16">
        <v>1.1574074074074073E-5</v>
      </c>
      <c r="O113">
        <v>2</v>
      </c>
      <c r="P113">
        <v>8</v>
      </c>
      <c r="Q113">
        <f>pqZwift[[#This Row],[Afstand]]+IF(pqZwift[[#This Row],[Index]]&gt;1,Q112,0)</f>
        <v>905</v>
      </c>
      <c r="R113">
        <v>28</v>
      </c>
      <c r="S113">
        <v>80</v>
      </c>
    </row>
    <row r="114" spans="2:19" x14ac:dyDescent="0.25">
      <c r="B114">
        <v>112</v>
      </c>
      <c r="C114" t="s">
        <v>36</v>
      </c>
      <c r="D114" t="s">
        <v>35</v>
      </c>
      <c r="E114" s="10">
        <v>1.1574074074074073E-5</v>
      </c>
      <c r="F114" t="s">
        <v>161</v>
      </c>
      <c r="G114" t="s">
        <v>268</v>
      </c>
      <c r="H114" s="11">
        <v>44171.399722222224</v>
      </c>
      <c r="I114" t="s">
        <v>269</v>
      </c>
      <c r="J114">
        <v>0</v>
      </c>
      <c r="K114">
        <v>81</v>
      </c>
      <c r="M114">
        <v>112</v>
      </c>
      <c r="N114" s="16">
        <v>1.1574074074074073E-5</v>
      </c>
      <c r="O114">
        <v>2</v>
      </c>
      <c r="P114">
        <v>8</v>
      </c>
      <c r="Q114">
        <f>pqZwift[[#This Row],[Afstand]]+IF(pqZwift[[#This Row],[Index]]&gt;1,Q113,0)</f>
        <v>913</v>
      </c>
      <c r="R114">
        <v>30</v>
      </c>
      <c r="S114">
        <v>81</v>
      </c>
    </row>
    <row r="115" spans="2:19" x14ac:dyDescent="0.25">
      <c r="B115">
        <v>113</v>
      </c>
      <c r="C115" t="s">
        <v>36</v>
      </c>
      <c r="D115" t="s">
        <v>35</v>
      </c>
      <c r="E115" s="10">
        <v>1.1574074074074073E-5</v>
      </c>
      <c r="F115" t="s">
        <v>185</v>
      </c>
      <c r="G115" t="s">
        <v>244</v>
      </c>
      <c r="H115" s="11">
        <v>44171.399733796294</v>
      </c>
      <c r="I115" t="s">
        <v>270</v>
      </c>
      <c r="J115">
        <v>0</v>
      </c>
      <c r="K115">
        <v>81</v>
      </c>
      <c r="M115">
        <v>113</v>
      </c>
      <c r="N115" s="16">
        <v>1.1574074074074073E-5</v>
      </c>
      <c r="O115">
        <v>2</v>
      </c>
      <c r="P115">
        <v>8</v>
      </c>
      <c r="Q115">
        <f>pqZwift[[#This Row],[Afstand]]+IF(pqZwift[[#This Row],[Index]]&gt;1,Q114,0)</f>
        <v>921</v>
      </c>
      <c r="R115">
        <v>28</v>
      </c>
      <c r="S115">
        <v>81</v>
      </c>
    </row>
    <row r="116" spans="2:19" x14ac:dyDescent="0.25">
      <c r="B116">
        <v>114</v>
      </c>
      <c r="C116" t="s">
        <v>36</v>
      </c>
      <c r="D116" t="s">
        <v>43</v>
      </c>
      <c r="E116" s="10">
        <v>1.1574074074074073E-5</v>
      </c>
      <c r="F116" t="s">
        <v>76</v>
      </c>
      <c r="G116" t="s">
        <v>271</v>
      </c>
      <c r="H116" s="11">
        <v>44171.399745370371</v>
      </c>
      <c r="I116" t="s">
        <v>272</v>
      </c>
      <c r="J116">
        <v>0</v>
      </c>
      <c r="K116">
        <v>80</v>
      </c>
      <c r="M116">
        <v>114</v>
      </c>
      <c r="N116" s="16">
        <v>1.1574074074074073E-5</v>
      </c>
      <c r="O116">
        <v>2</v>
      </c>
      <c r="P116">
        <v>7</v>
      </c>
      <c r="Q116">
        <f>pqZwift[[#This Row],[Afstand]]+IF(pqZwift[[#This Row],[Index]]&gt;1,Q115,0)</f>
        <v>928</v>
      </c>
      <c r="R116">
        <v>27</v>
      </c>
      <c r="S116">
        <v>80</v>
      </c>
    </row>
    <row r="117" spans="2:19" x14ac:dyDescent="0.25">
      <c r="B117">
        <v>115</v>
      </c>
      <c r="C117" t="s">
        <v>36</v>
      </c>
      <c r="D117" t="s">
        <v>35</v>
      </c>
      <c r="E117" s="10">
        <v>1.1574074074074073E-5</v>
      </c>
      <c r="F117" t="s">
        <v>76</v>
      </c>
      <c r="G117" t="s">
        <v>273</v>
      </c>
      <c r="H117" s="11">
        <v>44171.399756944447</v>
      </c>
      <c r="I117" t="s">
        <v>274</v>
      </c>
      <c r="J117">
        <v>0</v>
      </c>
      <c r="K117">
        <v>81</v>
      </c>
      <c r="M117">
        <v>115</v>
      </c>
      <c r="N117" s="16">
        <v>1.1574074074074073E-5</v>
      </c>
      <c r="O117">
        <v>2</v>
      </c>
      <c r="P117">
        <v>8</v>
      </c>
      <c r="Q117">
        <f>pqZwift[[#This Row],[Afstand]]+IF(pqZwift[[#This Row],[Index]]&gt;1,Q116,0)</f>
        <v>936</v>
      </c>
      <c r="R117">
        <v>27</v>
      </c>
      <c r="S117">
        <v>81</v>
      </c>
    </row>
    <row r="118" spans="2:19" x14ac:dyDescent="0.25">
      <c r="B118">
        <v>116</v>
      </c>
      <c r="C118" t="s">
        <v>36</v>
      </c>
      <c r="D118" t="s">
        <v>35</v>
      </c>
      <c r="E118" s="10">
        <v>1.1574074074074073E-5</v>
      </c>
      <c r="F118" t="s">
        <v>161</v>
      </c>
      <c r="G118" t="s">
        <v>275</v>
      </c>
      <c r="H118" s="11">
        <v>44171.399768518517</v>
      </c>
      <c r="I118" t="s">
        <v>276</v>
      </c>
      <c r="J118">
        <v>0</v>
      </c>
      <c r="K118">
        <v>81</v>
      </c>
      <c r="M118">
        <v>116</v>
      </c>
      <c r="N118" s="16">
        <v>1.1574074074074073E-5</v>
      </c>
      <c r="O118">
        <v>2</v>
      </c>
      <c r="P118">
        <v>8</v>
      </c>
      <c r="Q118">
        <f>pqZwift[[#This Row],[Afstand]]+IF(pqZwift[[#This Row],[Index]]&gt;1,Q117,0)</f>
        <v>944</v>
      </c>
      <c r="R118">
        <v>30</v>
      </c>
      <c r="S118">
        <v>81</v>
      </c>
    </row>
    <row r="119" spans="2:19" x14ac:dyDescent="0.25">
      <c r="B119">
        <v>117</v>
      </c>
      <c r="C119" t="s">
        <v>36</v>
      </c>
      <c r="D119" t="s">
        <v>43</v>
      </c>
      <c r="E119" s="10">
        <v>1.1574074074074073E-5</v>
      </c>
      <c r="F119" t="s">
        <v>79</v>
      </c>
      <c r="G119" t="s">
        <v>237</v>
      </c>
      <c r="H119" s="11">
        <v>44171.399780092594</v>
      </c>
      <c r="I119" t="s">
        <v>277</v>
      </c>
      <c r="J119">
        <v>0</v>
      </c>
      <c r="K119">
        <v>81</v>
      </c>
      <c r="M119">
        <v>117</v>
      </c>
      <c r="N119" s="16">
        <v>1.1574074074074073E-5</v>
      </c>
      <c r="O119">
        <v>2</v>
      </c>
      <c r="P119">
        <v>7</v>
      </c>
      <c r="Q119">
        <f>pqZwift[[#This Row],[Afstand]]+IF(pqZwift[[#This Row],[Index]]&gt;1,Q118,0)</f>
        <v>951</v>
      </c>
      <c r="R119">
        <v>26</v>
      </c>
      <c r="S119">
        <v>81</v>
      </c>
    </row>
    <row r="120" spans="2:19" x14ac:dyDescent="0.25">
      <c r="B120">
        <v>118</v>
      </c>
      <c r="C120" t="s">
        <v>36</v>
      </c>
      <c r="D120" t="s">
        <v>35</v>
      </c>
      <c r="E120" s="10">
        <v>1.1574074074074073E-5</v>
      </c>
      <c r="F120" t="s">
        <v>93</v>
      </c>
      <c r="G120" t="s">
        <v>278</v>
      </c>
      <c r="H120" s="11">
        <v>44171.399791666663</v>
      </c>
      <c r="I120" t="s">
        <v>279</v>
      </c>
      <c r="J120">
        <v>0</v>
      </c>
      <c r="K120">
        <v>82</v>
      </c>
      <c r="M120">
        <v>118</v>
      </c>
      <c r="N120" s="16">
        <v>1.1574074074074073E-5</v>
      </c>
      <c r="O120">
        <v>2</v>
      </c>
      <c r="P120">
        <v>8</v>
      </c>
      <c r="Q120">
        <f>pqZwift[[#This Row],[Afstand]]+IF(pqZwift[[#This Row],[Index]]&gt;1,Q119,0)</f>
        <v>959</v>
      </c>
      <c r="R120">
        <v>31</v>
      </c>
      <c r="S120">
        <v>82</v>
      </c>
    </row>
    <row r="121" spans="2:19" x14ac:dyDescent="0.25">
      <c r="B121">
        <v>119</v>
      </c>
      <c r="C121" t="s">
        <v>36</v>
      </c>
      <c r="D121" t="s">
        <v>43</v>
      </c>
      <c r="E121" s="10">
        <v>1.1574074074074073E-5</v>
      </c>
      <c r="F121" t="s">
        <v>79</v>
      </c>
      <c r="G121" t="s">
        <v>280</v>
      </c>
      <c r="H121" s="11">
        <v>44171.39980324074</v>
      </c>
      <c r="I121" t="s">
        <v>281</v>
      </c>
      <c r="J121">
        <v>0</v>
      </c>
      <c r="K121">
        <v>81</v>
      </c>
      <c r="M121">
        <v>119</v>
      </c>
      <c r="N121" s="16">
        <v>1.1574074074074073E-5</v>
      </c>
      <c r="O121">
        <v>2</v>
      </c>
      <c r="P121">
        <v>7</v>
      </c>
      <c r="Q121">
        <f>pqZwift[[#This Row],[Afstand]]+IF(pqZwift[[#This Row],[Index]]&gt;1,Q120,0)</f>
        <v>966</v>
      </c>
      <c r="R121">
        <v>26</v>
      </c>
      <c r="S121">
        <v>81</v>
      </c>
    </row>
    <row r="122" spans="2:19" x14ac:dyDescent="0.25">
      <c r="B122">
        <v>120</v>
      </c>
      <c r="C122" t="s">
        <v>36</v>
      </c>
      <c r="D122" t="s">
        <v>35</v>
      </c>
      <c r="E122" s="10">
        <v>1.1574074074074073E-5</v>
      </c>
      <c r="F122" t="s">
        <v>185</v>
      </c>
      <c r="G122" t="s">
        <v>282</v>
      </c>
      <c r="H122" s="11">
        <v>44171.399814814817</v>
      </c>
      <c r="I122" t="s">
        <v>283</v>
      </c>
      <c r="J122">
        <v>0</v>
      </c>
      <c r="K122">
        <v>82</v>
      </c>
      <c r="M122">
        <v>120</v>
      </c>
      <c r="N122" s="16">
        <v>1.1574074074074073E-5</v>
      </c>
      <c r="O122">
        <v>2</v>
      </c>
      <c r="P122">
        <v>8</v>
      </c>
      <c r="Q122">
        <f>pqZwift[[#This Row],[Afstand]]+IF(pqZwift[[#This Row],[Index]]&gt;1,Q121,0)</f>
        <v>974</v>
      </c>
      <c r="R122">
        <v>28</v>
      </c>
      <c r="S122">
        <v>82</v>
      </c>
    </row>
    <row r="123" spans="2:19" x14ac:dyDescent="0.25">
      <c r="B123">
        <v>121</v>
      </c>
      <c r="C123" t="s">
        <v>36</v>
      </c>
      <c r="D123" t="s">
        <v>35</v>
      </c>
      <c r="E123" s="10">
        <v>1.1574074074074073E-5</v>
      </c>
      <c r="F123" t="s">
        <v>161</v>
      </c>
      <c r="G123" t="s">
        <v>284</v>
      </c>
      <c r="H123" s="11">
        <v>44171.399826388886</v>
      </c>
      <c r="I123" t="s">
        <v>285</v>
      </c>
      <c r="J123">
        <v>0</v>
      </c>
      <c r="K123">
        <v>82</v>
      </c>
      <c r="M123">
        <v>121</v>
      </c>
      <c r="N123" s="16">
        <v>1.1574074074074073E-5</v>
      </c>
      <c r="O123">
        <v>2</v>
      </c>
      <c r="P123">
        <v>8</v>
      </c>
      <c r="Q123">
        <f>pqZwift[[#This Row],[Afstand]]+IF(pqZwift[[#This Row],[Index]]&gt;1,Q122,0)</f>
        <v>982</v>
      </c>
      <c r="R123">
        <v>30</v>
      </c>
      <c r="S123">
        <v>82</v>
      </c>
    </row>
    <row r="124" spans="2:19" x14ac:dyDescent="0.25">
      <c r="B124">
        <v>122</v>
      </c>
      <c r="C124" t="s">
        <v>36</v>
      </c>
      <c r="D124" t="s">
        <v>43</v>
      </c>
      <c r="E124" s="10">
        <v>1.1574074074074073E-5</v>
      </c>
      <c r="F124" t="s">
        <v>173</v>
      </c>
      <c r="G124" t="s">
        <v>286</v>
      </c>
      <c r="H124" s="11">
        <v>44171.399837962963</v>
      </c>
      <c r="I124" t="s">
        <v>287</v>
      </c>
      <c r="J124">
        <v>0</v>
      </c>
      <c r="K124">
        <v>81</v>
      </c>
      <c r="M124">
        <v>122</v>
      </c>
      <c r="N124" s="16">
        <v>1.1574074074074073E-5</v>
      </c>
      <c r="O124">
        <v>2</v>
      </c>
      <c r="P124">
        <v>7</v>
      </c>
      <c r="Q124">
        <f>pqZwift[[#This Row],[Afstand]]+IF(pqZwift[[#This Row],[Index]]&gt;1,Q123,0)</f>
        <v>989</v>
      </c>
      <c r="R124">
        <v>25</v>
      </c>
      <c r="S124">
        <v>81</v>
      </c>
    </row>
    <row r="125" spans="2:19" x14ac:dyDescent="0.25">
      <c r="B125">
        <v>123</v>
      </c>
      <c r="C125" t="s">
        <v>36</v>
      </c>
      <c r="D125" t="s">
        <v>35</v>
      </c>
      <c r="E125" s="10">
        <v>1.1574074074074073E-5</v>
      </c>
      <c r="F125" t="s">
        <v>161</v>
      </c>
      <c r="G125" t="s">
        <v>288</v>
      </c>
      <c r="H125" s="11">
        <v>44171.39984953704</v>
      </c>
      <c r="I125" t="s">
        <v>289</v>
      </c>
      <c r="J125">
        <v>0</v>
      </c>
      <c r="K125">
        <v>82</v>
      </c>
      <c r="M125">
        <v>123</v>
      </c>
      <c r="N125" s="16">
        <v>1.1574074074074073E-5</v>
      </c>
      <c r="O125">
        <v>2</v>
      </c>
      <c r="P125">
        <v>8</v>
      </c>
      <c r="Q125">
        <f>pqZwift[[#This Row],[Afstand]]+IF(pqZwift[[#This Row],[Index]]&gt;1,Q124,0)</f>
        <v>997</v>
      </c>
      <c r="R125">
        <v>30</v>
      </c>
      <c r="S125">
        <v>82</v>
      </c>
    </row>
    <row r="126" spans="2:19" x14ac:dyDescent="0.25">
      <c r="B126">
        <v>124</v>
      </c>
      <c r="C126" t="s">
        <v>36</v>
      </c>
      <c r="D126" t="s">
        <v>35</v>
      </c>
      <c r="E126" s="10">
        <v>1.1574074074074073E-5</v>
      </c>
      <c r="F126" t="s">
        <v>76</v>
      </c>
      <c r="G126" t="s">
        <v>290</v>
      </c>
      <c r="H126" s="11">
        <v>44171.399861111109</v>
      </c>
      <c r="I126" t="s">
        <v>291</v>
      </c>
      <c r="J126">
        <v>0</v>
      </c>
      <c r="K126">
        <v>82</v>
      </c>
      <c r="M126">
        <v>124</v>
      </c>
      <c r="N126" s="16">
        <v>1.1574074074074073E-5</v>
      </c>
      <c r="O126">
        <v>2</v>
      </c>
      <c r="P126">
        <v>8</v>
      </c>
      <c r="Q126">
        <f>pqZwift[[#This Row],[Afstand]]+IF(pqZwift[[#This Row],[Index]]&gt;1,Q125,0)</f>
        <v>1005</v>
      </c>
      <c r="R126">
        <v>27</v>
      </c>
      <c r="S126">
        <v>82</v>
      </c>
    </row>
    <row r="127" spans="2:19" x14ac:dyDescent="0.25">
      <c r="B127">
        <v>125</v>
      </c>
      <c r="C127" t="s">
        <v>36</v>
      </c>
      <c r="D127" t="s">
        <v>66</v>
      </c>
      <c r="E127" s="10">
        <v>1.1574074074074073E-5</v>
      </c>
      <c r="F127" t="s">
        <v>70</v>
      </c>
      <c r="G127" t="s">
        <v>292</v>
      </c>
      <c r="H127" s="11">
        <v>44171.399872685186</v>
      </c>
      <c r="I127" t="s">
        <v>293</v>
      </c>
      <c r="J127">
        <v>0</v>
      </c>
      <c r="K127">
        <v>83</v>
      </c>
      <c r="M127">
        <v>125</v>
      </c>
      <c r="N127" s="16">
        <v>1.1574074074074073E-5</v>
      </c>
      <c r="O127">
        <v>2</v>
      </c>
      <c r="P127">
        <v>6</v>
      </c>
      <c r="Q127">
        <f>pqZwift[[#This Row],[Afstand]]+IF(pqZwift[[#This Row],[Index]]&gt;1,Q126,0)</f>
        <v>1011</v>
      </c>
      <c r="R127">
        <v>22</v>
      </c>
      <c r="S127">
        <v>83</v>
      </c>
    </row>
    <row r="128" spans="2:19" x14ac:dyDescent="0.25">
      <c r="B128">
        <v>126</v>
      </c>
      <c r="C128" t="s">
        <v>36</v>
      </c>
      <c r="D128" t="s">
        <v>35</v>
      </c>
      <c r="E128" s="10">
        <v>1.1574074074074073E-5</v>
      </c>
      <c r="F128" t="s">
        <v>161</v>
      </c>
      <c r="G128" t="s">
        <v>294</v>
      </c>
      <c r="H128" s="11">
        <v>44171.399884259263</v>
      </c>
      <c r="I128" t="s">
        <v>295</v>
      </c>
      <c r="J128">
        <v>0</v>
      </c>
      <c r="K128">
        <v>83</v>
      </c>
      <c r="M128">
        <v>126</v>
      </c>
      <c r="N128" s="16">
        <v>1.1574074074074073E-5</v>
      </c>
      <c r="O128">
        <v>2</v>
      </c>
      <c r="P128">
        <v>8</v>
      </c>
      <c r="Q128">
        <f>pqZwift[[#This Row],[Afstand]]+IF(pqZwift[[#This Row],[Index]]&gt;1,Q127,0)</f>
        <v>1019</v>
      </c>
      <c r="R128">
        <v>30</v>
      </c>
      <c r="S128">
        <v>83</v>
      </c>
    </row>
    <row r="129" spans="2:19" x14ac:dyDescent="0.25">
      <c r="B129">
        <v>127</v>
      </c>
      <c r="C129" t="s">
        <v>36</v>
      </c>
      <c r="D129" t="s">
        <v>43</v>
      </c>
      <c r="E129" s="10">
        <v>1.1574074074074073E-5</v>
      </c>
      <c r="F129" t="s">
        <v>79</v>
      </c>
      <c r="G129" t="s">
        <v>156</v>
      </c>
      <c r="H129" s="11">
        <v>44171.399895833332</v>
      </c>
      <c r="I129" t="s">
        <v>296</v>
      </c>
      <c r="J129">
        <v>0</v>
      </c>
      <c r="K129">
        <v>82</v>
      </c>
      <c r="M129">
        <v>127</v>
      </c>
      <c r="N129" s="16">
        <v>1.1574074074074073E-5</v>
      </c>
      <c r="O129">
        <v>2</v>
      </c>
      <c r="P129">
        <v>7</v>
      </c>
      <c r="Q129">
        <f>pqZwift[[#This Row],[Afstand]]+IF(pqZwift[[#This Row],[Index]]&gt;1,Q128,0)</f>
        <v>1026</v>
      </c>
      <c r="R129">
        <v>26</v>
      </c>
      <c r="S129">
        <v>82</v>
      </c>
    </row>
    <row r="130" spans="2:19" x14ac:dyDescent="0.25">
      <c r="B130">
        <v>128</v>
      </c>
      <c r="C130" t="s">
        <v>36</v>
      </c>
      <c r="D130" t="s">
        <v>43</v>
      </c>
      <c r="E130" s="10">
        <v>1.1574074074074073E-5</v>
      </c>
      <c r="F130" t="s">
        <v>79</v>
      </c>
      <c r="G130" t="s">
        <v>156</v>
      </c>
      <c r="H130" s="11">
        <v>44171.399907407409</v>
      </c>
      <c r="I130" t="s">
        <v>297</v>
      </c>
      <c r="J130">
        <v>0</v>
      </c>
      <c r="K130">
        <v>83</v>
      </c>
      <c r="M130">
        <v>128</v>
      </c>
      <c r="N130" s="16">
        <v>1.1574074074074073E-5</v>
      </c>
      <c r="O130">
        <v>2</v>
      </c>
      <c r="P130">
        <v>7</v>
      </c>
      <c r="Q130">
        <f>pqZwift[[#This Row],[Afstand]]+IF(pqZwift[[#This Row],[Index]]&gt;1,Q129,0)</f>
        <v>1033</v>
      </c>
      <c r="R130">
        <v>26</v>
      </c>
      <c r="S130">
        <v>83</v>
      </c>
    </row>
    <row r="131" spans="2:19" x14ac:dyDescent="0.25">
      <c r="B131">
        <v>129</v>
      </c>
      <c r="C131" t="s">
        <v>36</v>
      </c>
      <c r="D131" t="s">
        <v>35</v>
      </c>
      <c r="E131" s="10">
        <v>1.1574074074074073E-5</v>
      </c>
      <c r="F131" t="s">
        <v>76</v>
      </c>
      <c r="G131" t="s">
        <v>38</v>
      </c>
      <c r="H131" s="11">
        <v>44171.399918981479</v>
      </c>
      <c r="I131" t="s">
        <v>298</v>
      </c>
      <c r="J131">
        <v>0</v>
      </c>
      <c r="K131">
        <v>83</v>
      </c>
      <c r="M131">
        <v>129</v>
      </c>
      <c r="N131" s="16">
        <v>1.1574074074074073E-5</v>
      </c>
      <c r="O131">
        <v>2</v>
      </c>
      <c r="P131">
        <v>8</v>
      </c>
      <c r="Q131">
        <f>pqZwift[[#This Row],[Afstand]]+IF(pqZwift[[#This Row],[Index]]&gt;1,Q130,0)</f>
        <v>1041</v>
      </c>
      <c r="R131">
        <v>27</v>
      </c>
      <c r="S131">
        <v>83</v>
      </c>
    </row>
    <row r="132" spans="2:19" x14ac:dyDescent="0.25">
      <c r="B132">
        <v>130</v>
      </c>
      <c r="C132" t="s">
        <v>36</v>
      </c>
      <c r="D132" t="s">
        <v>35</v>
      </c>
      <c r="E132" s="10">
        <v>1.1574074074074073E-5</v>
      </c>
      <c r="F132" t="s">
        <v>161</v>
      </c>
      <c r="G132" t="s">
        <v>162</v>
      </c>
      <c r="H132" s="11">
        <v>44171.399930555555</v>
      </c>
      <c r="I132" t="s">
        <v>299</v>
      </c>
      <c r="J132">
        <v>0</v>
      </c>
      <c r="K132">
        <v>82</v>
      </c>
      <c r="M132">
        <v>130</v>
      </c>
      <c r="N132" s="16">
        <v>1.1574074074074073E-5</v>
      </c>
      <c r="O132">
        <v>2</v>
      </c>
      <c r="P132">
        <v>8</v>
      </c>
      <c r="Q132">
        <f>pqZwift[[#This Row],[Afstand]]+IF(pqZwift[[#This Row],[Index]]&gt;1,Q131,0)</f>
        <v>1049</v>
      </c>
      <c r="R132">
        <v>30</v>
      </c>
      <c r="S132">
        <v>82</v>
      </c>
    </row>
    <row r="133" spans="2:19" x14ac:dyDescent="0.25">
      <c r="B133">
        <v>131</v>
      </c>
      <c r="C133" t="s">
        <v>36</v>
      </c>
      <c r="D133" t="s">
        <v>35</v>
      </c>
      <c r="E133" s="10">
        <v>1.1574074074074073E-5</v>
      </c>
      <c r="F133" t="s">
        <v>76</v>
      </c>
      <c r="G133" t="s">
        <v>38</v>
      </c>
      <c r="H133" s="11">
        <v>44171.399942129632</v>
      </c>
      <c r="I133" t="s">
        <v>300</v>
      </c>
      <c r="J133">
        <v>0</v>
      </c>
      <c r="K133">
        <v>83</v>
      </c>
      <c r="M133">
        <v>131</v>
      </c>
      <c r="N133" s="16">
        <v>1.1574074074074073E-5</v>
      </c>
      <c r="O133">
        <v>2</v>
      </c>
      <c r="P133">
        <v>8</v>
      </c>
      <c r="Q133">
        <f>pqZwift[[#This Row],[Afstand]]+IF(pqZwift[[#This Row],[Index]]&gt;1,Q132,0)</f>
        <v>1057</v>
      </c>
      <c r="R133">
        <v>27</v>
      </c>
      <c r="S133">
        <v>83</v>
      </c>
    </row>
    <row r="134" spans="2:19" x14ac:dyDescent="0.25">
      <c r="B134">
        <v>132</v>
      </c>
      <c r="C134" t="s">
        <v>36</v>
      </c>
      <c r="D134" t="s">
        <v>43</v>
      </c>
      <c r="E134" s="10">
        <v>1.1574074074074073E-5</v>
      </c>
      <c r="F134" t="s">
        <v>79</v>
      </c>
      <c r="G134" t="s">
        <v>80</v>
      </c>
      <c r="H134" s="11">
        <v>44171.399953703702</v>
      </c>
      <c r="I134" t="s">
        <v>301</v>
      </c>
      <c r="J134">
        <v>0</v>
      </c>
      <c r="K134">
        <v>82</v>
      </c>
      <c r="M134">
        <v>132</v>
      </c>
      <c r="N134" s="16">
        <v>1.1574074074074073E-5</v>
      </c>
      <c r="O134">
        <v>2</v>
      </c>
      <c r="P134">
        <v>7</v>
      </c>
      <c r="Q134">
        <f>pqZwift[[#This Row],[Afstand]]+IF(pqZwift[[#This Row],[Index]]&gt;1,Q133,0)</f>
        <v>1064</v>
      </c>
      <c r="R134">
        <v>26</v>
      </c>
      <c r="S134">
        <v>82</v>
      </c>
    </row>
    <row r="135" spans="2:19" x14ac:dyDescent="0.25">
      <c r="B135">
        <v>133</v>
      </c>
      <c r="C135" t="s">
        <v>48</v>
      </c>
      <c r="D135" t="s">
        <v>35</v>
      </c>
      <c r="E135" s="10">
        <v>1.1574074074074073E-5</v>
      </c>
      <c r="F135" t="s">
        <v>84</v>
      </c>
      <c r="G135" t="s">
        <v>302</v>
      </c>
      <c r="H135" s="11">
        <v>44171.399965277778</v>
      </c>
      <c r="I135" t="s">
        <v>303</v>
      </c>
      <c r="J135">
        <v>0</v>
      </c>
      <c r="K135">
        <v>81</v>
      </c>
      <c r="M135">
        <v>133</v>
      </c>
      <c r="N135" s="16">
        <v>1.1574074074074073E-5</v>
      </c>
      <c r="O135">
        <v>3</v>
      </c>
      <c r="P135">
        <v>8</v>
      </c>
      <c r="Q135">
        <f>pqZwift[[#This Row],[Afstand]]+IF(pqZwift[[#This Row],[Index]]&gt;1,Q134,0)</f>
        <v>1072</v>
      </c>
      <c r="R135">
        <v>29</v>
      </c>
      <c r="S135">
        <v>81</v>
      </c>
    </row>
    <row r="136" spans="2:19" x14ac:dyDescent="0.25">
      <c r="B136">
        <v>134</v>
      </c>
      <c r="C136" t="s">
        <v>48</v>
      </c>
      <c r="D136" t="s">
        <v>43</v>
      </c>
      <c r="E136" s="10">
        <v>1.1574074074074073E-5</v>
      </c>
      <c r="F136" t="s">
        <v>79</v>
      </c>
      <c r="G136" t="s">
        <v>64</v>
      </c>
      <c r="H136" s="11">
        <v>44171.399976851855</v>
      </c>
      <c r="I136" t="s">
        <v>304</v>
      </c>
      <c r="J136">
        <v>0</v>
      </c>
      <c r="K136">
        <v>82</v>
      </c>
      <c r="M136">
        <v>134</v>
      </c>
      <c r="N136" s="16">
        <v>1.1574074074074073E-5</v>
      </c>
      <c r="O136">
        <v>3</v>
      </c>
      <c r="P136">
        <v>7</v>
      </c>
      <c r="Q136">
        <f>pqZwift[[#This Row],[Afstand]]+IF(pqZwift[[#This Row],[Index]]&gt;1,Q135,0)</f>
        <v>1079</v>
      </c>
      <c r="R136">
        <v>26</v>
      </c>
      <c r="S136">
        <v>82</v>
      </c>
    </row>
    <row r="137" spans="2:19" x14ac:dyDescent="0.25">
      <c r="B137">
        <v>135</v>
      </c>
      <c r="C137" t="s">
        <v>48</v>
      </c>
      <c r="D137" t="s">
        <v>35</v>
      </c>
      <c r="E137" s="10">
        <v>1.1574074074074073E-5</v>
      </c>
      <c r="F137" t="s">
        <v>185</v>
      </c>
      <c r="G137" t="s">
        <v>305</v>
      </c>
      <c r="H137" s="11">
        <v>44171.399988425925</v>
      </c>
      <c r="I137" t="s">
        <v>306</v>
      </c>
      <c r="J137">
        <v>0</v>
      </c>
      <c r="K137">
        <v>82</v>
      </c>
      <c r="M137">
        <v>135</v>
      </c>
      <c r="N137" s="16">
        <v>1.1574074074074073E-5</v>
      </c>
      <c r="O137">
        <v>3</v>
      </c>
      <c r="P137">
        <v>8</v>
      </c>
      <c r="Q137">
        <f>pqZwift[[#This Row],[Afstand]]+IF(pqZwift[[#This Row],[Index]]&gt;1,Q136,0)</f>
        <v>1087</v>
      </c>
      <c r="R137">
        <v>28</v>
      </c>
      <c r="S137">
        <v>82</v>
      </c>
    </row>
    <row r="138" spans="2:19" x14ac:dyDescent="0.25">
      <c r="B138">
        <v>136</v>
      </c>
      <c r="C138" t="s">
        <v>48</v>
      </c>
      <c r="D138" t="s">
        <v>43</v>
      </c>
      <c r="E138" s="10">
        <v>1.1574074074074073E-5</v>
      </c>
      <c r="F138" t="s">
        <v>79</v>
      </c>
      <c r="G138" t="s">
        <v>64</v>
      </c>
      <c r="H138" s="11">
        <v>44171.4</v>
      </c>
      <c r="I138" t="s">
        <v>307</v>
      </c>
      <c r="J138">
        <v>0</v>
      </c>
      <c r="K138">
        <v>81</v>
      </c>
      <c r="M138">
        <v>136</v>
      </c>
      <c r="N138" s="16">
        <v>1.1574074074074073E-5</v>
      </c>
      <c r="O138">
        <v>3</v>
      </c>
      <c r="P138">
        <v>7</v>
      </c>
      <c r="Q138">
        <f>pqZwift[[#This Row],[Afstand]]+IF(pqZwift[[#This Row],[Index]]&gt;1,Q137,0)</f>
        <v>1094</v>
      </c>
      <c r="R138">
        <v>26</v>
      </c>
      <c r="S138">
        <v>81</v>
      </c>
    </row>
    <row r="139" spans="2:19" x14ac:dyDescent="0.25">
      <c r="B139">
        <v>137</v>
      </c>
      <c r="C139" t="s">
        <v>48</v>
      </c>
      <c r="D139" t="s">
        <v>43</v>
      </c>
      <c r="E139" s="10">
        <v>1.1574074074074073E-5</v>
      </c>
      <c r="F139" t="s">
        <v>76</v>
      </c>
      <c r="G139" t="s">
        <v>77</v>
      </c>
      <c r="H139" s="11">
        <v>44171.400011574071</v>
      </c>
      <c r="I139" t="s">
        <v>308</v>
      </c>
      <c r="J139">
        <v>0</v>
      </c>
      <c r="K139">
        <v>82</v>
      </c>
      <c r="M139">
        <v>137</v>
      </c>
      <c r="N139" s="16">
        <v>1.1574074074074073E-5</v>
      </c>
      <c r="O139">
        <v>3</v>
      </c>
      <c r="P139">
        <v>7</v>
      </c>
      <c r="Q139">
        <f>pqZwift[[#This Row],[Afstand]]+IF(pqZwift[[#This Row],[Index]]&gt;1,Q138,0)</f>
        <v>1101</v>
      </c>
      <c r="R139">
        <v>27</v>
      </c>
      <c r="S139">
        <v>82</v>
      </c>
    </row>
    <row r="140" spans="2:19" x14ac:dyDescent="0.25">
      <c r="B140">
        <v>138</v>
      </c>
      <c r="C140" t="s">
        <v>48</v>
      </c>
      <c r="D140" t="s">
        <v>35</v>
      </c>
      <c r="E140" s="10">
        <v>1.1574074074074073E-5</v>
      </c>
      <c r="F140" t="s">
        <v>161</v>
      </c>
      <c r="G140" t="s">
        <v>309</v>
      </c>
      <c r="H140" s="11">
        <v>44171.400023148148</v>
      </c>
      <c r="I140" t="s">
        <v>310</v>
      </c>
      <c r="J140">
        <v>0</v>
      </c>
      <c r="K140">
        <v>82</v>
      </c>
      <c r="M140">
        <v>138</v>
      </c>
      <c r="N140" s="16">
        <v>1.1574074074074073E-5</v>
      </c>
      <c r="O140">
        <v>3</v>
      </c>
      <c r="P140">
        <v>8</v>
      </c>
      <c r="Q140">
        <f>pqZwift[[#This Row],[Afstand]]+IF(pqZwift[[#This Row],[Index]]&gt;1,Q139,0)</f>
        <v>1109</v>
      </c>
      <c r="R140">
        <v>30</v>
      </c>
      <c r="S140">
        <v>82</v>
      </c>
    </row>
    <row r="141" spans="2:19" x14ac:dyDescent="0.25">
      <c r="B141">
        <v>139</v>
      </c>
      <c r="C141" t="s">
        <v>48</v>
      </c>
      <c r="D141" t="s">
        <v>43</v>
      </c>
      <c r="E141" s="10">
        <v>1.1574074074074073E-5</v>
      </c>
      <c r="F141" t="s">
        <v>173</v>
      </c>
      <c r="G141" t="s">
        <v>311</v>
      </c>
      <c r="H141" s="11">
        <v>44171.400034722225</v>
      </c>
      <c r="I141" t="s">
        <v>312</v>
      </c>
      <c r="J141">
        <v>0</v>
      </c>
      <c r="K141">
        <v>82</v>
      </c>
      <c r="M141">
        <v>139</v>
      </c>
      <c r="N141" s="16">
        <v>1.1574074074074073E-5</v>
      </c>
      <c r="O141">
        <v>3</v>
      </c>
      <c r="P141">
        <v>7</v>
      </c>
      <c r="Q141">
        <f>pqZwift[[#This Row],[Afstand]]+IF(pqZwift[[#This Row],[Index]]&gt;1,Q140,0)</f>
        <v>1116</v>
      </c>
      <c r="R141">
        <v>25</v>
      </c>
      <c r="S141">
        <v>82</v>
      </c>
    </row>
    <row r="142" spans="2:19" x14ac:dyDescent="0.25">
      <c r="B142">
        <v>140</v>
      </c>
      <c r="C142" t="s">
        <v>48</v>
      </c>
      <c r="D142" t="s">
        <v>35</v>
      </c>
      <c r="E142" s="10">
        <v>1.1574074074074073E-5</v>
      </c>
      <c r="F142" t="s">
        <v>185</v>
      </c>
      <c r="G142" t="s">
        <v>313</v>
      </c>
      <c r="H142" s="11">
        <v>44171.400046296294</v>
      </c>
      <c r="I142" t="s">
        <v>314</v>
      </c>
      <c r="J142">
        <v>0</v>
      </c>
      <c r="K142">
        <v>83</v>
      </c>
      <c r="M142">
        <v>140</v>
      </c>
      <c r="N142" s="16">
        <v>1.1574074074074073E-5</v>
      </c>
      <c r="O142">
        <v>3</v>
      </c>
      <c r="P142">
        <v>8</v>
      </c>
      <c r="Q142">
        <f>pqZwift[[#This Row],[Afstand]]+IF(pqZwift[[#This Row],[Index]]&gt;1,Q141,0)</f>
        <v>1124</v>
      </c>
      <c r="R142">
        <v>28</v>
      </c>
      <c r="S142">
        <v>83</v>
      </c>
    </row>
    <row r="143" spans="2:19" x14ac:dyDescent="0.25">
      <c r="B143">
        <v>141</v>
      </c>
      <c r="C143" t="s">
        <v>48</v>
      </c>
      <c r="D143" t="s">
        <v>66</v>
      </c>
      <c r="E143" s="10">
        <v>1.1574074074074073E-5</v>
      </c>
      <c r="F143" t="s">
        <v>315</v>
      </c>
      <c r="G143" t="s">
        <v>316</v>
      </c>
      <c r="H143" s="11">
        <v>44171.400057870371</v>
      </c>
      <c r="I143" t="s">
        <v>317</v>
      </c>
      <c r="J143">
        <v>0</v>
      </c>
      <c r="K143">
        <v>82</v>
      </c>
      <c r="M143">
        <v>141</v>
      </c>
      <c r="N143" s="16">
        <v>1.1574074074074073E-5</v>
      </c>
      <c r="O143">
        <v>3</v>
      </c>
      <c r="P143">
        <v>6</v>
      </c>
      <c r="Q143">
        <f>pqZwift[[#This Row],[Afstand]]+IF(pqZwift[[#This Row],[Index]]&gt;1,Q142,0)</f>
        <v>1130</v>
      </c>
      <c r="R143">
        <v>23</v>
      </c>
      <c r="S143">
        <v>82</v>
      </c>
    </row>
    <row r="144" spans="2:19" x14ac:dyDescent="0.25">
      <c r="B144">
        <v>142</v>
      </c>
      <c r="C144" t="s">
        <v>48</v>
      </c>
      <c r="D144" t="s">
        <v>43</v>
      </c>
      <c r="E144" s="10">
        <v>1.1574074074074073E-5</v>
      </c>
      <c r="F144" t="s">
        <v>79</v>
      </c>
      <c r="G144" t="s">
        <v>318</v>
      </c>
      <c r="H144" s="11">
        <v>44171.400069444448</v>
      </c>
      <c r="I144" t="s">
        <v>319</v>
      </c>
      <c r="J144">
        <v>0</v>
      </c>
      <c r="K144">
        <v>83</v>
      </c>
      <c r="M144">
        <v>142</v>
      </c>
      <c r="N144" s="16">
        <v>1.1574074074074073E-5</v>
      </c>
      <c r="O144">
        <v>3</v>
      </c>
      <c r="P144">
        <v>7</v>
      </c>
      <c r="Q144">
        <f>pqZwift[[#This Row],[Afstand]]+IF(pqZwift[[#This Row],[Index]]&gt;1,Q143,0)</f>
        <v>1137</v>
      </c>
      <c r="R144">
        <v>26</v>
      </c>
      <c r="S144">
        <v>83</v>
      </c>
    </row>
    <row r="145" spans="2:19" x14ac:dyDescent="0.25">
      <c r="B145">
        <v>143</v>
      </c>
      <c r="C145" t="s">
        <v>44</v>
      </c>
      <c r="D145" t="s">
        <v>43</v>
      </c>
      <c r="E145" s="10">
        <v>1.1574074074074073E-5</v>
      </c>
      <c r="F145" t="s">
        <v>173</v>
      </c>
      <c r="G145" t="s">
        <v>320</v>
      </c>
      <c r="H145" s="11">
        <v>44171.400081018517</v>
      </c>
      <c r="I145" t="s">
        <v>321</v>
      </c>
      <c r="J145">
        <v>0</v>
      </c>
      <c r="K145">
        <v>83</v>
      </c>
      <c r="M145">
        <v>143</v>
      </c>
      <c r="N145" s="16">
        <v>1.1574074074074073E-5</v>
      </c>
      <c r="O145">
        <v>4</v>
      </c>
      <c r="P145">
        <v>7</v>
      </c>
      <c r="Q145">
        <f>pqZwift[[#This Row],[Afstand]]+IF(pqZwift[[#This Row],[Index]]&gt;1,Q144,0)</f>
        <v>1144</v>
      </c>
      <c r="R145">
        <v>25</v>
      </c>
      <c r="S145">
        <v>83</v>
      </c>
    </row>
    <row r="146" spans="2:19" x14ac:dyDescent="0.25">
      <c r="B146">
        <v>144</v>
      </c>
      <c r="C146" t="s">
        <v>44</v>
      </c>
      <c r="D146" t="s">
        <v>66</v>
      </c>
      <c r="E146" s="10">
        <v>1.1574074074074073E-5</v>
      </c>
      <c r="F146" t="s">
        <v>67</v>
      </c>
      <c r="G146" t="s">
        <v>322</v>
      </c>
      <c r="H146" s="11">
        <v>44171.400092592594</v>
      </c>
      <c r="I146" t="s">
        <v>323</v>
      </c>
      <c r="J146">
        <v>0</v>
      </c>
      <c r="K146">
        <v>82</v>
      </c>
      <c r="M146">
        <v>144</v>
      </c>
      <c r="N146" s="16">
        <v>1.1574074074074073E-5</v>
      </c>
      <c r="O146">
        <v>4</v>
      </c>
      <c r="P146">
        <v>6</v>
      </c>
      <c r="Q146">
        <f>pqZwift[[#This Row],[Afstand]]+IF(pqZwift[[#This Row],[Index]]&gt;1,Q145,0)</f>
        <v>1150</v>
      </c>
      <c r="R146">
        <v>21</v>
      </c>
      <c r="S146">
        <v>82</v>
      </c>
    </row>
    <row r="147" spans="2:19" x14ac:dyDescent="0.25">
      <c r="B147">
        <v>145</v>
      </c>
      <c r="C147" t="s">
        <v>44</v>
      </c>
      <c r="D147" t="s">
        <v>66</v>
      </c>
      <c r="E147" s="10">
        <v>1.1574074074074073E-5</v>
      </c>
      <c r="F147" t="s">
        <v>70</v>
      </c>
      <c r="G147" t="s">
        <v>258</v>
      </c>
      <c r="H147" s="11">
        <v>44171.400104166663</v>
      </c>
      <c r="I147" t="s">
        <v>324</v>
      </c>
      <c r="J147">
        <v>0</v>
      </c>
      <c r="K147">
        <v>83</v>
      </c>
      <c r="M147">
        <v>145</v>
      </c>
      <c r="N147" s="16">
        <v>1.1574074074074073E-5</v>
      </c>
      <c r="O147">
        <v>4</v>
      </c>
      <c r="P147">
        <v>6</v>
      </c>
      <c r="Q147">
        <f>pqZwift[[#This Row],[Afstand]]+IF(pqZwift[[#This Row],[Index]]&gt;1,Q146,0)</f>
        <v>1156</v>
      </c>
      <c r="R147">
        <v>22</v>
      </c>
      <c r="S147">
        <v>83</v>
      </c>
    </row>
    <row r="148" spans="2:19" x14ac:dyDescent="0.25">
      <c r="B148">
        <v>146</v>
      </c>
      <c r="C148" t="s">
        <v>44</v>
      </c>
      <c r="D148" t="s">
        <v>43</v>
      </c>
      <c r="E148" s="10">
        <v>1.1574074074074073E-5</v>
      </c>
      <c r="F148" t="s">
        <v>73</v>
      </c>
      <c r="G148" t="s">
        <v>325</v>
      </c>
      <c r="H148" s="11">
        <v>44171.40011574074</v>
      </c>
      <c r="I148" t="s">
        <v>326</v>
      </c>
      <c r="J148">
        <v>0</v>
      </c>
      <c r="K148">
        <v>83</v>
      </c>
      <c r="M148">
        <v>146</v>
      </c>
      <c r="N148" s="16">
        <v>1.1574074074074073E-5</v>
      </c>
      <c r="O148">
        <v>4</v>
      </c>
      <c r="P148">
        <v>7</v>
      </c>
      <c r="Q148">
        <f>pqZwift[[#This Row],[Afstand]]+IF(pqZwift[[#This Row],[Index]]&gt;1,Q147,0)</f>
        <v>1163</v>
      </c>
      <c r="R148">
        <v>24</v>
      </c>
      <c r="S148">
        <v>83</v>
      </c>
    </row>
    <row r="149" spans="2:19" x14ac:dyDescent="0.25">
      <c r="B149">
        <v>147</v>
      </c>
      <c r="C149" t="s">
        <v>44</v>
      </c>
      <c r="D149" t="s">
        <v>66</v>
      </c>
      <c r="E149" s="10">
        <v>1.1574074074074073E-5</v>
      </c>
      <c r="F149" t="s">
        <v>327</v>
      </c>
      <c r="G149" t="s">
        <v>328</v>
      </c>
      <c r="H149" s="11">
        <v>44171.400127314817</v>
      </c>
      <c r="I149" t="s">
        <v>329</v>
      </c>
      <c r="J149">
        <v>0</v>
      </c>
      <c r="K149">
        <v>82</v>
      </c>
      <c r="M149">
        <v>147</v>
      </c>
      <c r="N149" s="16">
        <v>1.1574074074074073E-5</v>
      </c>
      <c r="O149">
        <v>4</v>
      </c>
      <c r="P149">
        <v>6</v>
      </c>
      <c r="Q149">
        <f>pqZwift[[#This Row],[Afstand]]+IF(pqZwift[[#This Row],[Index]]&gt;1,Q148,0)</f>
        <v>1169</v>
      </c>
      <c r="R149">
        <v>20</v>
      </c>
      <c r="S149">
        <v>82</v>
      </c>
    </row>
    <row r="150" spans="2:19" x14ac:dyDescent="0.25">
      <c r="B150">
        <v>148</v>
      </c>
      <c r="C150" t="s">
        <v>44</v>
      </c>
      <c r="D150" t="s">
        <v>66</v>
      </c>
      <c r="E150" s="10">
        <v>1.1574074074074073E-5</v>
      </c>
      <c r="F150" t="s">
        <v>67</v>
      </c>
      <c r="G150" t="s">
        <v>330</v>
      </c>
      <c r="H150" s="11">
        <v>44171.400138888886</v>
      </c>
      <c r="I150" t="s">
        <v>331</v>
      </c>
      <c r="J150">
        <v>0</v>
      </c>
      <c r="K150">
        <v>82</v>
      </c>
      <c r="M150">
        <v>148</v>
      </c>
      <c r="N150" s="16">
        <v>1.1574074074074073E-5</v>
      </c>
      <c r="O150">
        <v>4</v>
      </c>
      <c r="P150">
        <v>6</v>
      </c>
      <c r="Q150">
        <f>pqZwift[[#This Row],[Afstand]]+IF(pqZwift[[#This Row],[Index]]&gt;1,Q149,0)</f>
        <v>1175</v>
      </c>
      <c r="R150">
        <v>21</v>
      </c>
      <c r="S150">
        <v>82</v>
      </c>
    </row>
    <row r="151" spans="2:19" x14ac:dyDescent="0.25">
      <c r="B151">
        <v>149</v>
      </c>
      <c r="C151" t="s">
        <v>44</v>
      </c>
      <c r="D151" t="s">
        <v>43</v>
      </c>
      <c r="E151" s="10">
        <v>1.1574074074074073E-5</v>
      </c>
      <c r="F151" t="s">
        <v>73</v>
      </c>
      <c r="G151" t="s">
        <v>332</v>
      </c>
      <c r="H151" s="11">
        <v>44171.400150462963</v>
      </c>
      <c r="I151" t="s">
        <v>333</v>
      </c>
      <c r="J151">
        <v>0</v>
      </c>
      <c r="K151">
        <v>81</v>
      </c>
      <c r="M151">
        <v>149</v>
      </c>
      <c r="N151" s="16">
        <v>1.1574074074074073E-5</v>
      </c>
      <c r="O151">
        <v>4</v>
      </c>
      <c r="P151">
        <v>7</v>
      </c>
      <c r="Q151">
        <f>pqZwift[[#This Row],[Afstand]]+IF(pqZwift[[#This Row],[Index]]&gt;1,Q150,0)</f>
        <v>1182</v>
      </c>
      <c r="R151">
        <v>24</v>
      </c>
      <c r="S151">
        <v>81</v>
      </c>
    </row>
    <row r="152" spans="2:19" x14ac:dyDescent="0.25">
      <c r="B152">
        <v>150</v>
      </c>
      <c r="C152" t="s">
        <v>55</v>
      </c>
      <c r="D152" t="s">
        <v>66</v>
      </c>
      <c r="E152" s="10">
        <v>1.1574074074074073E-5</v>
      </c>
      <c r="F152" t="s">
        <v>70</v>
      </c>
      <c r="G152" t="s">
        <v>334</v>
      </c>
      <c r="H152" s="11">
        <v>44171.40016203704</v>
      </c>
      <c r="I152" t="s">
        <v>335</v>
      </c>
      <c r="J152">
        <v>0</v>
      </c>
      <c r="K152">
        <v>82</v>
      </c>
      <c r="M152">
        <v>150</v>
      </c>
      <c r="N152" s="16">
        <v>1.1574074074074073E-5</v>
      </c>
      <c r="O152">
        <v>5</v>
      </c>
      <c r="P152">
        <v>6</v>
      </c>
      <c r="Q152">
        <f>pqZwift[[#This Row],[Afstand]]+IF(pqZwift[[#This Row],[Index]]&gt;1,Q151,0)</f>
        <v>1188</v>
      </c>
      <c r="R152">
        <v>22</v>
      </c>
      <c r="S152">
        <v>82</v>
      </c>
    </row>
    <row r="153" spans="2:19" x14ac:dyDescent="0.25">
      <c r="B153">
        <v>151</v>
      </c>
      <c r="C153" t="s">
        <v>55</v>
      </c>
      <c r="D153" t="s">
        <v>66</v>
      </c>
      <c r="E153" s="10">
        <v>1.1574074074074073E-5</v>
      </c>
      <c r="F153" t="s">
        <v>67</v>
      </c>
      <c r="G153" t="s">
        <v>336</v>
      </c>
      <c r="H153" s="11">
        <v>44171.400173611109</v>
      </c>
      <c r="I153" t="s">
        <v>337</v>
      </c>
      <c r="J153">
        <v>0</v>
      </c>
      <c r="K153">
        <v>83</v>
      </c>
      <c r="M153">
        <v>151</v>
      </c>
      <c r="N153" s="16">
        <v>1.1574074074074073E-5</v>
      </c>
      <c r="O153">
        <v>5</v>
      </c>
      <c r="P153">
        <v>6</v>
      </c>
      <c r="Q153">
        <f>pqZwift[[#This Row],[Afstand]]+IF(pqZwift[[#This Row],[Index]]&gt;1,Q152,0)</f>
        <v>1194</v>
      </c>
      <c r="R153">
        <v>21</v>
      </c>
      <c r="S153">
        <v>83</v>
      </c>
    </row>
    <row r="154" spans="2:19" x14ac:dyDescent="0.25">
      <c r="B154">
        <v>152</v>
      </c>
      <c r="C154" t="s">
        <v>55</v>
      </c>
      <c r="D154" t="s">
        <v>43</v>
      </c>
      <c r="E154" s="10">
        <v>1.1574074074074073E-5</v>
      </c>
      <c r="F154" t="s">
        <v>73</v>
      </c>
      <c r="G154" t="s">
        <v>338</v>
      </c>
      <c r="H154" s="11">
        <v>44171.400185185186</v>
      </c>
      <c r="I154" t="s">
        <v>339</v>
      </c>
      <c r="J154">
        <v>0</v>
      </c>
      <c r="K154">
        <v>83</v>
      </c>
      <c r="M154">
        <v>152</v>
      </c>
      <c r="N154" s="16">
        <v>1.1574074074074073E-5</v>
      </c>
      <c r="O154">
        <v>5</v>
      </c>
      <c r="P154">
        <v>7</v>
      </c>
      <c r="Q154">
        <f>pqZwift[[#This Row],[Afstand]]+IF(pqZwift[[#This Row],[Index]]&gt;1,Q153,0)</f>
        <v>1201</v>
      </c>
      <c r="R154">
        <v>24</v>
      </c>
      <c r="S154">
        <v>83</v>
      </c>
    </row>
    <row r="155" spans="2:19" x14ac:dyDescent="0.25">
      <c r="B155">
        <v>153</v>
      </c>
      <c r="C155" t="s">
        <v>55</v>
      </c>
      <c r="D155" t="s">
        <v>66</v>
      </c>
      <c r="E155" s="10">
        <v>1.1574074074074073E-5</v>
      </c>
      <c r="F155" t="s">
        <v>70</v>
      </c>
      <c r="G155" t="s">
        <v>340</v>
      </c>
      <c r="H155" s="11">
        <v>44171.400196759256</v>
      </c>
      <c r="I155" t="s">
        <v>341</v>
      </c>
      <c r="J155">
        <v>0</v>
      </c>
      <c r="K155">
        <v>84</v>
      </c>
      <c r="M155">
        <v>153</v>
      </c>
      <c r="N155" s="16">
        <v>1.1574074074074073E-5</v>
      </c>
      <c r="O155">
        <v>5</v>
      </c>
      <c r="P155">
        <v>6</v>
      </c>
      <c r="Q155">
        <f>pqZwift[[#This Row],[Afstand]]+IF(pqZwift[[#This Row],[Index]]&gt;1,Q154,0)</f>
        <v>1207</v>
      </c>
      <c r="R155">
        <v>22</v>
      </c>
      <c r="S155">
        <v>84</v>
      </c>
    </row>
    <row r="156" spans="2:19" x14ac:dyDescent="0.25">
      <c r="B156">
        <v>154</v>
      </c>
      <c r="C156" t="s">
        <v>55</v>
      </c>
      <c r="D156" t="s">
        <v>66</v>
      </c>
      <c r="E156" s="10">
        <v>1.1574074074074073E-5</v>
      </c>
      <c r="F156" t="s">
        <v>315</v>
      </c>
      <c r="G156" t="s">
        <v>336</v>
      </c>
      <c r="H156" s="11">
        <v>44171.400208333333</v>
      </c>
      <c r="I156" t="s">
        <v>342</v>
      </c>
      <c r="J156">
        <v>0</v>
      </c>
      <c r="K156">
        <v>84</v>
      </c>
      <c r="M156">
        <v>154</v>
      </c>
      <c r="N156" s="16">
        <v>1.1574074074074073E-5</v>
      </c>
      <c r="O156">
        <v>5</v>
      </c>
      <c r="P156">
        <v>6</v>
      </c>
      <c r="Q156">
        <f>pqZwift[[#This Row],[Afstand]]+IF(pqZwift[[#This Row],[Index]]&gt;1,Q155,0)</f>
        <v>1213</v>
      </c>
      <c r="R156">
        <v>23</v>
      </c>
      <c r="S156">
        <v>84</v>
      </c>
    </row>
    <row r="157" spans="2:19" x14ac:dyDescent="0.25">
      <c r="B157">
        <v>155</v>
      </c>
      <c r="C157" t="s">
        <v>55</v>
      </c>
      <c r="D157" t="s">
        <v>43</v>
      </c>
      <c r="E157" s="10">
        <v>1.1574074074074073E-5</v>
      </c>
      <c r="F157" t="s">
        <v>73</v>
      </c>
      <c r="G157" t="s">
        <v>343</v>
      </c>
      <c r="H157" s="11">
        <v>44171.400219907409</v>
      </c>
      <c r="I157" t="s">
        <v>344</v>
      </c>
      <c r="J157">
        <v>0</v>
      </c>
      <c r="K157">
        <v>83</v>
      </c>
      <c r="M157">
        <v>155</v>
      </c>
      <c r="N157" s="16">
        <v>1.1574074074074073E-5</v>
      </c>
      <c r="O157">
        <v>5</v>
      </c>
      <c r="P157">
        <v>7</v>
      </c>
      <c r="Q157">
        <f>pqZwift[[#This Row],[Afstand]]+IF(pqZwift[[#This Row],[Index]]&gt;1,Q156,0)</f>
        <v>1220</v>
      </c>
      <c r="R157">
        <v>24</v>
      </c>
      <c r="S157">
        <v>83</v>
      </c>
    </row>
    <row r="158" spans="2:19" x14ac:dyDescent="0.25">
      <c r="B158">
        <v>156</v>
      </c>
      <c r="C158" t="s">
        <v>55</v>
      </c>
      <c r="D158" t="s">
        <v>66</v>
      </c>
      <c r="E158" s="10">
        <v>1.1574074074074073E-5</v>
      </c>
      <c r="F158" t="s">
        <v>70</v>
      </c>
      <c r="G158" t="s">
        <v>345</v>
      </c>
      <c r="H158" s="11">
        <v>44171.400231481479</v>
      </c>
      <c r="I158" t="s">
        <v>346</v>
      </c>
      <c r="J158">
        <v>0</v>
      </c>
      <c r="K158">
        <v>83</v>
      </c>
      <c r="M158">
        <v>156</v>
      </c>
      <c r="N158" s="16">
        <v>1.1574074074074073E-5</v>
      </c>
      <c r="O158">
        <v>5</v>
      </c>
      <c r="P158">
        <v>6</v>
      </c>
      <c r="Q158">
        <f>pqZwift[[#This Row],[Afstand]]+IF(pqZwift[[#This Row],[Index]]&gt;1,Q157,0)</f>
        <v>1226</v>
      </c>
      <c r="R158">
        <v>22</v>
      </c>
      <c r="S158">
        <v>83</v>
      </c>
    </row>
    <row r="159" spans="2:19" x14ac:dyDescent="0.25">
      <c r="B159">
        <v>157</v>
      </c>
      <c r="C159" t="s">
        <v>55</v>
      </c>
      <c r="D159" t="s">
        <v>43</v>
      </c>
      <c r="E159" s="10">
        <v>1.1574074074074073E-5</v>
      </c>
      <c r="F159" t="s">
        <v>79</v>
      </c>
      <c r="G159" t="s">
        <v>347</v>
      </c>
      <c r="H159" s="11">
        <v>44171.400243055556</v>
      </c>
      <c r="I159" t="s">
        <v>348</v>
      </c>
      <c r="J159">
        <v>0</v>
      </c>
      <c r="K159">
        <v>82</v>
      </c>
      <c r="M159">
        <v>157</v>
      </c>
      <c r="N159" s="16">
        <v>1.1574074074074073E-5</v>
      </c>
      <c r="O159">
        <v>5</v>
      </c>
      <c r="P159">
        <v>7</v>
      </c>
      <c r="Q159">
        <f>pqZwift[[#This Row],[Afstand]]+IF(pqZwift[[#This Row],[Index]]&gt;1,Q158,0)</f>
        <v>1233</v>
      </c>
      <c r="R159">
        <v>26</v>
      </c>
      <c r="S159">
        <v>82</v>
      </c>
    </row>
    <row r="160" spans="2:19" x14ac:dyDescent="0.25">
      <c r="B160">
        <v>158</v>
      </c>
      <c r="C160" t="s">
        <v>55</v>
      </c>
      <c r="D160" t="s">
        <v>43</v>
      </c>
      <c r="E160" s="10">
        <v>1.1574074074074073E-5</v>
      </c>
      <c r="F160" t="s">
        <v>173</v>
      </c>
      <c r="G160" t="s">
        <v>349</v>
      </c>
      <c r="H160" s="11">
        <v>44171.400254629632</v>
      </c>
      <c r="I160" t="s">
        <v>350</v>
      </c>
      <c r="J160">
        <v>0</v>
      </c>
      <c r="K160">
        <v>83</v>
      </c>
      <c r="M160">
        <v>158</v>
      </c>
      <c r="N160" s="16">
        <v>1.1574074074074073E-5</v>
      </c>
      <c r="O160">
        <v>5</v>
      </c>
      <c r="P160">
        <v>7</v>
      </c>
      <c r="Q160">
        <f>pqZwift[[#This Row],[Afstand]]+IF(pqZwift[[#This Row],[Index]]&gt;1,Q159,0)</f>
        <v>1240</v>
      </c>
      <c r="R160">
        <v>25</v>
      </c>
      <c r="S160">
        <v>83</v>
      </c>
    </row>
    <row r="161" spans="2:19" x14ac:dyDescent="0.25">
      <c r="B161">
        <v>159</v>
      </c>
      <c r="C161" t="s">
        <v>55</v>
      </c>
      <c r="D161" t="s">
        <v>66</v>
      </c>
      <c r="E161" s="10">
        <v>1.1574074074074073E-5</v>
      </c>
      <c r="F161" t="s">
        <v>67</v>
      </c>
      <c r="G161" t="s">
        <v>351</v>
      </c>
      <c r="H161" s="11">
        <v>44171.400266203702</v>
      </c>
      <c r="I161" t="s">
        <v>352</v>
      </c>
      <c r="J161">
        <v>0</v>
      </c>
      <c r="K161">
        <v>83</v>
      </c>
      <c r="M161">
        <v>159</v>
      </c>
      <c r="N161" s="16">
        <v>1.1574074074074073E-5</v>
      </c>
      <c r="O161">
        <v>5</v>
      </c>
      <c r="P161">
        <v>6</v>
      </c>
      <c r="Q161">
        <f>pqZwift[[#This Row],[Afstand]]+IF(pqZwift[[#This Row],[Index]]&gt;1,Q160,0)</f>
        <v>1246</v>
      </c>
      <c r="R161">
        <v>21</v>
      </c>
      <c r="S161">
        <v>83</v>
      </c>
    </row>
    <row r="162" spans="2:19" x14ac:dyDescent="0.25">
      <c r="B162">
        <v>160</v>
      </c>
      <c r="C162" t="s">
        <v>55</v>
      </c>
      <c r="D162" t="s">
        <v>43</v>
      </c>
      <c r="E162" s="10">
        <v>1.1574074074074073E-5</v>
      </c>
      <c r="F162" t="s">
        <v>173</v>
      </c>
      <c r="G162" t="s">
        <v>351</v>
      </c>
      <c r="H162" s="11">
        <v>44171.400277777779</v>
      </c>
      <c r="I162" t="s">
        <v>353</v>
      </c>
      <c r="J162">
        <v>0</v>
      </c>
      <c r="K162">
        <v>82</v>
      </c>
      <c r="M162">
        <v>160</v>
      </c>
      <c r="N162" s="16">
        <v>1.1574074074074073E-5</v>
      </c>
      <c r="O162">
        <v>5</v>
      </c>
      <c r="P162">
        <v>7</v>
      </c>
      <c r="Q162">
        <f>pqZwift[[#This Row],[Afstand]]+IF(pqZwift[[#This Row],[Index]]&gt;1,Q161,0)</f>
        <v>1253</v>
      </c>
      <c r="R162">
        <v>25</v>
      </c>
      <c r="S162">
        <v>82</v>
      </c>
    </row>
    <row r="163" spans="2:19" x14ac:dyDescent="0.25">
      <c r="B163">
        <v>161</v>
      </c>
      <c r="C163" t="s">
        <v>55</v>
      </c>
      <c r="D163" t="s">
        <v>43</v>
      </c>
      <c r="E163" s="10">
        <v>1.1574074074074073E-5</v>
      </c>
      <c r="F163" t="s">
        <v>79</v>
      </c>
      <c r="G163" t="s">
        <v>318</v>
      </c>
      <c r="H163" s="11">
        <v>44171.400289351855</v>
      </c>
      <c r="I163" t="s">
        <v>354</v>
      </c>
      <c r="J163">
        <v>0</v>
      </c>
      <c r="K163">
        <v>83</v>
      </c>
      <c r="M163">
        <v>161</v>
      </c>
      <c r="N163" s="16">
        <v>1.1574074074074073E-5</v>
      </c>
      <c r="O163">
        <v>5</v>
      </c>
      <c r="P163">
        <v>7</v>
      </c>
      <c r="Q163">
        <f>pqZwift[[#This Row],[Afstand]]+IF(pqZwift[[#This Row],[Index]]&gt;1,Q162,0)</f>
        <v>1260</v>
      </c>
      <c r="R163">
        <v>26</v>
      </c>
      <c r="S163">
        <v>83</v>
      </c>
    </row>
    <row r="164" spans="2:19" x14ac:dyDescent="0.25">
      <c r="B164">
        <v>162</v>
      </c>
      <c r="C164" t="s">
        <v>55</v>
      </c>
      <c r="D164" t="s">
        <v>66</v>
      </c>
      <c r="E164" s="10">
        <v>1.1574074074074073E-5</v>
      </c>
      <c r="F164" t="s">
        <v>70</v>
      </c>
      <c r="G164" t="s">
        <v>355</v>
      </c>
      <c r="H164" s="11">
        <v>44171.400300925925</v>
      </c>
      <c r="I164" t="s">
        <v>356</v>
      </c>
      <c r="J164">
        <v>0</v>
      </c>
      <c r="K164">
        <v>83</v>
      </c>
      <c r="M164">
        <v>162</v>
      </c>
      <c r="N164" s="16">
        <v>1.1574074074074073E-5</v>
      </c>
      <c r="O164">
        <v>5</v>
      </c>
      <c r="P164">
        <v>6</v>
      </c>
      <c r="Q164">
        <f>pqZwift[[#This Row],[Afstand]]+IF(pqZwift[[#This Row],[Index]]&gt;1,Q163,0)</f>
        <v>1266</v>
      </c>
      <c r="R164">
        <v>22</v>
      </c>
      <c r="S164">
        <v>83</v>
      </c>
    </row>
    <row r="165" spans="2:19" x14ac:dyDescent="0.25">
      <c r="B165">
        <v>163</v>
      </c>
      <c r="C165" t="s">
        <v>55</v>
      </c>
      <c r="D165" t="s">
        <v>43</v>
      </c>
      <c r="E165" s="10">
        <v>1.1574074074074073E-5</v>
      </c>
      <c r="F165" t="s">
        <v>79</v>
      </c>
      <c r="G165" t="s">
        <v>357</v>
      </c>
      <c r="H165" s="11">
        <v>44171.400312500002</v>
      </c>
      <c r="I165" t="s">
        <v>358</v>
      </c>
      <c r="J165">
        <v>0</v>
      </c>
      <c r="K165">
        <v>83</v>
      </c>
      <c r="M165">
        <v>163</v>
      </c>
      <c r="N165" s="16">
        <v>1.1574074074074073E-5</v>
      </c>
      <c r="O165">
        <v>5</v>
      </c>
      <c r="P165">
        <v>7</v>
      </c>
      <c r="Q165">
        <f>pqZwift[[#This Row],[Afstand]]+IF(pqZwift[[#This Row],[Index]]&gt;1,Q164,0)</f>
        <v>1273</v>
      </c>
      <c r="R165">
        <v>26</v>
      </c>
      <c r="S165">
        <v>83</v>
      </c>
    </row>
    <row r="166" spans="2:19" x14ac:dyDescent="0.25">
      <c r="B166">
        <v>164</v>
      </c>
      <c r="C166" t="s">
        <v>55</v>
      </c>
      <c r="D166" t="s">
        <v>43</v>
      </c>
      <c r="E166" s="10">
        <v>1.1574074074074073E-5</v>
      </c>
      <c r="F166" t="s">
        <v>79</v>
      </c>
      <c r="G166" t="s">
        <v>359</v>
      </c>
      <c r="H166" s="11">
        <v>44171.400324074071</v>
      </c>
      <c r="I166" t="s">
        <v>360</v>
      </c>
      <c r="J166">
        <v>0</v>
      </c>
      <c r="K166">
        <v>83</v>
      </c>
      <c r="M166">
        <v>164</v>
      </c>
      <c r="N166" s="16">
        <v>1.1574074074074073E-5</v>
      </c>
      <c r="O166">
        <v>5</v>
      </c>
      <c r="P166">
        <v>7</v>
      </c>
      <c r="Q166">
        <f>pqZwift[[#This Row],[Afstand]]+IF(pqZwift[[#This Row],[Index]]&gt;1,Q165,0)</f>
        <v>1280</v>
      </c>
      <c r="R166">
        <v>26</v>
      </c>
      <c r="S166">
        <v>83</v>
      </c>
    </row>
    <row r="167" spans="2:19" x14ac:dyDescent="0.25">
      <c r="B167">
        <v>165</v>
      </c>
      <c r="C167" t="s">
        <v>55</v>
      </c>
      <c r="D167" t="s">
        <v>66</v>
      </c>
      <c r="E167" s="10">
        <v>1.1574074074074073E-5</v>
      </c>
      <c r="F167" t="s">
        <v>67</v>
      </c>
      <c r="G167" t="s">
        <v>205</v>
      </c>
      <c r="H167" s="11">
        <v>44171.400335648148</v>
      </c>
      <c r="I167" t="s">
        <v>361</v>
      </c>
      <c r="J167">
        <v>0</v>
      </c>
      <c r="K167">
        <v>84</v>
      </c>
      <c r="M167">
        <v>165</v>
      </c>
      <c r="N167" s="16">
        <v>1.1574074074074073E-5</v>
      </c>
      <c r="O167">
        <v>5</v>
      </c>
      <c r="P167">
        <v>6</v>
      </c>
      <c r="Q167">
        <f>pqZwift[[#This Row],[Afstand]]+IF(pqZwift[[#This Row],[Index]]&gt;1,Q166,0)</f>
        <v>1286</v>
      </c>
      <c r="R167">
        <v>21</v>
      </c>
      <c r="S167">
        <v>84</v>
      </c>
    </row>
    <row r="168" spans="2:19" x14ac:dyDescent="0.25">
      <c r="B168">
        <v>166</v>
      </c>
      <c r="C168" t="s">
        <v>55</v>
      </c>
      <c r="D168" t="s">
        <v>43</v>
      </c>
      <c r="E168" s="10">
        <v>1.1574074074074073E-5</v>
      </c>
      <c r="F168" t="s">
        <v>79</v>
      </c>
      <c r="G168" t="s">
        <v>362</v>
      </c>
      <c r="H168" s="11">
        <v>44171.400347222225</v>
      </c>
      <c r="I168" t="s">
        <v>363</v>
      </c>
      <c r="J168">
        <v>0</v>
      </c>
      <c r="K168">
        <v>84</v>
      </c>
      <c r="M168">
        <v>166</v>
      </c>
      <c r="N168" s="16">
        <v>1.1574074074074073E-5</v>
      </c>
      <c r="O168">
        <v>5</v>
      </c>
      <c r="P168">
        <v>7</v>
      </c>
      <c r="Q168">
        <f>pqZwift[[#This Row],[Afstand]]+IF(pqZwift[[#This Row],[Index]]&gt;1,Q167,0)</f>
        <v>1293</v>
      </c>
      <c r="R168">
        <v>26</v>
      </c>
      <c r="S168">
        <v>84</v>
      </c>
    </row>
    <row r="169" spans="2:19" x14ac:dyDescent="0.25">
      <c r="B169">
        <v>167</v>
      </c>
      <c r="C169" t="s">
        <v>55</v>
      </c>
      <c r="D169" t="s">
        <v>43</v>
      </c>
      <c r="E169" s="10">
        <v>1.1574074074074073E-5</v>
      </c>
      <c r="F169" t="s">
        <v>79</v>
      </c>
      <c r="G169" t="s">
        <v>199</v>
      </c>
      <c r="H169" s="11">
        <v>44171.400358796294</v>
      </c>
      <c r="I169" t="s">
        <v>364</v>
      </c>
      <c r="J169">
        <v>0</v>
      </c>
      <c r="K169">
        <v>85</v>
      </c>
      <c r="M169">
        <v>167</v>
      </c>
      <c r="N169" s="16">
        <v>1.1574074074074073E-5</v>
      </c>
      <c r="O169">
        <v>5</v>
      </c>
      <c r="P169">
        <v>7</v>
      </c>
      <c r="Q169">
        <f>pqZwift[[#This Row],[Afstand]]+IF(pqZwift[[#This Row],[Index]]&gt;1,Q168,0)</f>
        <v>1300</v>
      </c>
      <c r="R169">
        <v>26</v>
      </c>
      <c r="S169">
        <v>85</v>
      </c>
    </row>
    <row r="170" spans="2:19" x14ac:dyDescent="0.25">
      <c r="B170">
        <v>168</v>
      </c>
      <c r="C170" t="s">
        <v>55</v>
      </c>
      <c r="D170" t="s">
        <v>35</v>
      </c>
      <c r="E170" s="10">
        <v>1.1574074074074073E-5</v>
      </c>
      <c r="F170" t="s">
        <v>161</v>
      </c>
      <c r="G170" t="s">
        <v>288</v>
      </c>
      <c r="H170" s="11">
        <v>44171.400370370371</v>
      </c>
      <c r="I170" t="s">
        <v>365</v>
      </c>
      <c r="J170">
        <v>0</v>
      </c>
      <c r="K170">
        <v>84</v>
      </c>
      <c r="M170">
        <v>168</v>
      </c>
      <c r="N170" s="16">
        <v>1.1574074074074073E-5</v>
      </c>
      <c r="O170">
        <v>5</v>
      </c>
      <c r="P170">
        <v>8</v>
      </c>
      <c r="Q170">
        <f>pqZwift[[#This Row],[Afstand]]+IF(pqZwift[[#This Row],[Index]]&gt;1,Q169,0)</f>
        <v>1308</v>
      </c>
      <c r="R170">
        <v>30</v>
      </c>
      <c r="S170">
        <v>84</v>
      </c>
    </row>
    <row r="171" spans="2:19" x14ac:dyDescent="0.25">
      <c r="B171">
        <v>169</v>
      </c>
      <c r="C171" t="s">
        <v>44</v>
      </c>
      <c r="D171" t="s">
        <v>43</v>
      </c>
      <c r="E171" s="10">
        <v>1.1574074074074073E-5</v>
      </c>
      <c r="F171" t="s">
        <v>79</v>
      </c>
      <c r="G171" t="s">
        <v>366</v>
      </c>
      <c r="H171" s="11">
        <v>44171.400381944448</v>
      </c>
      <c r="I171" t="s">
        <v>367</v>
      </c>
      <c r="J171">
        <v>0</v>
      </c>
      <c r="K171">
        <v>84</v>
      </c>
      <c r="M171">
        <v>169</v>
      </c>
      <c r="N171" s="16">
        <v>1.1574074074074073E-5</v>
      </c>
      <c r="O171">
        <v>4</v>
      </c>
      <c r="P171">
        <v>7</v>
      </c>
      <c r="Q171">
        <f>pqZwift[[#This Row],[Afstand]]+IF(pqZwift[[#This Row],[Index]]&gt;1,Q170,0)</f>
        <v>1315</v>
      </c>
      <c r="R171">
        <v>26</v>
      </c>
      <c r="S171">
        <v>84</v>
      </c>
    </row>
    <row r="172" spans="2:19" x14ac:dyDescent="0.25">
      <c r="B172">
        <v>170</v>
      </c>
      <c r="C172" t="s">
        <v>44</v>
      </c>
      <c r="D172" t="s">
        <v>35</v>
      </c>
      <c r="E172" s="10">
        <v>1.1574074074074073E-5</v>
      </c>
      <c r="F172" t="s">
        <v>161</v>
      </c>
      <c r="G172" t="s">
        <v>351</v>
      </c>
      <c r="H172" s="11">
        <v>44171.400393518517</v>
      </c>
      <c r="I172" t="s">
        <v>368</v>
      </c>
      <c r="J172">
        <v>0</v>
      </c>
      <c r="K172">
        <v>84</v>
      </c>
      <c r="M172">
        <v>170</v>
      </c>
      <c r="N172" s="16">
        <v>1.1574074074074073E-5</v>
      </c>
      <c r="O172">
        <v>4</v>
      </c>
      <c r="P172">
        <v>8</v>
      </c>
      <c r="Q172">
        <f>pqZwift[[#This Row],[Afstand]]+IF(pqZwift[[#This Row],[Index]]&gt;1,Q171,0)</f>
        <v>1323</v>
      </c>
      <c r="R172">
        <v>30</v>
      </c>
      <c r="S172">
        <v>84</v>
      </c>
    </row>
    <row r="173" spans="2:19" x14ac:dyDescent="0.25">
      <c r="B173">
        <v>171</v>
      </c>
      <c r="C173" t="s">
        <v>44</v>
      </c>
      <c r="D173" t="s">
        <v>66</v>
      </c>
      <c r="E173" s="10">
        <v>1.1574074074074073E-5</v>
      </c>
      <c r="F173" t="s">
        <v>70</v>
      </c>
      <c r="G173" t="s">
        <v>369</v>
      </c>
      <c r="H173" s="11">
        <v>44171.400405092594</v>
      </c>
      <c r="I173" t="s">
        <v>370</v>
      </c>
      <c r="J173">
        <v>0</v>
      </c>
      <c r="K173">
        <v>84</v>
      </c>
      <c r="M173">
        <v>171</v>
      </c>
      <c r="N173" s="16">
        <v>1.1574074074074073E-5</v>
      </c>
      <c r="O173">
        <v>4</v>
      </c>
      <c r="P173">
        <v>6</v>
      </c>
      <c r="Q173">
        <f>pqZwift[[#This Row],[Afstand]]+IF(pqZwift[[#This Row],[Index]]&gt;1,Q172,0)</f>
        <v>1329</v>
      </c>
      <c r="R173">
        <v>22</v>
      </c>
      <c r="S173">
        <v>84</v>
      </c>
    </row>
    <row r="174" spans="2:19" x14ac:dyDescent="0.25">
      <c r="B174">
        <v>172</v>
      </c>
      <c r="C174" t="s">
        <v>44</v>
      </c>
      <c r="D174" t="s">
        <v>35</v>
      </c>
      <c r="E174" s="10">
        <v>1.1574074074074073E-5</v>
      </c>
      <c r="F174" t="s">
        <v>161</v>
      </c>
      <c r="G174" t="s">
        <v>203</v>
      </c>
      <c r="H174" s="11">
        <v>44171.400416666664</v>
      </c>
      <c r="I174" t="s">
        <v>371</v>
      </c>
      <c r="J174">
        <v>0</v>
      </c>
      <c r="K174">
        <v>83</v>
      </c>
      <c r="M174">
        <v>172</v>
      </c>
      <c r="N174" s="16">
        <v>1.1574074074074073E-5</v>
      </c>
      <c r="O174">
        <v>4</v>
      </c>
      <c r="P174">
        <v>8</v>
      </c>
      <c r="Q174">
        <f>pqZwift[[#This Row],[Afstand]]+IF(pqZwift[[#This Row],[Index]]&gt;1,Q173,0)</f>
        <v>1337</v>
      </c>
      <c r="R174">
        <v>30</v>
      </c>
      <c r="S174">
        <v>83</v>
      </c>
    </row>
    <row r="175" spans="2:19" x14ac:dyDescent="0.25">
      <c r="B175">
        <v>173</v>
      </c>
      <c r="C175" t="s">
        <v>44</v>
      </c>
      <c r="D175" t="s">
        <v>43</v>
      </c>
      <c r="E175" s="10">
        <v>1.1574074074074073E-5</v>
      </c>
      <c r="F175" t="s">
        <v>79</v>
      </c>
      <c r="G175" t="s">
        <v>359</v>
      </c>
      <c r="H175" s="11">
        <v>44171.40042824074</v>
      </c>
      <c r="I175" t="s">
        <v>372</v>
      </c>
      <c r="J175">
        <v>0</v>
      </c>
      <c r="K175">
        <v>83</v>
      </c>
      <c r="M175">
        <v>173</v>
      </c>
      <c r="N175" s="16">
        <v>1.1574074074074073E-5</v>
      </c>
      <c r="O175">
        <v>4</v>
      </c>
      <c r="P175">
        <v>7</v>
      </c>
      <c r="Q175">
        <f>pqZwift[[#This Row],[Afstand]]+IF(pqZwift[[#This Row],[Index]]&gt;1,Q174,0)</f>
        <v>1344</v>
      </c>
      <c r="R175">
        <v>26</v>
      </c>
      <c r="S175">
        <v>83</v>
      </c>
    </row>
    <row r="176" spans="2:19" x14ac:dyDescent="0.25">
      <c r="B176">
        <v>174</v>
      </c>
      <c r="C176" t="s">
        <v>44</v>
      </c>
      <c r="D176" t="s">
        <v>35</v>
      </c>
      <c r="E176" s="10">
        <v>1.1574074074074073E-5</v>
      </c>
      <c r="F176" t="s">
        <v>161</v>
      </c>
      <c r="G176" t="s">
        <v>203</v>
      </c>
      <c r="H176" s="11">
        <v>44171.400439814817</v>
      </c>
      <c r="I176" t="s">
        <v>373</v>
      </c>
      <c r="J176">
        <v>0</v>
      </c>
      <c r="K176">
        <v>82</v>
      </c>
      <c r="M176">
        <v>174</v>
      </c>
      <c r="N176" s="16">
        <v>1.1574074074074073E-5</v>
      </c>
      <c r="O176">
        <v>4</v>
      </c>
      <c r="P176">
        <v>8</v>
      </c>
      <c r="Q176">
        <f>pqZwift[[#This Row],[Afstand]]+IF(pqZwift[[#This Row],[Index]]&gt;1,Q175,0)</f>
        <v>1352</v>
      </c>
      <c r="R176">
        <v>30</v>
      </c>
      <c r="S176">
        <v>82</v>
      </c>
    </row>
    <row r="177" spans="2:19" x14ac:dyDescent="0.25">
      <c r="B177">
        <v>175</v>
      </c>
      <c r="C177" t="s">
        <v>44</v>
      </c>
      <c r="D177" t="s">
        <v>43</v>
      </c>
      <c r="E177" s="10">
        <v>1.1574074074074073E-5</v>
      </c>
      <c r="F177" t="s">
        <v>79</v>
      </c>
      <c r="G177" t="s">
        <v>359</v>
      </c>
      <c r="H177" s="11">
        <v>44171.400451388887</v>
      </c>
      <c r="I177" t="s">
        <v>374</v>
      </c>
      <c r="J177">
        <v>0</v>
      </c>
      <c r="K177">
        <v>83</v>
      </c>
      <c r="M177">
        <v>175</v>
      </c>
      <c r="N177" s="16">
        <v>1.1574074074074073E-5</v>
      </c>
      <c r="O177">
        <v>4</v>
      </c>
      <c r="P177">
        <v>7</v>
      </c>
      <c r="Q177">
        <f>pqZwift[[#This Row],[Afstand]]+IF(pqZwift[[#This Row],[Index]]&gt;1,Q176,0)</f>
        <v>1359</v>
      </c>
      <c r="R177">
        <v>26</v>
      </c>
      <c r="S177">
        <v>83</v>
      </c>
    </row>
    <row r="178" spans="2:19" x14ac:dyDescent="0.25">
      <c r="B178">
        <v>176</v>
      </c>
      <c r="C178" t="s">
        <v>44</v>
      </c>
      <c r="D178" t="s">
        <v>35</v>
      </c>
      <c r="E178" s="10">
        <v>1.1574074074074073E-5</v>
      </c>
      <c r="F178" t="s">
        <v>161</v>
      </c>
      <c r="G178" t="s">
        <v>201</v>
      </c>
      <c r="H178" s="11">
        <v>44171.400462962964</v>
      </c>
      <c r="I178" t="s">
        <v>375</v>
      </c>
      <c r="J178">
        <v>0</v>
      </c>
      <c r="K178">
        <v>83</v>
      </c>
      <c r="M178">
        <v>176</v>
      </c>
      <c r="N178" s="16">
        <v>1.1574074074074073E-5</v>
      </c>
      <c r="O178">
        <v>4</v>
      </c>
      <c r="P178">
        <v>8</v>
      </c>
      <c r="Q178">
        <f>pqZwift[[#This Row],[Afstand]]+IF(pqZwift[[#This Row],[Index]]&gt;1,Q177,0)</f>
        <v>1367</v>
      </c>
      <c r="R178">
        <v>30</v>
      </c>
      <c r="S178">
        <v>83</v>
      </c>
    </row>
    <row r="179" spans="2:19" x14ac:dyDescent="0.25">
      <c r="B179">
        <v>177</v>
      </c>
      <c r="C179" t="s">
        <v>44</v>
      </c>
      <c r="D179" t="s">
        <v>35</v>
      </c>
      <c r="E179" s="10">
        <v>1.1574074074074073E-5</v>
      </c>
      <c r="F179" t="s">
        <v>161</v>
      </c>
      <c r="G179" t="s">
        <v>376</v>
      </c>
      <c r="H179" s="11">
        <v>44171.40047453704</v>
      </c>
      <c r="I179" t="s">
        <v>377</v>
      </c>
      <c r="J179">
        <v>0</v>
      </c>
      <c r="K179">
        <v>82</v>
      </c>
      <c r="M179">
        <v>177</v>
      </c>
      <c r="N179" s="16">
        <v>1.1574074074074073E-5</v>
      </c>
      <c r="O179">
        <v>4</v>
      </c>
      <c r="P179">
        <v>8</v>
      </c>
      <c r="Q179">
        <f>pqZwift[[#This Row],[Afstand]]+IF(pqZwift[[#This Row],[Index]]&gt;1,Q178,0)</f>
        <v>1375</v>
      </c>
      <c r="R179">
        <v>30</v>
      </c>
      <c r="S179">
        <v>82</v>
      </c>
    </row>
    <row r="180" spans="2:19" x14ac:dyDescent="0.25">
      <c r="B180">
        <v>178</v>
      </c>
      <c r="C180" t="s">
        <v>44</v>
      </c>
      <c r="D180" t="s">
        <v>35</v>
      </c>
      <c r="E180" s="10">
        <v>1.1574074074074073E-5</v>
      </c>
      <c r="F180" t="s">
        <v>161</v>
      </c>
      <c r="G180" t="s">
        <v>376</v>
      </c>
      <c r="H180" s="11">
        <v>44171.40048611111</v>
      </c>
      <c r="I180" t="s">
        <v>378</v>
      </c>
      <c r="J180">
        <v>0</v>
      </c>
      <c r="K180">
        <v>83</v>
      </c>
      <c r="M180">
        <v>178</v>
      </c>
      <c r="N180" s="16">
        <v>1.1574074074074073E-5</v>
      </c>
      <c r="O180">
        <v>4</v>
      </c>
      <c r="P180">
        <v>8</v>
      </c>
      <c r="Q180">
        <f>pqZwift[[#This Row],[Afstand]]+IF(pqZwift[[#This Row],[Index]]&gt;1,Q179,0)</f>
        <v>1383</v>
      </c>
      <c r="R180">
        <v>30</v>
      </c>
      <c r="S180">
        <v>83</v>
      </c>
    </row>
    <row r="181" spans="2:19" x14ac:dyDescent="0.25">
      <c r="B181">
        <v>179</v>
      </c>
      <c r="C181" t="s">
        <v>44</v>
      </c>
      <c r="D181" t="s">
        <v>87</v>
      </c>
      <c r="E181" s="10">
        <v>1.1574074074074073E-5</v>
      </c>
      <c r="F181" t="s">
        <v>93</v>
      </c>
      <c r="G181" t="s">
        <v>379</v>
      </c>
      <c r="H181" s="11">
        <v>44171.400497685187</v>
      </c>
      <c r="I181" t="s">
        <v>380</v>
      </c>
      <c r="J181">
        <v>0</v>
      </c>
      <c r="K181">
        <v>83</v>
      </c>
      <c r="M181">
        <v>179</v>
      </c>
      <c r="N181" s="16">
        <v>1.1574074074074073E-5</v>
      </c>
      <c r="O181">
        <v>4</v>
      </c>
      <c r="P181">
        <v>9</v>
      </c>
      <c r="Q181">
        <f>pqZwift[[#This Row],[Afstand]]+IF(pqZwift[[#This Row],[Index]]&gt;1,Q180,0)</f>
        <v>1392</v>
      </c>
      <c r="R181">
        <v>31</v>
      </c>
      <c r="S181">
        <v>83</v>
      </c>
    </row>
    <row r="182" spans="2:19" x14ac:dyDescent="0.25">
      <c r="B182">
        <v>180</v>
      </c>
      <c r="C182" t="s">
        <v>48</v>
      </c>
      <c r="D182" t="s">
        <v>104</v>
      </c>
      <c r="E182" s="10">
        <v>1.1574074074074073E-5</v>
      </c>
      <c r="F182" t="s">
        <v>105</v>
      </c>
      <c r="G182" t="s">
        <v>381</v>
      </c>
      <c r="H182" s="11">
        <v>44171.400509259256</v>
      </c>
      <c r="I182" t="s">
        <v>382</v>
      </c>
      <c r="J182">
        <v>0</v>
      </c>
      <c r="K182">
        <v>82</v>
      </c>
      <c r="M182">
        <v>180</v>
      </c>
      <c r="N182" s="16">
        <v>1.1574074074074073E-5</v>
      </c>
      <c r="O182">
        <v>3</v>
      </c>
      <c r="P182">
        <v>10</v>
      </c>
      <c r="Q182">
        <f>pqZwift[[#This Row],[Afstand]]+IF(pqZwift[[#This Row],[Index]]&gt;1,Q181,0)</f>
        <v>1402</v>
      </c>
      <c r="R182">
        <v>35</v>
      </c>
      <c r="S182">
        <v>82</v>
      </c>
    </row>
    <row r="183" spans="2:19" x14ac:dyDescent="0.25">
      <c r="B183">
        <v>181</v>
      </c>
      <c r="C183" t="s">
        <v>48</v>
      </c>
      <c r="D183" t="s">
        <v>104</v>
      </c>
      <c r="E183" s="10">
        <v>1.1574074074074073E-5</v>
      </c>
      <c r="F183" t="s">
        <v>105</v>
      </c>
      <c r="G183" t="s">
        <v>381</v>
      </c>
      <c r="H183" s="11">
        <v>44171.400520833333</v>
      </c>
      <c r="I183" t="s">
        <v>383</v>
      </c>
      <c r="J183">
        <v>0</v>
      </c>
      <c r="K183">
        <v>83</v>
      </c>
      <c r="M183">
        <v>181</v>
      </c>
      <c r="N183" s="16">
        <v>1.1574074074074073E-5</v>
      </c>
      <c r="O183">
        <v>3</v>
      </c>
      <c r="P183">
        <v>10</v>
      </c>
      <c r="Q183">
        <f>pqZwift[[#This Row],[Afstand]]+IF(pqZwift[[#This Row],[Index]]&gt;1,Q182,0)</f>
        <v>1412</v>
      </c>
      <c r="R183">
        <v>35</v>
      </c>
      <c r="S183">
        <v>83</v>
      </c>
    </row>
    <row r="184" spans="2:19" x14ac:dyDescent="0.25">
      <c r="B184">
        <v>182</v>
      </c>
      <c r="C184" t="s">
        <v>48</v>
      </c>
      <c r="D184" t="s">
        <v>117</v>
      </c>
      <c r="E184" s="10">
        <v>1.1574074074074073E-5</v>
      </c>
      <c r="F184" t="s">
        <v>118</v>
      </c>
      <c r="G184" t="s">
        <v>362</v>
      </c>
      <c r="H184" s="11">
        <v>44171.40053240741</v>
      </c>
      <c r="I184" t="s">
        <v>384</v>
      </c>
      <c r="J184">
        <v>0</v>
      </c>
      <c r="K184">
        <v>84</v>
      </c>
      <c r="M184">
        <v>182</v>
      </c>
      <c r="N184" s="16">
        <v>1.1574074074074073E-5</v>
      </c>
      <c r="O184">
        <v>3</v>
      </c>
      <c r="P184">
        <v>11</v>
      </c>
      <c r="Q184">
        <f>pqZwift[[#This Row],[Afstand]]+IF(pqZwift[[#This Row],[Index]]&gt;1,Q183,0)</f>
        <v>1423</v>
      </c>
      <c r="R184">
        <v>39</v>
      </c>
      <c r="S184">
        <v>84</v>
      </c>
    </row>
    <row r="185" spans="2:19" x14ac:dyDescent="0.25">
      <c r="B185">
        <v>183</v>
      </c>
      <c r="C185" t="s">
        <v>36</v>
      </c>
      <c r="D185" t="s">
        <v>104</v>
      </c>
      <c r="E185" s="10">
        <v>1.1574074074074073E-5</v>
      </c>
      <c r="F185" t="s">
        <v>105</v>
      </c>
      <c r="G185" t="s">
        <v>385</v>
      </c>
      <c r="H185" s="11">
        <v>44171.400543981479</v>
      </c>
      <c r="I185" t="s">
        <v>386</v>
      </c>
      <c r="J185">
        <v>0</v>
      </c>
      <c r="K185">
        <v>83</v>
      </c>
      <c r="M185">
        <v>183</v>
      </c>
      <c r="N185" s="16">
        <v>1.1574074074074073E-5</v>
      </c>
      <c r="O185">
        <v>2</v>
      </c>
      <c r="P185">
        <v>10</v>
      </c>
      <c r="Q185">
        <f>pqZwift[[#This Row],[Afstand]]+IF(pqZwift[[#This Row],[Index]]&gt;1,Q184,0)</f>
        <v>1433</v>
      </c>
      <c r="R185">
        <v>35</v>
      </c>
      <c r="S185">
        <v>83</v>
      </c>
    </row>
    <row r="186" spans="2:19" x14ac:dyDescent="0.25">
      <c r="B186">
        <v>184</v>
      </c>
      <c r="C186" t="s">
        <v>36</v>
      </c>
      <c r="D186" t="s">
        <v>35</v>
      </c>
      <c r="E186" s="10">
        <v>1.1574074074074073E-5</v>
      </c>
      <c r="F186" t="s">
        <v>161</v>
      </c>
      <c r="G186" t="s">
        <v>201</v>
      </c>
      <c r="H186" s="11">
        <v>44171.400555555556</v>
      </c>
      <c r="I186" t="s">
        <v>387</v>
      </c>
      <c r="J186">
        <v>0</v>
      </c>
      <c r="K186">
        <v>83</v>
      </c>
      <c r="M186">
        <v>184</v>
      </c>
      <c r="N186" s="16">
        <v>1.1574074074074073E-5</v>
      </c>
      <c r="O186">
        <v>2</v>
      </c>
      <c r="P186">
        <v>8</v>
      </c>
      <c r="Q186">
        <f>pqZwift[[#This Row],[Afstand]]+IF(pqZwift[[#This Row],[Index]]&gt;1,Q185,0)</f>
        <v>1441</v>
      </c>
      <c r="R186">
        <v>30</v>
      </c>
      <c r="S186">
        <v>83</v>
      </c>
    </row>
    <row r="187" spans="2:19" x14ac:dyDescent="0.25">
      <c r="B187">
        <v>185</v>
      </c>
      <c r="C187" t="s">
        <v>36</v>
      </c>
      <c r="D187" t="s">
        <v>117</v>
      </c>
      <c r="E187" s="10">
        <v>1.1574074074074073E-5</v>
      </c>
      <c r="F187" t="s">
        <v>388</v>
      </c>
      <c r="G187" t="s">
        <v>389</v>
      </c>
      <c r="H187" s="11">
        <v>44171.400567129633</v>
      </c>
      <c r="I187" t="s">
        <v>390</v>
      </c>
      <c r="J187">
        <v>0</v>
      </c>
      <c r="K187">
        <v>84</v>
      </c>
      <c r="M187">
        <v>185</v>
      </c>
      <c r="N187" s="16">
        <v>1.1574074074074073E-5</v>
      </c>
      <c r="O187">
        <v>2</v>
      </c>
      <c r="P187">
        <v>11</v>
      </c>
      <c r="Q187">
        <f>pqZwift[[#This Row],[Afstand]]+IF(pqZwift[[#This Row],[Index]]&gt;1,Q186,0)</f>
        <v>1452</v>
      </c>
      <c r="R187">
        <v>38</v>
      </c>
      <c r="S187">
        <v>84</v>
      </c>
    </row>
    <row r="188" spans="2:19" x14ac:dyDescent="0.25">
      <c r="B188">
        <v>186</v>
      </c>
      <c r="C188" t="s">
        <v>36</v>
      </c>
      <c r="D188" t="s">
        <v>87</v>
      </c>
      <c r="E188" s="10">
        <v>1.1574074074074073E-5</v>
      </c>
      <c r="F188" t="s">
        <v>98</v>
      </c>
      <c r="G188" t="s">
        <v>351</v>
      </c>
      <c r="H188" s="11">
        <v>44171.400578703702</v>
      </c>
      <c r="I188" t="s">
        <v>391</v>
      </c>
      <c r="J188">
        <v>0</v>
      </c>
      <c r="K188">
        <v>83</v>
      </c>
      <c r="M188">
        <v>186</v>
      </c>
      <c r="N188" s="16">
        <v>1.1574074074074073E-5</v>
      </c>
      <c r="O188">
        <v>2</v>
      </c>
      <c r="P188">
        <v>9</v>
      </c>
      <c r="Q188">
        <f>pqZwift[[#This Row],[Afstand]]+IF(pqZwift[[#This Row],[Index]]&gt;1,Q187,0)</f>
        <v>1461</v>
      </c>
      <c r="R188">
        <v>34</v>
      </c>
      <c r="S188">
        <v>83</v>
      </c>
    </row>
    <row r="189" spans="2:19" x14ac:dyDescent="0.25">
      <c r="B189">
        <v>187</v>
      </c>
      <c r="C189" t="s">
        <v>36</v>
      </c>
      <c r="D189" t="s">
        <v>117</v>
      </c>
      <c r="E189" s="10">
        <v>1.1574074074074073E-5</v>
      </c>
      <c r="F189" t="s">
        <v>388</v>
      </c>
      <c r="G189" t="s">
        <v>392</v>
      </c>
      <c r="H189" s="11">
        <v>44171.400590277779</v>
      </c>
      <c r="I189" t="s">
        <v>393</v>
      </c>
      <c r="J189">
        <v>0</v>
      </c>
      <c r="K189">
        <v>84</v>
      </c>
      <c r="M189">
        <v>187</v>
      </c>
      <c r="N189" s="16">
        <v>1.1574074074074073E-5</v>
      </c>
      <c r="O189">
        <v>2</v>
      </c>
      <c r="P189">
        <v>11</v>
      </c>
      <c r="Q189">
        <f>pqZwift[[#This Row],[Afstand]]+IF(pqZwift[[#This Row],[Index]]&gt;1,Q188,0)</f>
        <v>1472</v>
      </c>
      <c r="R189">
        <v>38</v>
      </c>
      <c r="S189">
        <v>84</v>
      </c>
    </row>
    <row r="190" spans="2:19" x14ac:dyDescent="0.25">
      <c r="B190">
        <v>188</v>
      </c>
      <c r="C190" t="s">
        <v>136</v>
      </c>
      <c r="D190" t="s">
        <v>87</v>
      </c>
      <c r="E190" s="10">
        <v>1.1574074074074073E-5</v>
      </c>
      <c r="F190" t="s">
        <v>98</v>
      </c>
      <c r="G190" t="s">
        <v>394</v>
      </c>
      <c r="H190" s="11">
        <v>44171.400601851848</v>
      </c>
      <c r="I190" t="s">
        <v>395</v>
      </c>
      <c r="J190">
        <v>0</v>
      </c>
      <c r="K190">
        <v>84</v>
      </c>
      <c r="M190">
        <v>188</v>
      </c>
      <c r="N190" s="16">
        <v>1.1574074074074073E-5</v>
      </c>
      <c r="O190">
        <v>1</v>
      </c>
      <c r="P190">
        <v>9</v>
      </c>
      <c r="Q190">
        <f>pqZwift[[#This Row],[Afstand]]+IF(pqZwift[[#This Row],[Index]]&gt;1,Q189,0)</f>
        <v>1481</v>
      </c>
      <c r="R190">
        <v>34</v>
      </c>
      <c r="S190">
        <v>84</v>
      </c>
    </row>
    <row r="191" spans="2:19" x14ac:dyDescent="0.25">
      <c r="B191">
        <v>189</v>
      </c>
      <c r="C191" t="s">
        <v>136</v>
      </c>
      <c r="D191" t="s">
        <v>117</v>
      </c>
      <c r="E191" s="10">
        <v>1.1574074074074073E-5</v>
      </c>
      <c r="F191" t="s">
        <v>388</v>
      </c>
      <c r="G191" t="s">
        <v>396</v>
      </c>
      <c r="H191" s="11">
        <v>44171.400613425925</v>
      </c>
      <c r="I191" t="s">
        <v>397</v>
      </c>
      <c r="J191">
        <v>0</v>
      </c>
      <c r="K191">
        <v>84</v>
      </c>
      <c r="M191">
        <v>189</v>
      </c>
      <c r="N191" s="16">
        <v>1.1574074074074073E-5</v>
      </c>
      <c r="O191">
        <v>1</v>
      </c>
      <c r="P191">
        <v>11</v>
      </c>
      <c r="Q191">
        <f>pqZwift[[#This Row],[Afstand]]+IF(pqZwift[[#This Row],[Index]]&gt;1,Q190,0)</f>
        <v>1492</v>
      </c>
      <c r="R191">
        <v>38</v>
      </c>
      <c r="S191">
        <v>84</v>
      </c>
    </row>
    <row r="192" spans="2:19" x14ac:dyDescent="0.25">
      <c r="B192">
        <v>190</v>
      </c>
      <c r="C192" t="s">
        <v>136</v>
      </c>
      <c r="D192" t="s">
        <v>87</v>
      </c>
      <c r="E192" s="10">
        <v>1.1574074074074073E-5</v>
      </c>
      <c r="F192" t="s">
        <v>98</v>
      </c>
      <c r="G192" t="s">
        <v>286</v>
      </c>
      <c r="H192" s="11">
        <v>44171.400625000002</v>
      </c>
      <c r="I192" t="s">
        <v>398</v>
      </c>
      <c r="J192">
        <v>0</v>
      </c>
      <c r="K192">
        <v>85</v>
      </c>
      <c r="M192">
        <v>190</v>
      </c>
      <c r="N192" s="16">
        <v>1.1574074074074073E-5</v>
      </c>
      <c r="O192">
        <v>1</v>
      </c>
      <c r="P192">
        <v>9</v>
      </c>
      <c r="Q192">
        <f>pqZwift[[#This Row],[Afstand]]+IF(pqZwift[[#This Row],[Index]]&gt;1,Q191,0)</f>
        <v>1501</v>
      </c>
      <c r="R192">
        <v>34</v>
      </c>
      <c r="S192">
        <v>85</v>
      </c>
    </row>
    <row r="193" spans="2:19" x14ac:dyDescent="0.25">
      <c r="B193">
        <v>191</v>
      </c>
      <c r="C193" t="s">
        <v>136</v>
      </c>
      <c r="D193" t="s">
        <v>117</v>
      </c>
      <c r="E193" s="10">
        <v>1.1574074074074073E-5</v>
      </c>
      <c r="F193" t="s">
        <v>388</v>
      </c>
      <c r="G193" t="s">
        <v>399</v>
      </c>
      <c r="H193" s="11">
        <v>44171.400636574072</v>
      </c>
      <c r="I193" t="s">
        <v>400</v>
      </c>
      <c r="J193">
        <v>0</v>
      </c>
      <c r="K193">
        <v>84</v>
      </c>
      <c r="M193">
        <v>191</v>
      </c>
      <c r="N193" s="16">
        <v>1.1574074074074073E-5</v>
      </c>
      <c r="O193">
        <v>1</v>
      </c>
      <c r="P193">
        <v>11</v>
      </c>
      <c r="Q193">
        <f>pqZwift[[#This Row],[Afstand]]+IF(pqZwift[[#This Row],[Index]]&gt;1,Q192,0)</f>
        <v>1512</v>
      </c>
      <c r="R193">
        <v>38</v>
      </c>
      <c r="S193">
        <v>84</v>
      </c>
    </row>
    <row r="194" spans="2:19" x14ac:dyDescent="0.25">
      <c r="B194">
        <v>192</v>
      </c>
      <c r="C194" t="s">
        <v>136</v>
      </c>
      <c r="D194" t="s">
        <v>401</v>
      </c>
      <c r="E194" s="10">
        <v>1.1574074074074073E-5</v>
      </c>
      <c r="F194" t="s">
        <v>402</v>
      </c>
      <c r="G194" t="s">
        <v>403</v>
      </c>
      <c r="H194" s="11">
        <v>44171.400648148148</v>
      </c>
      <c r="I194" t="s">
        <v>404</v>
      </c>
      <c r="J194">
        <v>0</v>
      </c>
      <c r="K194">
        <v>85</v>
      </c>
      <c r="M194">
        <v>192</v>
      </c>
      <c r="N194" s="16">
        <v>1.1574074074074073E-5</v>
      </c>
      <c r="O194">
        <v>1</v>
      </c>
      <c r="P194">
        <v>12</v>
      </c>
      <c r="Q194">
        <f>pqZwift[[#This Row],[Afstand]]+IF(pqZwift[[#This Row],[Index]]&gt;1,Q193,0)</f>
        <v>1524</v>
      </c>
      <c r="R194">
        <v>42</v>
      </c>
      <c r="S194">
        <v>85</v>
      </c>
    </row>
    <row r="195" spans="2:19" x14ac:dyDescent="0.25">
      <c r="B195">
        <v>193</v>
      </c>
      <c r="C195" t="s">
        <v>136</v>
      </c>
      <c r="D195" t="s">
        <v>87</v>
      </c>
      <c r="E195" s="10">
        <v>1.1574074074074073E-5</v>
      </c>
      <c r="F195" t="s">
        <v>98</v>
      </c>
      <c r="G195" t="s">
        <v>405</v>
      </c>
      <c r="H195" s="11">
        <v>44171.400659722225</v>
      </c>
      <c r="I195" t="s">
        <v>406</v>
      </c>
      <c r="J195">
        <v>0</v>
      </c>
      <c r="K195">
        <v>84</v>
      </c>
      <c r="M195">
        <v>193</v>
      </c>
      <c r="N195" s="16">
        <v>1.1574074074074073E-5</v>
      </c>
      <c r="O195">
        <v>1</v>
      </c>
      <c r="P195">
        <v>9</v>
      </c>
      <c r="Q195">
        <f>pqZwift[[#This Row],[Afstand]]+IF(pqZwift[[#This Row],[Index]]&gt;1,Q194,0)</f>
        <v>1533</v>
      </c>
      <c r="R195">
        <v>34</v>
      </c>
      <c r="S195">
        <v>84</v>
      </c>
    </row>
    <row r="196" spans="2:19" x14ac:dyDescent="0.25">
      <c r="B196">
        <v>194</v>
      </c>
      <c r="C196" t="s">
        <v>407</v>
      </c>
      <c r="D196" t="s">
        <v>117</v>
      </c>
      <c r="E196" s="10">
        <v>1.1574074074074073E-5</v>
      </c>
      <c r="F196" t="s">
        <v>118</v>
      </c>
      <c r="G196" t="s">
        <v>408</v>
      </c>
      <c r="H196" s="11">
        <v>44171.400671296295</v>
      </c>
      <c r="I196" t="s">
        <v>409</v>
      </c>
      <c r="J196">
        <v>0</v>
      </c>
      <c r="K196">
        <v>83</v>
      </c>
      <c r="M196">
        <v>194</v>
      </c>
      <c r="N196" s="16">
        <v>1.1574074074074073E-5</v>
      </c>
      <c r="O196">
        <v>0</v>
      </c>
      <c r="P196">
        <v>11</v>
      </c>
      <c r="Q196">
        <f>pqZwift[[#This Row],[Afstand]]+IF(pqZwift[[#This Row],[Index]]&gt;1,Q195,0)</f>
        <v>1544</v>
      </c>
      <c r="R196">
        <v>39</v>
      </c>
      <c r="S196">
        <v>83</v>
      </c>
    </row>
    <row r="197" spans="2:19" x14ac:dyDescent="0.25">
      <c r="B197">
        <v>195</v>
      </c>
      <c r="C197" t="s">
        <v>407</v>
      </c>
      <c r="D197" t="s">
        <v>117</v>
      </c>
      <c r="E197" s="10">
        <v>1.1574074074074073E-5</v>
      </c>
      <c r="F197" t="s">
        <v>118</v>
      </c>
      <c r="G197" t="s">
        <v>410</v>
      </c>
      <c r="H197" s="11">
        <v>44171.400682870371</v>
      </c>
      <c r="I197" t="s">
        <v>411</v>
      </c>
      <c r="J197">
        <v>0</v>
      </c>
      <c r="K197">
        <v>84</v>
      </c>
      <c r="M197">
        <v>195</v>
      </c>
      <c r="N197" s="16">
        <v>1.1574074074074073E-5</v>
      </c>
      <c r="O197">
        <v>0</v>
      </c>
      <c r="P197">
        <v>11</v>
      </c>
      <c r="Q197">
        <f>pqZwift[[#This Row],[Afstand]]+IF(pqZwift[[#This Row],[Index]]&gt;1,Q196,0)</f>
        <v>1555</v>
      </c>
      <c r="R197">
        <v>39</v>
      </c>
      <c r="S197">
        <v>84</v>
      </c>
    </row>
    <row r="198" spans="2:19" x14ac:dyDescent="0.25">
      <c r="B198">
        <v>196</v>
      </c>
      <c r="C198" t="s">
        <v>407</v>
      </c>
      <c r="D198" t="s">
        <v>104</v>
      </c>
      <c r="E198" s="10">
        <v>1.1574074074074073E-5</v>
      </c>
      <c r="F198" t="s">
        <v>105</v>
      </c>
      <c r="G198" t="s">
        <v>412</v>
      </c>
      <c r="H198" s="11">
        <v>44171.400694444441</v>
      </c>
      <c r="I198" t="s">
        <v>413</v>
      </c>
      <c r="J198">
        <v>0</v>
      </c>
      <c r="K198">
        <v>84</v>
      </c>
      <c r="M198">
        <v>196</v>
      </c>
      <c r="N198" s="16">
        <v>1.1574074074074073E-5</v>
      </c>
      <c r="O198">
        <v>0</v>
      </c>
      <c r="P198">
        <v>10</v>
      </c>
      <c r="Q198">
        <f>pqZwift[[#This Row],[Afstand]]+IF(pqZwift[[#This Row],[Index]]&gt;1,Q197,0)</f>
        <v>1565</v>
      </c>
      <c r="R198">
        <v>35</v>
      </c>
      <c r="S198">
        <v>84</v>
      </c>
    </row>
    <row r="199" spans="2:19" x14ac:dyDescent="0.25">
      <c r="B199">
        <v>197</v>
      </c>
      <c r="C199" t="s">
        <v>407</v>
      </c>
      <c r="D199" t="s">
        <v>117</v>
      </c>
      <c r="E199" s="10">
        <v>1.1574074074074073E-5</v>
      </c>
      <c r="F199" t="s">
        <v>118</v>
      </c>
      <c r="G199" t="s">
        <v>414</v>
      </c>
      <c r="H199" s="11">
        <v>44171.400706018518</v>
      </c>
      <c r="I199" t="s">
        <v>415</v>
      </c>
      <c r="J199">
        <v>0</v>
      </c>
      <c r="K199">
        <v>85</v>
      </c>
      <c r="M199">
        <v>197</v>
      </c>
      <c r="N199" s="16">
        <v>1.1574074074074073E-5</v>
      </c>
      <c r="O199">
        <v>0</v>
      </c>
      <c r="P199">
        <v>11</v>
      </c>
      <c r="Q199">
        <f>pqZwift[[#This Row],[Afstand]]+IF(pqZwift[[#This Row],[Index]]&gt;1,Q198,0)</f>
        <v>1576</v>
      </c>
      <c r="R199">
        <v>39</v>
      </c>
      <c r="S199">
        <v>85</v>
      </c>
    </row>
    <row r="200" spans="2:19" x14ac:dyDescent="0.25">
      <c r="B200">
        <v>198</v>
      </c>
      <c r="C200" t="s">
        <v>407</v>
      </c>
      <c r="D200" t="s">
        <v>104</v>
      </c>
      <c r="E200" s="10">
        <v>1.1574074074074073E-5</v>
      </c>
      <c r="F200" t="s">
        <v>112</v>
      </c>
      <c r="G200" t="s">
        <v>416</v>
      </c>
      <c r="H200" s="11">
        <v>44171.400717592594</v>
      </c>
      <c r="I200" t="s">
        <v>417</v>
      </c>
      <c r="J200">
        <v>0</v>
      </c>
      <c r="K200">
        <v>84</v>
      </c>
      <c r="M200">
        <v>198</v>
      </c>
      <c r="N200" s="16">
        <v>1.1574074074074073E-5</v>
      </c>
      <c r="O200">
        <v>0</v>
      </c>
      <c r="P200">
        <v>10</v>
      </c>
      <c r="Q200">
        <f>pqZwift[[#This Row],[Afstand]]+IF(pqZwift[[#This Row],[Index]]&gt;1,Q199,0)</f>
        <v>1586</v>
      </c>
      <c r="R200">
        <v>36</v>
      </c>
      <c r="S200">
        <v>84</v>
      </c>
    </row>
    <row r="201" spans="2:19" x14ac:dyDescent="0.25">
      <c r="B201">
        <v>199</v>
      </c>
      <c r="C201" t="s">
        <v>407</v>
      </c>
      <c r="D201" t="s">
        <v>117</v>
      </c>
      <c r="E201" s="10">
        <v>1.1574074074074073E-5</v>
      </c>
      <c r="F201" t="s">
        <v>125</v>
      </c>
      <c r="G201" t="s">
        <v>418</v>
      </c>
      <c r="H201" s="11">
        <v>44171.400729166664</v>
      </c>
      <c r="I201" t="s">
        <v>419</v>
      </c>
      <c r="J201">
        <v>0</v>
      </c>
      <c r="K201">
        <v>84</v>
      </c>
      <c r="M201">
        <v>199</v>
      </c>
      <c r="N201" s="16">
        <v>1.1574074074074073E-5</v>
      </c>
      <c r="O201">
        <v>0</v>
      </c>
      <c r="P201">
        <v>11</v>
      </c>
      <c r="Q201">
        <f>pqZwift[[#This Row],[Afstand]]+IF(pqZwift[[#This Row],[Index]]&gt;1,Q200,0)</f>
        <v>1597</v>
      </c>
      <c r="R201">
        <v>40</v>
      </c>
      <c r="S201">
        <v>84</v>
      </c>
    </row>
    <row r="202" spans="2:19" x14ac:dyDescent="0.25">
      <c r="B202">
        <v>200</v>
      </c>
      <c r="C202" t="s">
        <v>407</v>
      </c>
      <c r="D202" t="s">
        <v>87</v>
      </c>
      <c r="E202" s="10">
        <v>1.1574074074074073E-5</v>
      </c>
      <c r="F202" t="s">
        <v>101</v>
      </c>
      <c r="G202" t="s">
        <v>420</v>
      </c>
      <c r="H202" s="11">
        <v>44171.400740740741</v>
      </c>
      <c r="I202" t="s">
        <v>421</v>
      </c>
      <c r="J202">
        <v>0</v>
      </c>
      <c r="K202">
        <v>85</v>
      </c>
      <c r="M202">
        <v>200</v>
      </c>
      <c r="N202" s="16">
        <v>1.1574074074074073E-5</v>
      </c>
      <c r="O202">
        <v>0</v>
      </c>
      <c r="P202">
        <v>9</v>
      </c>
      <c r="Q202">
        <f>pqZwift[[#This Row],[Afstand]]+IF(pqZwift[[#This Row],[Index]]&gt;1,Q201,0)</f>
        <v>1606</v>
      </c>
      <c r="R202">
        <v>33</v>
      </c>
      <c r="S202">
        <v>85</v>
      </c>
    </row>
    <row r="203" spans="2:19" x14ac:dyDescent="0.25">
      <c r="B203">
        <v>201</v>
      </c>
      <c r="C203" t="s">
        <v>407</v>
      </c>
      <c r="D203" t="s">
        <v>104</v>
      </c>
      <c r="E203" s="10">
        <v>1.1574074074074073E-5</v>
      </c>
      <c r="F203" t="s">
        <v>142</v>
      </c>
      <c r="G203" t="s">
        <v>422</v>
      </c>
      <c r="H203" s="11">
        <v>44171.400752314818</v>
      </c>
      <c r="I203" t="s">
        <v>423</v>
      </c>
      <c r="J203">
        <v>0</v>
      </c>
      <c r="K203">
        <v>84</v>
      </c>
      <c r="M203">
        <v>201</v>
      </c>
      <c r="N203" s="16">
        <v>1.1574074074074073E-5</v>
      </c>
      <c r="O203">
        <v>0</v>
      </c>
      <c r="P203">
        <v>10</v>
      </c>
      <c r="Q203">
        <f>pqZwift[[#This Row],[Afstand]]+IF(pqZwift[[#This Row],[Index]]&gt;1,Q202,0)</f>
        <v>1616</v>
      </c>
      <c r="R203">
        <v>37</v>
      </c>
      <c r="S203">
        <v>84</v>
      </c>
    </row>
    <row r="204" spans="2:19" x14ac:dyDescent="0.25">
      <c r="B204">
        <v>202</v>
      </c>
      <c r="C204" t="s">
        <v>136</v>
      </c>
      <c r="D204" t="s">
        <v>104</v>
      </c>
      <c r="E204" s="10">
        <v>1.1574074074074073E-5</v>
      </c>
      <c r="F204" t="s">
        <v>105</v>
      </c>
      <c r="G204" t="s">
        <v>424</v>
      </c>
      <c r="H204" s="11">
        <v>44171.400763888887</v>
      </c>
      <c r="I204" t="s">
        <v>425</v>
      </c>
      <c r="J204">
        <v>0</v>
      </c>
      <c r="K204">
        <v>84</v>
      </c>
      <c r="M204">
        <v>202</v>
      </c>
      <c r="N204" s="16">
        <v>1.1574074074074073E-5</v>
      </c>
      <c r="O204">
        <v>1</v>
      </c>
      <c r="P204">
        <v>10</v>
      </c>
      <c r="Q204">
        <f>pqZwift[[#This Row],[Afstand]]+IF(pqZwift[[#This Row],[Index]]&gt;1,Q203,0)</f>
        <v>1626</v>
      </c>
      <c r="R204">
        <v>35</v>
      </c>
      <c r="S204">
        <v>84</v>
      </c>
    </row>
    <row r="205" spans="2:19" x14ac:dyDescent="0.25">
      <c r="B205">
        <v>203</v>
      </c>
      <c r="C205" t="s">
        <v>136</v>
      </c>
      <c r="D205" t="s">
        <v>117</v>
      </c>
      <c r="E205" s="10">
        <v>1.1574074074074073E-5</v>
      </c>
      <c r="F205" t="s">
        <v>388</v>
      </c>
      <c r="G205" t="s">
        <v>426</v>
      </c>
      <c r="H205" s="11">
        <v>44171.400775462964</v>
      </c>
      <c r="I205" t="s">
        <v>427</v>
      </c>
      <c r="J205">
        <v>0</v>
      </c>
      <c r="K205">
        <v>84</v>
      </c>
      <c r="M205">
        <v>203</v>
      </c>
      <c r="N205" s="16">
        <v>1.1574074074074073E-5</v>
      </c>
      <c r="O205">
        <v>1</v>
      </c>
      <c r="P205">
        <v>11</v>
      </c>
      <c r="Q205">
        <f>pqZwift[[#This Row],[Afstand]]+IF(pqZwift[[#This Row],[Index]]&gt;1,Q204,0)</f>
        <v>1637</v>
      </c>
      <c r="R205">
        <v>38</v>
      </c>
      <c r="S205">
        <v>84</v>
      </c>
    </row>
    <row r="206" spans="2:19" x14ac:dyDescent="0.25">
      <c r="B206">
        <v>204</v>
      </c>
      <c r="C206" t="s">
        <v>136</v>
      </c>
      <c r="D206" t="s">
        <v>117</v>
      </c>
      <c r="E206" s="10">
        <v>1.1574074074074073E-5</v>
      </c>
      <c r="F206" t="s">
        <v>118</v>
      </c>
      <c r="G206" t="s">
        <v>428</v>
      </c>
      <c r="H206" s="11">
        <v>44171.400787037041</v>
      </c>
      <c r="I206" t="s">
        <v>429</v>
      </c>
      <c r="J206">
        <v>0</v>
      </c>
      <c r="K206">
        <v>85</v>
      </c>
      <c r="M206">
        <v>204</v>
      </c>
      <c r="N206" s="16">
        <v>1.1574074074074073E-5</v>
      </c>
      <c r="O206">
        <v>1</v>
      </c>
      <c r="P206">
        <v>11</v>
      </c>
      <c r="Q206">
        <f>pqZwift[[#This Row],[Afstand]]+IF(pqZwift[[#This Row],[Index]]&gt;1,Q205,0)</f>
        <v>1648</v>
      </c>
      <c r="R206">
        <v>39</v>
      </c>
      <c r="S206">
        <v>85</v>
      </c>
    </row>
    <row r="207" spans="2:19" x14ac:dyDescent="0.25">
      <c r="B207">
        <v>205</v>
      </c>
      <c r="C207" t="s">
        <v>136</v>
      </c>
      <c r="D207" t="s">
        <v>87</v>
      </c>
      <c r="E207" s="10">
        <v>1.1574074074074073E-5</v>
      </c>
      <c r="F207" t="s">
        <v>98</v>
      </c>
      <c r="G207" t="s">
        <v>430</v>
      </c>
      <c r="H207" s="11">
        <v>44171.40079861111</v>
      </c>
      <c r="I207" t="s">
        <v>431</v>
      </c>
      <c r="J207">
        <v>0</v>
      </c>
      <c r="K207">
        <v>84</v>
      </c>
      <c r="M207">
        <v>205</v>
      </c>
      <c r="N207" s="16">
        <v>1.1574074074074073E-5</v>
      </c>
      <c r="O207">
        <v>1</v>
      </c>
      <c r="P207">
        <v>9</v>
      </c>
      <c r="Q207">
        <f>pqZwift[[#This Row],[Afstand]]+IF(pqZwift[[#This Row],[Index]]&gt;1,Q206,0)</f>
        <v>1657</v>
      </c>
      <c r="R207">
        <v>34</v>
      </c>
      <c r="S207">
        <v>84</v>
      </c>
    </row>
    <row r="208" spans="2:19" x14ac:dyDescent="0.25">
      <c r="B208">
        <v>206</v>
      </c>
      <c r="C208" t="s">
        <v>136</v>
      </c>
      <c r="D208" t="s">
        <v>104</v>
      </c>
      <c r="E208" s="10">
        <v>1.1574074074074073E-5</v>
      </c>
      <c r="F208" t="s">
        <v>142</v>
      </c>
      <c r="G208" t="s">
        <v>432</v>
      </c>
      <c r="H208" s="11">
        <v>44171.400810185187</v>
      </c>
      <c r="I208" t="s">
        <v>433</v>
      </c>
      <c r="J208">
        <v>0</v>
      </c>
      <c r="K208">
        <v>84</v>
      </c>
      <c r="M208">
        <v>206</v>
      </c>
      <c r="N208" s="16">
        <v>1.1574074074074073E-5</v>
      </c>
      <c r="O208">
        <v>1</v>
      </c>
      <c r="P208">
        <v>10</v>
      </c>
      <c r="Q208">
        <f>pqZwift[[#This Row],[Afstand]]+IF(pqZwift[[#This Row],[Index]]&gt;1,Q207,0)</f>
        <v>1667</v>
      </c>
      <c r="R208">
        <v>37</v>
      </c>
      <c r="S208">
        <v>84</v>
      </c>
    </row>
    <row r="209" spans="2:19" x14ac:dyDescent="0.25">
      <c r="B209">
        <v>207</v>
      </c>
      <c r="C209" t="s">
        <v>136</v>
      </c>
      <c r="D209" t="s">
        <v>104</v>
      </c>
      <c r="E209" s="10">
        <v>1.1574074074074073E-5</v>
      </c>
      <c r="F209" t="s">
        <v>142</v>
      </c>
      <c r="G209" t="s">
        <v>235</v>
      </c>
      <c r="H209" s="11">
        <v>44171.400821759256</v>
      </c>
      <c r="I209" t="s">
        <v>434</v>
      </c>
      <c r="J209">
        <v>0</v>
      </c>
      <c r="K209">
        <v>84</v>
      </c>
      <c r="M209">
        <v>207</v>
      </c>
      <c r="N209" s="16">
        <v>1.1574074074074073E-5</v>
      </c>
      <c r="O209">
        <v>1</v>
      </c>
      <c r="P209">
        <v>10</v>
      </c>
      <c r="Q209">
        <f>pqZwift[[#This Row],[Afstand]]+IF(pqZwift[[#This Row],[Index]]&gt;1,Q208,0)</f>
        <v>1677</v>
      </c>
      <c r="R209">
        <v>37</v>
      </c>
      <c r="S209">
        <v>84</v>
      </c>
    </row>
    <row r="210" spans="2:19" x14ac:dyDescent="0.25">
      <c r="B210">
        <v>208</v>
      </c>
      <c r="C210" t="s">
        <v>136</v>
      </c>
      <c r="D210" t="s">
        <v>104</v>
      </c>
      <c r="E210" s="10">
        <v>1.1574074074074073E-5</v>
      </c>
      <c r="F210" t="s">
        <v>98</v>
      </c>
      <c r="G210" t="s">
        <v>435</v>
      </c>
      <c r="H210" s="11">
        <v>44171.400833333333</v>
      </c>
      <c r="I210" t="s">
        <v>436</v>
      </c>
      <c r="J210">
        <v>0</v>
      </c>
      <c r="K210">
        <v>84</v>
      </c>
      <c r="M210">
        <v>208</v>
      </c>
      <c r="N210" s="16">
        <v>1.1574074074074073E-5</v>
      </c>
      <c r="O210">
        <v>1</v>
      </c>
      <c r="P210">
        <v>10</v>
      </c>
      <c r="Q210">
        <f>pqZwift[[#This Row],[Afstand]]+IF(pqZwift[[#This Row],[Index]]&gt;1,Q209,0)</f>
        <v>1687</v>
      </c>
      <c r="R210">
        <v>34</v>
      </c>
      <c r="S210">
        <v>84</v>
      </c>
    </row>
    <row r="211" spans="2:19" x14ac:dyDescent="0.25">
      <c r="B211">
        <v>209</v>
      </c>
      <c r="C211" t="s">
        <v>136</v>
      </c>
      <c r="D211" t="s">
        <v>87</v>
      </c>
      <c r="E211" s="10">
        <v>1.1574074074074073E-5</v>
      </c>
      <c r="F211" t="s">
        <v>88</v>
      </c>
      <c r="G211" t="s">
        <v>437</v>
      </c>
      <c r="H211" s="11">
        <v>44171.40084490741</v>
      </c>
      <c r="I211" t="s">
        <v>438</v>
      </c>
      <c r="J211">
        <v>0</v>
      </c>
      <c r="K211">
        <v>84</v>
      </c>
      <c r="M211">
        <v>209</v>
      </c>
      <c r="N211" s="16">
        <v>1.1574074074074073E-5</v>
      </c>
      <c r="O211">
        <v>1</v>
      </c>
      <c r="P211">
        <v>9</v>
      </c>
      <c r="Q211">
        <f>pqZwift[[#This Row],[Afstand]]+IF(pqZwift[[#This Row],[Index]]&gt;1,Q210,0)</f>
        <v>1696</v>
      </c>
      <c r="R211">
        <v>32</v>
      </c>
      <c r="S211">
        <v>84</v>
      </c>
    </row>
    <row r="212" spans="2:19" x14ac:dyDescent="0.25">
      <c r="B212">
        <v>210</v>
      </c>
      <c r="C212" t="s">
        <v>136</v>
      </c>
      <c r="D212" t="s">
        <v>117</v>
      </c>
      <c r="E212" s="10">
        <v>1.1574074074074073E-5</v>
      </c>
      <c r="F212" t="s">
        <v>118</v>
      </c>
      <c r="G212" t="s">
        <v>439</v>
      </c>
      <c r="H212" s="11">
        <v>44171.400856481479</v>
      </c>
      <c r="I212" t="s">
        <v>440</v>
      </c>
      <c r="J212">
        <v>0</v>
      </c>
      <c r="K212">
        <v>83</v>
      </c>
      <c r="M212">
        <v>210</v>
      </c>
      <c r="N212" s="16">
        <v>1.1574074074074073E-5</v>
      </c>
      <c r="O212">
        <v>1</v>
      </c>
      <c r="P212">
        <v>11</v>
      </c>
      <c r="Q212">
        <f>pqZwift[[#This Row],[Afstand]]+IF(pqZwift[[#This Row],[Index]]&gt;1,Q211,0)</f>
        <v>1707</v>
      </c>
      <c r="R212">
        <v>39</v>
      </c>
      <c r="S212">
        <v>83</v>
      </c>
    </row>
    <row r="213" spans="2:19" x14ac:dyDescent="0.25">
      <c r="B213">
        <v>211</v>
      </c>
      <c r="C213" t="s">
        <v>136</v>
      </c>
      <c r="D213" t="s">
        <v>87</v>
      </c>
      <c r="E213" s="10">
        <v>1.1574074074074073E-5</v>
      </c>
      <c r="F213" t="s">
        <v>98</v>
      </c>
      <c r="G213" t="s">
        <v>273</v>
      </c>
      <c r="H213" s="11">
        <v>44171.400868055556</v>
      </c>
      <c r="I213" t="s">
        <v>441</v>
      </c>
      <c r="J213">
        <v>0</v>
      </c>
      <c r="K213">
        <v>84</v>
      </c>
      <c r="M213">
        <v>211</v>
      </c>
      <c r="N213" s="16">
        <v>1.1574074074074073E-5</v>
      </c>
      <c r="O213">
        <v>1</v>
      </c>
      <c r="P213">
        <v>9</v>
      </c>
      <c r="Q213">
        <f>pqZwift[[#This Row],[Afstand]]+IF(pqZwift[[#This Row],[Index]]&gt;1,Q212,0)</f>
        <v>1716</v>
      </c>
      <c r="R213">
        <v>34</v>
      </c>
      <c r="S213">
        <v>84</v>
      </c>
    </row>
    <row r="214" spans="2:19" x14ac:dyDescent="0.25">
      <c r="B214">
        <v>212</v>
      </c>
      <c r="C214" t="s">
        <v>136</v>
      </c>
      <c r="D214" t="s">
        <v>87</v>
      </c>
      <c r="E214" s="10">
        <v>1.1574074074074073E-5</v>
      </c>
      <c r="F214" t="s">
        <v>98</v>
      </c>
      <c r="G214" t="s">
        <v>273</v>
      </c>
      <c r="H214" s="11">
        <v>44171.400879629633</v>
      </c>
      <c r="I214" t="s">
        <v>442</v>
      </c>
      <c r="J214">
        <v>0</v>
      </c>
      <c r="K214">
        <v>83</v>
      </c>
      <c r="M214">
        <v>212</v>
      </c>
      <c r="N214" s="16">
        <v>1.1574074074074073E-5</v>
      </c>
      <c r="O214">
        <v>1</v>
      </c>
      <c r="P214">
        <v>9</v>
      </c>
      <c r="Q214">
        <f>pqZwift[[#This Row],[Afstand]]+IF(pqZwift[[#This Row],[Index]]&gt;1,Q213,0)</f>
        <v>1725</v>
      </c>
      <c r="R214">
        <v>34</v>
      </c>
      <c r="S214">
        <v>83</v>
      </c>
    </row>
    <row r="215" spans="2:19" x14ac:dyDescent="0.25">
      <c r="B215">
        <v>213</v>
      </c>
      <c r="C215" t="s">
        <v>136</v>
      </c>
      <c r="D215" t="s">
        <v>104</v>
      </c>
      <c r="E215" s="10">
        <v>1.1574074074074073E-5</v>
      </c>
      <c r="F215" t="s">
        <v>105</v>
      </c>
      <c r="G215" t="s">
        <v>443</v>
      </c>
      <c r="H215" s="11">
        <v>44171.400891203702</v>
      </c>
      <c r="I215" t="s">
        <v>444</v>
      </c>
      <c r="J215">
        <v>0</v>
      </c>
      <c r="K215">
        <v>84</v>
      </c>
      <c r="M215">
        <v>213</v>
      </c>
      <c r="N215" s="16">
        <v>1.1574074074074073E-5</v>
      </c>
      <c r="O215">
        <v>1</v>
      </c>
      <c r="P215">
        <v>10</v>
      </c>
      <c r="Q215">
        <f>pqZwift[[#This Row],[Afstand]]+IF(pqZwift[[#This Row],[Index]]&gt;1,Q214,0)</f>
        <v>1735</v>
      </c>
      <c r="R215">
        <v>35</v>
      </c>
      <c r="S215">
        <v>84</v>
      </c>
    </row>
    <row r="216" spans="2:19" x14ac:dyDescent="0.25">
      <c r="B216">
        <v>214</v>
      </c>
      <c r="C216" t="s">
        <v>136</v>
      </c>
      <c r="D216" t="s">
        <v>87</v>
      </c>
      <c r="E216" s="10">
        <v>1.1574074074074073E-5</v>
      </c>
      <c r="F216" t="s">
        <v>98</v>
      </c>
      <c r="G216" t="s">
        <v>445</v>
      </c>
      <c r="H216" s="11">
        <v>44171.400902777779</v>
      </c>
      <c r="I216" t="s">
        <v>446</v>
      </c>
      <c r="J216">
        <v>0</v>
      </c>
      <c r="K216">
        <v>84</v>
      </c>
      <c r="M216">
        <v>214</v>
      </c>
      <c r="N216" s="16">
        <v>1.1574074074074073E-5</v>
      </c>
      <c r="O216">
        <v>1</v>
      </c>
      <c r="P216">
        <v>9</v>
      </c>
      <c r="Q216">
        <f>pqZwift[[#This Row],[Afstand]]+IF(pqZwift[[#This Row],[Index]]&gt;1,Q215,0)</f>
        <v>1744</v>
      </c>
      <c r="R216">
        <v>34</v>
      </c>
      <c r="S216">
        <v>84</v>
      </c>
    </row>
    <row r="217" spans="2:19" x14ac:dyDescent="0.25">
      <c r="B217">
        <v>215</v>
      </c>
      <c r="C217" t="s">
        <v>136</v>
      </c>
      <c r="D217" t="s">
        <v>87</v>
      </c>
      <c r="E217" s="10">
        <v>1.1574074074074073E-5</v>
      </c>
      <c r="F217" t="s">
        <v>98</v>
      </c>
      <c r="G217" t="s">
        <v>447</v>
      </c>
      <c r="H217" s="11">
        <v>44171.400914351849</v>
      </c>
      <c r="I217" t="s">
        <v>448</v>
      </c>
      <c r="J217">
        <v>0</v>
      </c>
      <c r="K217">
        <v>84</v>
      </c>
      <c r="M217">
        <v>215</v>
      </c>
      <c r="N217" s="16">
        <v>1.1574074074074073E-5</v>
      </c>
      <c r="O217">
        <v>1</v>
      </c>
      <c r="P217">
        <v>9</v>
      </c>
      <c r="Q217">
        <f>pqZwift[[#This Row],[Afstand]]+IF(pqZwift[[#This Row],[Index]]&gt;1,Q216,0)</f>
        <v>1753</v>
      </c>
      <c r="R217">
        <v>34</v>
      </c>
      <c r="S217">
        <v>84</v>
      </c>
    </row>
    <row r="218" spans="2:19" x14ac:dyDescent="0.25">
      <c r="B218">
        <v>216</v>
      </c>
      <c r="C218" t="s">
        <v>136</v>
      </c>
      <c r="D218" t="s">
        <v>87</v>
      </c>
      <c r="E218" s="10">
        <v>1.1574074074074073E-5</v>
      </c>
      <c r="F218" t="s">
        <v>98</v>
      </c>
      <c r="G218" t="s">
        <v>445</v>
      </c>
      <c r="H218" s="11">
        <v>44171.400925925926</v>
      </c>
      <c r="I218" t="s">
        <v>449</v>
      </c>
      <c r="J218">
        <v>0</v>
      </c>
      <c r="K218">
        <v>84</v>
      </c>
      <c r="M218">
        <v>216</v>
      </c>
      <c r="N218" s="16">
        <v>1.1574074074074073E-5</v>
      </c>
      <c r="O218">
        <v>1</v>
      </c>
      <c r="P218">
        <v>9</v>
      </c>
      <c r="Q218">
        <f>pqZwift[[#This Row],[Afstand]]+IF(pqZwift[[#This Row],[Index]]&gt;1,Q217,0)</f>
        <v>1762</v>
      </c>
      <c r="R218">
        <v>34</v>
      </c>
      <c r="S218">
        <v>84</v>
      </c>
    </row>
    <row r="219" spans="2:19" x14ac:dyDescent="0.25">
      <c r="B219">
        <v>217</v>
      </c>
      <c r="C219" t="s">
        <v>136</v>
      </c>
      <c r="D219" t="s">
        <v>104</v>
      </c>
      <c r="E219" s="10">
        <v>1.1574074074074073E-5</v>
      </c>
      <c r="F219" t="s">
        <v>112</v>
      </c>
      <c r="G219" t="s">
        <v>258</v>
      </c>
      <c r="H219" s="11">
        <v>44171.400937500002</v>
      </c>
      <c r="I219" t="s">
        <v>450</v>
      </c>
      <c r="J219">
        <v>0</v>
      </c>
      <c r="K219">
        <v>85</v>
      </c>
      <c r="M219">
        <v>217</v>
      </c>
      <c r="N219" s="16">
        <v>1.1574074074074073E-5</v>
      </c>
      <c r="O219">
        <v>1</v>
      </c>
      <c r="P219">
        <v>10</v>
      </c>
      <c r="Q219">
        <f>pqZwift[[#This Row],[Afstand]]+IF(pqZwift[[#This Row],[Index]]&gt;1,Q218,0)</f>
        <v>1772</v>
      </c>
      <c r="R219">
        <v>36</v>
      </c>
      <c r="S219">
        <v>85</v>
      </c>
    </row>
    <row r="220" spans="2:19" x14ac:dyDescent="0.25">
      <c r="B220">
        <v>218</v>
      </c>
      <c r="C220" t="s">
        <v>136</v>
      </c>
      <c r="D220" t="s">
        <v>87</v>
      </c>
      <c r="E220" s="10">
        <v>1.1574074074074073E-5</v>
      </c>
      <c r="F220" t="s">
        <v>101</v>
      </c>
      <c r="G220" t="s">
        <v>451</v>
      </c>
      <c r="H220" s="11">
        <v>44171.400949074072</v>
      </c>
      <c r="I220" t="s">
        <v>452</v>
      </c>
      <c r="J220">
        <v>0</v>
      </c>
      <c r="K220">
        <v>84</v>
      </c>
      <c r="M220">
        <v>218</v>
      </c>
      <c r="N220" s="16">
        <v>1.1574074074074073E-5</v>
      </c>
      <c r="O220">
        <v>1</v>
      </c>
      <c r="P220">
        <v>9</v>
      </c>
      <c r="Q220">
        <f>pqZwift[[#This Row],[Afstand]]+IF(pqZwift[[#This Row],[Index]]&gt;1,Q219,0)</f>
        <v>1781</v>
      </c>
      <c r="R220">
        <v>33</v>
      </c>
      <c r="S220">
        <v>84</v>
      </c>
    </row>
    <row r="221" spans="2:19" x14ac:dyDescent="0.25">
      <c r="B221">
        <v>219</v>
      </c>
      <c r="C221" t="s">
        <v>136</v>
      </c>
      <c r="D221" t="s">
        <v>87</v>
      </c>
      <c r="E221" s="10">
        <v>1.1574074074074073E-5</v>
      </c>
      <c r="F221" t="s">
        <v>98</v>
      </c>
      <c r="G221" t="s">
        <v>445</v>
      </c>
      <c r="H221" s="11">
        <v>44171.400960648149</v>
      </c>
      <c r="I221" t="s">
        <v>453</v>
      </c>
      <c r="J221">
        <v>0</v>
      </c>
      <c r="K221">
        <v>84</v>
      </c>
      <c r="M221">
        <v>219</v>
      </c>
      <c r="N221" s="16">
        <v>1.1574074074074073E-5</v>
      </c>
      <c r="O221">
        <v>1</v>
      </c>
      <c r="P221">
        <v>9</v>
      </c>
      <c r="Q221">
        <f>pqZwift[[#This Row],[Afstand]]+IF(pqZwift[[#This Row],[Index]]&gt;1,Q220,0)</f>
        <v>1790</v>
      </c>
      <c r="R221">
        <v>34</v>
      </c>
      <c r="S221">
        <v>84</v>
      </c>
    </row>
    <row r="222" spans="2:19" x14ac:dyDescent="0.25">
      <c r="B222">
        <v>220</v>
      </c>
      <c r="C222" t="s">
        <v>136</v>
      </c>
      <c r="D222" t="s">
        <v>87</v>
      </c>
      <c r="E222" s="10">
        <v>1.1574074074074073E-5</v>
      </c>
      <c r="F222" t="s">
        <v>88</v>
      </c>
      <c r="G222" t="s">
        <v>454</v>
      </c>
      <c r="H222" s="11">
        <v>44171.400972222225</v>
      </c>
      <c r="I222" t="s">
        <v>455</v>
      </c>
      <c r="J222">
        <v>0</v>
      </c>
      <c r="K222">
        <v>83</v>
      </c>
      <c r="M222">
        <v>220</v>
      </c>
      <c r="N222" s="16">
        <v>1.1574074074074073E-5</v>
      </c>
      <c r="O222">
        <v>1</v>
      </c>
      <c r="P222">
        <v>9</v>
      </c>
      <c r="Q222">
        <f>pqZwift[[#This Row],[Afstand]]+IF(pqZwift[[#This Row],[Index]]&gt;1,Q221,0)</f>
        <v>1799</v>
      </c>
      <c r="R222">
        <v>32</v>
      </c>
      <c r="S222">
        <v>83</v>
      </c>
    </row>
    <row r="223" spans="2:19" x14ac:dyDescent="0.25">
      <c r="B223">
        <v>221</v>
      </c>
      <c r="C223" t="s">
        <v>136</v>
      </c>
      <c r="D223" t="s">
        <v>104</v>
      </c>
      <c r="E223" s="10">
        <v>1.1574074074074073E-5</v>
      </c>
      <c r="F223" t="s">
        <v>98</v>
      </c>
      <c r="G223" t="s">
        <v>254</v>
      </c>
      <c r="H223" s="11">
        <v>44171.400983796295</v>
      </c>
      <c r="I223" t="s">
        <v>456</v>
      </c>
      <c r="J223">
        <v>0</v>
      </c>
      <c r="K223">
        <v>84</v>
      </c>
      <c r="M223">
        <v>221</v>
      </c>
      <c r="N223" s="16">
        <v>1.1574074074074073E-5</v>
      </c>
      <c r="O223">
        <v>1</v>
      </c>
      <c r="P223">
        <v>10</v>
      </c>
      <c r="Q223">
        <f>pqZwift[[#This Row],[Afstand]]+IF(pqZwift[[#This Row],[Index]]&gt;1,Q222,0)</f>
        <v>1809</v>
      </c>
      <c r="R223">
        <v>34</v>
      </c>
      <c r="S223">
        <v>84</v>
      </c>
    </row>
    <row r="224" spans="2:19" x14ac:dyDescent="0.25">
      <c r="B224">
        <v>222</v>
      </c>
      <c r="C224" t="s">
        <v>136</v>
      </c>
      <c r="D224" t="s">
        <v>87</v>
      </c>
      <c r="E224" s="10">
        <v>1.1574074074074073E-5</v>
      </c>
      <c r="F224" t="s">
        <v>101</v>
      </c>
      <c r="G224" t="s">
        <v>451</v>
      </c>
      <c r="H224" s="11">
        <v>44171.400995370372</v>
      </c>
      <c r="I224" t="s">
        <v>457</v>
      </c>
      <c r="J224">
        <v>0</v>
      </c>
      <c r="K224">
        <v>83</v>
      </c>
      <c r="M224">
        <v>222</v>
      </c>
      <c r="N224" s="16">
        <v>1.1574074074074073E-5</v>
      </c>
      <c r="O224">
        <v>1</v>
      </c>
      <c r="P224">
        <v>9</v>
      </c>
      <c r="Q224">
        <f>pqZwift[[#This Row],[Afstand]]+IF(pqZwift[[#This Row],[Index]]&gt;1,Q223,0)</f>
        <v>1818</v>
      </c>
      <c r="R224">
        <v>33</v>
      </c>
      <c r="S224">
        <v>83</v>
      </c>
    </row>
    <row r="225" spans="2:19" x14ac:dyDescent="0.25">
      <c r="B225">
        <v>223</v>
      </c>
      <c r="C225" t="s">
        <v>136</v>
      </c>
      <c r="D225" t="s">
        <v>87</v>
      </c>
      <c r="E225" s="10">
        <v>1.1574074074074073E-5</v>
      </c>
      <c r="F225" t="s">
        <v>88</v>
      </c>
      <c r="G225" t="s">
        <v>458</v>
      </c>
      <c r="H225" s="11">
        <v>44171.401006944441</v>
      </c>
      <c r="I225" t="s">
        <v>459</v>
      </c>
      <c r="J225">
        <v>0</v>
      </c>
      <c r="K225">
        <v>83</v>
      </c>
      <c r="M225">
        <v>223</v>
      </c>
      <c r="N225" s="16">
        <v>1.1574074074074073E-5</v>
      </c>
      <c r="O225">
        <v>1</v>
      </c>
      <c r="P225">
        <v>9</v>
      </c>
      <c r="Q225">
        <f>pqZwift[[#This Row],[Afstand]]+IF(pqZwift[[#This Row],[Index]]&gt;1,Q224,0)</f>
        <v>1827</v>
      </c>
      <c r="R225">
        <v>32</v>
      </c>
      <c r="S225">
        <v>83</v>
      </c>
    </row>
    <row r="226" spans="2:19" x14ac:dyDescent="0.25">
      <c r="B226">
        <v>224</v>
      </c>
      <c r="C226" t="s">
        <v>136</v>
      </c>
      <c r="D226" t="s">
        <v>87</v>
      </c>
      <c r="E226" s="10">
        <v>1.1574074074074073E-5</v>
      </c>
      <c r="F226" t="s">
        <v>101</v>
      </c>
      <c r="G226" t="s">
        <v>460</v>
      </c>
      <c r="H226" s="11">
        <v>44171.401018518518</v>
      </c>
      <c r="I226" t="s">
        <v>461</v>
      </c>
      <c r="J226">
        <v>0</v>
      </c>
      <c r="K226">
        <v>84</v>
      </c>
      <c r="M226">
        <v>224</v>
      </c>
      <c r="N226" s="16">
        <v>1.1574074074074073E-5</v>
      </c>
      <c r="O226">
        <v>1</v>
      </c>
      <c r="P226">
        <v>9</v>
      </c>
      <c r="Q226">
        <f>pqZwift[[#This Row],[Afstand]]+IF(pqZwift[[#This Row],[Index]]&gt;1,Q225,0)</f>
        <v>1836</v>
      </c>
      <c r="R226">
        <v>33</v>
      </c>
      <c r="S226">
        <v>84</v>
      </c>
    </row>
    <row r="227" spans="2:19" x14ac:dyDescent="0.25">
      <c r="B227">
        <v>225</v>
      </c>
      <c r="C227" t="s">
        <v>136</v>
      </c>
      <c r="D227" t="s">
        <v>35</v>
      </c>
      <c r="E227" s="10">
        <v>1.1574074074074073E-5</v>
      </c>
      <c r="F227" t="s">
        <v>161</v>
      </c>
      <c r="G227" t="s">
        <v>462</v>
      </c>
      <c r="H227" s="11">
        <v>44171.401030092595</v>
      </c>
      <c r="I227" t="s">
        <v>463</v>
      </c>
      <c r="J227">
        <v>0</v>
      </c>
      <c r="K227">
        <v>84</v>
      </c>
      <c r="M227">
        <v>225</v>
      </c>
      <c r="N227" s="16">
        <v>1.1574074074074073E-5</v>
      </c>
      <c r="O227">
        <v>1</v>
      </c>
      <c r="P227">
        <v>8</v>
      </c>
      <c r="Q227">
        <f>pqZwift[[#This Row],[Afstand]]+IF(pqZwift[[#This Row],[Index]]&gt;1,Q226,0)</f>
        <v>1844</v>
      </c>
      <c r="R227">
        <v>30</v>
      </c>
      <c r="S227">
        <v>84</v>
      </c>
    </row>
    <row r="228" spans="2:19" x14ac:dyDescent="0.25">
      <c r="B228">
        <v>226</v>
      </c>
      <c r="C228" t="s">
        <v>136</v>
      </c>
      <c r="D228" t="s">
        <v>87</v>
      </c>
      <c r="E228" s="10">
        <v>1.1574074074074073E-5</v>
      </c>
      <c r="F228" t="s">
        <v>101</v>
      </c>
      <c r="G228" t="s">
        <v>460</v>
      </c>
      <c r="H228" s="11">
        <v>44171.401041666664</v>
      </c>
      <c r="I228" t="s">
        <v>464</v>
      </c>
      <c r="J228">
        <v>0</v>
      </c>
      <c r="K228">
        <v>85</v>
      </c>
      <c r="M228">
        <v>226</v>
      </c>
      <c r="N228" s="16">
        <v>1.1574074074074073E-5</v>
      </c>
      <c r="O228">
        <v>1</v>
      </c>
      <c r="P228">
        <v>9</v>
      </c>
      <c r="Q228">
        <f>pqZwift[[#This Row],[Afstand]]+IF(pqZwift[[#This Row],[Index]]&gt;1,Q227,0)</f>
        <v>1853</v>
      </c>
      <c r="R228">
        <v>33</v>
      </c>
      <c r="S228">
        <v>85</v>
      </c>
    </row>
    <row r="229" spans="2:19" x14ac:dyDescent="0.25">
      <c r="B229">
        <v>227</v>
      </c>
      <c r="C229" t="s">
        <v>136</v>
      </c>
      <c r="D229" t="s">
        <v>87</v>
      </c>
      <c r="E229" s="10">
        <v>1.1574074074074073E-5</v>
      </c>
      <c r="F229" t="s">
        <v>98</v>
      </c>
      <c r="G229" t="s">
        <v>465</v>
      </c>
      <c r="H229" s="11">
        <v>44171.401053240741</v>
      </c>
      <c r="I229" t="s">
        <v>466</v>
      </c>
      <c r="J229">
        <v>0</v>
      </c>
      <c r="K229">
        <v>85</v>
      </c>
      <c r="M229">
        <v>227</v>
      </c>
      <c r="N229" s="16">
        <v>1.1574074074074073E-5</v>
      </c>
      <c r="O229">
        <v>1</v>
      </c>
      <c r="P229">
        <v>9</v>
      </c>
      <c r="Q229">
        <f>pqZwift[[#This Row],[Afstand]]+IF(pqZwift[[#This Row],[Index]]&gt;1,Q228,0)</f>
        <v>1862</v>
      </c>
      <c r="R229">
        <v>34</v>
      </c>
      <c r="S229">
        <v>85</v>
      </c>
    </row>
    <row r="230" spans="2:19" x14ac:dyDescent="0.25">
      <c r="B230">
        <v>228</v>
      </c>
      <c r="C230" t="s">
        <v>136</v>
      </c>
      <c r="D230" t="s">
        <v>87</v>
      </c>
      <c r="E230" s="10">
        <v>1.1574074074074073E-5</v>
      </c>
      <c r="F230" t="s">
        <v>93</v>
      </c>
      <c r="G230" t="s">
        <v>467</v>
      </c>
      <c r="H230" s="11">
        <v>44171.401064814818</v>
      </c>
      <c r="I230" t="s">
        <v>468</v>
      </c>
      <c r="J230">
        <v>0</v>
      </c>
      <c r="K230">
        <v>86</v>
      </c>
      <c r="M230">
        <v>228</v>
      </c>
      <c r="N230" s="16">
        <v>1.1574074074074073E-5</v>
      </c>
      <c r="O230">
        <v>1</v>
      </c>
      <c r="P230">
        <v>9</v>
      </c>
      <c r="Q230">
        <f>pqZwift[[#This Row],[Afstand]]+IF(pqZwift[[#This Row],[Index]]&gt;1,Q229,0)</f>
        <v>1871</v>
      </c>
      <c r="R230">
        <v>31</v>
      </c>
      <c r="S230">
        <v>86</v>
      </c>
    </row>
    <row r="231" spans="2:19" x14ac:dyDescent="0.25">
      <c r="B231">
        <v>229</v>
      </c>
      <c r="C231" t="s">
        <v>136</v>
      </c>
      <c r="D231" t="s">
        <v>87</v>
      </c>
      <c r="E231" s="10">
        <v>1.1574074074074073E-5</v>
      </c>
      <c r="F231" t="s">
        <v>93</v>
      </c>
      <c r="G231" t="s">
        <v>467</v>
      </c>
      <c r="H231" s="11">
        <v>44171.401076388887</v>
      </c>
      <c r="I231" t="s">
        <v>469</v>
      </c>
      <c r="J231">
        <v>0</v>
      </c>
      <c r="K231">
        <v>85</v>
      </c>
      <c r="M231">
        <v>229</v>
      </c>
      <c r="N231" s="16">
        <v>1.1574074074074073E-5</v>
      </c>
      <c r="O231">
        <v>1</v>
      </c>
      <c r="P231">
        <v>9</v>
      </c>
      <c r="Q231">
        <f>pqZwift[[#This Row],[Afstand]]+IF(pqZwift[[#This Row],[Index]]&gt;1,Q230,0)</f>
        <v>1880</v>
      </c>
      <c r="R231">
        <v>31</v>
      </c>
      <c r="S231">
        <v>85</v>
      </c>
    </row>
    <row r="232" spans="2:19" x14ac:dyDescent="0.25">
      <c r="B232">
        <v>230</v>
      </c>
      <c r="C232" t="s">
        <v>136</v>
      </c>
      <c r="D232" t="s">
        <v>87</v>
      </c>
      <c r="E232" s="10">
        <v>1.1574074074074073E-5</v>
      </c>
      <c r="F232" t="s">
        <v>88</v>
      </c>
      <c r="G232" t="s">
        <v>458</v>
      </c>
      <c r="H232" s="11">
        <v>44171.401087962964</v>
      </c>
      <c r="I232" t="s">
        <v>470</v>
      </c>
      <c r="J232">
        <v>0</v>
      </c>
      <c r="K232">
        <v>85</v>
      </c>
      <c r="M232">
        <v>230</v>
      </c>
      <c r="N232" s="16">
        <v>1.1574074074074073E-5</v>
      </c>
      <c r="O232">
        <v>1</v>
      </c>
      <c r="P232">
        <v>9</v>
      </c>
      <c r="Q232">
        <f>pqZwift[[#This Row],[Afstand]]+IF(pqZwift[[#This Row],[Index]]&gt;1,Q231,0)</f>
        <v>1889</v>
      </c>
      <c r="R232">
        <v>32</v>
      </c>
      <c r="S232">
        <v>85</v>
      </c>
    </row>
    <row r="233" spans="2:19" x14ac:dyDescent="0.25">
      <c r="B233">
        <v>231</v>
      </c>
      <c r="C233" t="s">
        <v>136</v>
      </c>
      <c r="D233" t="s">
        <v>35</v>
      </c>
      <c r="E233" s="10">
        <v>1.1574074074074073E-5</v>
      </c>
      <c r="F233" t="s">
        <v>84</v>
      </c>
      <c r="G233" t="s">
        <v>471</v>
      </c>
      <c r="H233" s="11">
        <v>44171.401099537034</v>
      </c>
      <c r="I233" t="s">
        <v>472</v>
      </c>
      <c r="J233">
        <v>0</v>
      </c>
      <c r="K233">
        <v>84</v>
      </c>
      <c r="M233">
        <v>231</v>
      </c>
      <c r="N233" s="16">
        <v>1.1574074074074073E-5</v>
      </c>
      <c r="O233">
        <v>1</v>
      </c>
      <c r="P233">
        <v>8</v>
      </c>
      <c r="Q233">
        <f>pqZwift[[#This Row],[Afstand]]+IF(pqZwift[[#This Row],[Index]]&gt;1,Q232,0)</f>
        <v>1897</v>
      </c>
      <c r="R233">
        <v>29</v>
      </c>
      <c r="S233">
        <v>84</v>
      </c>
    </row>
    <row r="234" spans="2:19" x14ac:dyDescent="0.25">
      <c r="B234">
        <v>232</v>
      </c>
      <c r="C234" t="s">
        <v>136</v>
      </c>
      <c r="D234" t="s">
        <v>87</v>
      </c>
      <c r="E234" s="10">
        <v>1.1574074074074073E-5</v>
      </c>
      <c r="F234" t="s">
        <v>88</v>
      </c>
      <c r="G234" t="s">
        <v>458</v>
      </c>
      <c r="H234" s="11">
        <v>44171.40111111111</v>
      </c>
      <c r="I234" t="s">
        <v>473</v>
      </c>
      <c r="J234">
        <v>0</v>
      </c>
      <c r="K234">
        <v>84</v>
      </c>
      <c r="M234">
        <v>232</v>
      </c>
      <c r="N234" s="16">
        <v>1.1574074074074073E-5</v>
      </c>
      <c r="O234">
        <v>1</v>
      </c>
      <c r="P234">
        <v>9</v>
      </c>
      <c r="Q234">
        <f>pqZwift[[#This Row],[Afstand]]+IF(pqZwift[[#This Row],[Index]]&gt;1,Q233,0)</f>
        <v>1906</v>
      </c>
      <c r="R234">
        <v>32</v>
      </c>
      <c r="S234">
        <v>84</v>
      </c>
    </row>
    <row r="235" spans="2:19" x14ac:dyDescent="0.25">
      <c r="B235">
        <v>233</v>
      </c>
      <c r="C235" t="s">
        <v>136</v>
      </c>
      <c r="D235" t="s">
        <v>35</v>
      </c>
      <c r="E235" s="10">
        <v>1.1574074074074073E-5</v>
      </c>
      <c r="F235" t="s">
        <v>84</v>
      </c>
      <c r="G235" t="s">
        <v>471</v>
      </c>
      <c r="H235" s="11">
        <v>44171.401122685187</v>
      </c>
      <c r="I235" t="s">
        <v>474</v>
      </c>
      <c r="J235">
        <v>0</v>
      </c>
      <c r="K235">
        <v>84</v>
      </c>
      <c r="M235">
        <v>233</v>
      </c>
      <c r="N235" s="16">
        <v>1.1574074074074073E-5</v>
      </c>
      <c r="O235">
        <v>1</v>
      </c>
      <c r="P235">
        <v>8</v>
      </c>
      <c r="Q235">
        <f>pqZwift[[#This Row],[Afstand]]+IF(pqZwift[[#This Row],[Index]]&gt;1,Q234,0)</f>
        <v>1914</v>
      </c>
      <c r="R235">
        <v>29</v>
      </c>
      <c r="S235">
        <v>84</v>
      </c>
    </row>
    <row r="236" spans="2:19" x14ac:dyDescent="0.25">
      <c r="B236">
        <v>234</v>
      </c>
      <c r="C236" t="s">
        <v>136</v>
      </c>
      <c r="D236" t="s">
        <v>35</v>
      </c>
      <c r="E236" s="10">
        <v>1.1574074074074073E-5</v>
      </c>
      <c r="F236" t="s">
        <v>161</v>
      </c>
      <c r="G236" t="s">
        <v>475</v>
      </c>
      <c r="H236" s="11">
        <v>44171.401134259257</v>
      </c>
      <c r="I236" t="s">
        <v>476</v>
      </c>
      <c r="J236">
        <v>0</v>
      </c>
      <c r="K236">
        <v>85</v>
      </c>
      <c r="M236">
        <v>234</v>
      </c>
      <c r="N236" s="16">
        <v>1.1574074074074073E-5</v>
      </c>
      <c r="O236">
        <v>1</v>
      </c>
      <c r="P236">
        <v>8</v>
      </c>
      <c r="Q236">
        <f>pqZwift[[#This Row],[Afstand]]+IF(pqZwift[[#This Row],[Index]]&gt;1,Q235,0)</f>
        <v>1922</v>
      </c>
      <c r="R236">
        <v>30</v>
      </c>
      <c r="S236">
        <v>85</v>
      </c>
    </row>
    <row r="237" spans="2:19" x14ac:dyDescent="0.25">
      <c r="B237">
        <v>235</v>
      </c>
      <c r="C237" t="s">
        <v>136</v>
      </c>
      <c r="D237" t="s">
        <v>35</v>
      </c>
      <c r="E237" s="10">
        <v>1.1574074074074073E-5</v>
      </c>
      <c r="F237" t="s">
        <v>161</v>
      </c>
      <c r="G237" t="s">
        <v>477</v>
      </c>
      <c r="H237" s="11">
        <v>44171.401145833333</v>
      </c>
      <c r="I237" t="s">
        <v>478</v>
      </c>
      <c r="J237">
        <v>0</v>
      </c>
      <c r="K237">
        <v>84</v>
      </c>
      <c r="M237">
        <v>235</v>
      </c>
      <c r="N237" s="16">
        <v>1.1574074074074073E-5</v>
      </c>
      <c r="O237">
        <v>1</v>
      </c>
      <c r="P237">
        <v>8</v>
      </c>
      <c r="Q237">
        <f>pqZwift[[#This Row],[Afstand]]+IF(pqZwift[[#This Row],[Index]]&gt;1,Q236,0)</f>
        <v>1930</v>
      </c>
      <c r="R237">
        <v>30</v>
      </c>
      <c r="S237">
        <v>84</v>
      </c>
    </row>
    <row r="238" spans="2:19" x14ac:dyDescent="0.25">
      <c r="B238">
        <v>236</v>
      </c>
      <c r="C238" t="s">
        <v>136</v>
      </c>
      <c r="D238" t="s">
        <v>87</v>
      </c>
      <c r="E238" s="10">
        <v>1.1574074074074073E-5</v>
      </c>
      <c r="F238" t="s">
        <v>101</v>
      </c>
      <c r="G238" t="s">
        <v>460</v>
      </c>
      <c r="H238" s="11">
        <v>44171.40115740741</v>
      </c>
      <c r="I238" t="s">
        <v>479</v>
      </c>
      <c r="J238">
        <v>0</v>
      </c>
      <c r="K238">
        <v>84</v>
      </c>
      <c r="M238">
        <v>236</v>
      </c>
      <c r="N238" s="16">
        <v>1.1574074074074073E-5</v>
      </c>
      <c r="O238">
        <v>1</v>
      </c>
      <c r="P238">
        <v>9</v>
      </c>
      <c r="Q238">
        <f>pqZwift[[#This Row],[Afstand]]+IF(pqZwift[[#This Row],[Index]]&gt;1,Q237,0)</f>
        <v>1939</v>
      </c>
      <c r="R238">
        <v>33</v>
      </c>
      <c r="S238">
        <v>84</v>
      </c>
    </row>
    <row r="239" spans="2:19" x14ac:dyDescent="0.25">
      <c r="B239">
        <v>237</v>
      </c>
      <c r="C239" t="s">
        <v>136</v>
      </c>
      <c r="D239" t="s">
        <v>87</v>
      </c>
      <c r="E239" s="10">
        <v>1.1574074074074073E-5</v>
      </c>
      <c r="F239" t="s">
        <v>88</v>
      </c>
      <c r="G239" t="s">
        <v>480</v>
      </c>
      <c r="H239" s="11">
        <v>44171.40116898148</v>
      </c>
      <c r="I239" t="s">
        <v>481</v>
      </c>
      <c r="J239">
        <v>0</v>
      </c>
      <c r="K239">
        <v>84</v>
      </c>
      <c r="M239">
        <v>237</v>
      </c>
      <c r="N239" s="16">
        <v>1.1574074074074073E-5</v>
      </c>
      <c r="O239">
        <v>1</v>
      </c>
      <c r="P239">
        <v>9</v>
      </c>
      <c r="Q239">
        <f>pqZwift[[#This Row],[Afstand]]+IF(pqZwift[[#This Row],[Index]]&gt;1,Q238,0)</f>
        <v>1948</v>
      </c>
      <c r="R239">
        <v>32</v>
      </c>
      <c r="S239">
        <v>84</v>
      </c>
    </row>
    <row r="240" spans="2:19" x14ac:dyDescent="0.25">
      <c r="B240">
        <v>238</v>
      </c>
      <c r="C240" t="s">
        <v>136</v>
      </c>
      <c r="D240" t="s">
        <v>87</v>
      </c>
      <c r="E240" s="10">
        <v>1.1574074074074073E-5</v>
      </c>
      <c r="F240" t="s">
        <v>93</v>
      </c>
      <c r="G240" t="s">
        <v>482</v>
      </c>
      <c r="H240" s="11">
        <v>44171.401180555556</v>
      </c>
      <c r="I240" t="s">
        <v>483</v>
      </c>
      <c r="J240">
        <v>0</v>
      </c>
      <c r="K240">
        <v>85</v>
      </c>
      <c r="M240">
        <v>238</v>
      </c>
      <c r="N240" s="16">
        <v>1.1574074074074073E-5</v>
      </c>
      <c r="O240">
        <v>1</v>
      </c>
      <c r="P240">
        <v>9</v>
      </c>
      <c r="Q240">
        <f>pqZwift[[#This Row],[Afstand]]+IF(pqZwift[[#This Row],[Index]]&gt;1,Q239,0)</f>
        <v>1957</v>
      </c>
      <c r="R240">
        <v>31</v>
      </c>
      <c r="S240">
        <v>85</v>
      </c>
    </row>
    <row r="241" spans="2:19" x14ac:dyDescent="0.25">
      <c r="B241">
        <v>239</v>
      </c>
      <c r="C241" t="s">
        <v>136</v>
      </c>
      <c r="D241" t="s">
        <v>87</v>
      </c>
      <c r="E241" s="10">
        <v>1.1574074074074073E-5</v>
      </c>
      <c r="F241" t="s">
        <v>101</v>
      </c>
      <c r="G241" t="s">
        <v>484</v>
      </c>
      <c r="H241" s="11">
        <v>44171.401192129626</v>
      </c>
      <c r="I241" t="s">
        <v>485</v>
      </c>
      <c r="J241">
        <v>0</v>
      </c>
      <c r="K241">
        <v>85</v>
      </c>
      <c r="M241">
        <v>239</v>
      </c>
      <c r="N241" s="16">
        <v>1.1574074074074073E-5</v>
      </c>
      <c r="O241">
        <v>1</v>
      </c>
      <c r="P241">
        <v>9</v>
      </c>
      <c r="Q241">
        <f>pqZwift[[#This Row],[Afstand]]+IF(pqZwift[[#This Row],[Index]]&gt;1,Q240,0)</f>
        <v>1966</v>
      </c>
      <c r="R241">
        <v>33</v>
      </c>
      <c r="S241">
        <v>85</v>
      </c>
    </row>
    <row r="242" spans="2:19" x14ac:dyDescent="0.25">
      <c r="B242">
        <v>240</v>
      </c>
      <c r="C242" t="s">
        <v>407</v>
      </c>
      <c r="D242" t="s">
        <v>104</v>
      </c>
      <c r="E242" s="10">
        <v>1.1574074074074073E-5</v>
      </c>
      <c r="F242" t="s">
        <v>105</v>
      </c>
      <c r="G242" t="s">
        <v>486</v>
      </c>
      <c r="H242" s="11">
        <v>44171.401203703703</v>
      </c>
      <c r="I242" t="s">
        <v>487</v>
      </c>
      <c r="J242">
        <v>0</v>
      </c>
      <c r="K242">
        <v>85</v>
      </c>
      <c r="M242">
        <v>240</v>
      </c>
      <c r="N242" s="16">
        <v>1.1574074074074073E-5</v>
      </c>
      <c r="O242">
        <v>0</v>
      </c>
      <c r="P242">
        <v>10</v>
      </c>
      <c r="Q242">
        <f>pqZwift[[#This Row],[Afstand]]+IF(pqZwift[[#This Row],[Index]]&gt;1,Q241,0)</f>
        <v>1976</v>
      </c>
      <c r="R242">
        <v>35</v>
      </c>
      <c r="S242">
        <v>85</v>
      </c>
    </row>
    <row r="243" spans="2:19" x14ac:dyDescent="0.25">
      <c r="B243">
        <v>241</v>
      </c>
      <c r="C243" t="s">
        <v>407</v>
      </c>
      <c r="D243" t="s">
        <v>104</v>
      </c>
      <c r="E243" s="10">
        <v>1.1574074074074073E-5</v>
      </c>
      <c r="F243" t="s">
        <v>105</v>
      </c>
      <c r="G243" t="s">
        <v>488</v>
      </c>
      <c r="H243" s="11">
        <v>44171.40121527778</v>
      </c>
      <c r="I243" t="s">
        <v>489</v>
      </c>
      <c r="J243">
        <v>0</v>
      </c>
      <c r="K243">
        <v>85</v>
      </c>
      <c r="M243">
        <v>241</v>
      </c>
      <c r="N243" s="16">
        <v>1.1574074074074073E-5</v>
      </c>
      <c r="O243">
        <v>0</v>
      </c>
      <c r="P243">
        <v>10</v>
      </c>
      <c r="Q243">
        <f>pqZwift[[#This Row],[Afstand]]+IF(pqZwift[[#This Row],[Index]]&gt;1,Q242,0)</f>
        <v>1986</v>
      </c>
      <c r="R243">
        <v>35</v>
      </c>
      <c r="S243">
        <v>85</v>
      </c>
    </row>
    <row r="244" spans="2:19" x14ac:dyDescent="0.25">
      <c r="B244">
        <v>242</v>
      </c>
      <c r="C244" t="s">
        <v>490</v>
      </c>
      <c r="D244" t="s">
        <v>104</v>
      </c>
      <c r="E244" s="10">
        <v>1.1574074074074073E-5</v>
      </c>
      <c r="F244" t="s">
        <v>142</v>
      </c>
      <c r="G244" t="s">
        <v>491</v>
      </c>
      <c r="H244" s="11">
        <v>44171.401226851849</v>
      </c>
      <c r="I244" t="s">
        <v>492</v>
      </c>
      <c r="J244">
        <v>0</v>
      </c>
      <c r="K244">
        <v>86</v>
      </c>
      <c r="M244">
        <v>242</v>
      </c>
      <c r="N244" s="16">
        <v>1.1574074074074073E-5</v>
      </c>
      <c r="O244">
        <v>0</v>
      </c>
      <c r="P244">
        <v>10</v>
      </c>
      <c r="Q244">
        <f>pqZwift[[#This Row],[Afstand]]+IF(pqZwift[[#This Row],[Index]]&gt;1,Q243,0)</f>
        <v>1996</v>
      </c>
      <c r="R244">
        <v>37</v>
      </c>
      <c r="S244">
        <v>86</v>
      </c>
    </row>
    <row r="245" spans="2:19" x14ac:dyDescent="0.25">
      <c r="B245">
        <v>243</v>
      </c>
      <c r="C245" t="s">
        <v>493</v>
      </c>
      <c r="D245" t="s">
        <v>104</v>
      </c>
      <c r="E245" s="10">
        <v>1.1574074074074073E-5</v>
      </c>
      <c r="F245" t="s">
        <v>142</v>
      </c>
      <c r="G245" t="s">
        <v>494</v>
      </c>
      <c r="H245" s="11">
        <v>44171.401238425926</v>
      </c>
      <c r="I245" t="s">
        <v>495</v>
      </c>
      <c r="J245">
        <v>0</v>
      </c>
      <c r="K245">
        <v>85</v>
      </c>
      <c r="M245">
        <v>243</v>
      </c>
      <c r="N245" s="16">
        <v>1.1574074074074073E-5</v>
      </c>
      <c r="O245">
        <v>-1</v>
      </c>
      <c r="P245">
        <v>10</v>
      </c>
      <c r="Q245">
        <f>pqZwift[[#This Row],[Afstand]]+IF(pqZwift[[#This Row],[Index]]&gt;1,Q244,0)</f>
        <v>2006</v>
      </c>
      <c r="R245">
        <v>37</v>
      </c>
      <c r="S245">
        <v>85</v>
      </c>
    </row>
    <row r="246" spans="2:19" x14ac:dyDescent="0.25">
      <c r="B246">
        <v>244</v>
      </c>
      <c r="C246" t="s">
        <v>493</v>
      </c>
      <c r="D246" t="s">
        <v>104</v>
      </c>
      <c r="E246" s="10">
        <v>1.1574074074074073E-5</v>
      </c>
      <c r="F246" t="s">
        <v>142</v>
      </c>
      <c r="G246" t="s">
        <v>496</v>
      </c>
      <c r="H246" s="11">
        <v>44171.401250000003</v>
      </c>
      <c r="I246" t="s">
        <v>497</v>
      </c>
      <c r="J246">
        <v>0</v>
      </c>
      <c r="K246">
        <v>86</v>
      </c>
      <c r="M246">
        <v>244</v>
      </c>
      <c r="N246" s="16">
        <v>1.1574074074074073E-5</v>
      </c>
      <c r="O246">
        <v>-1</v>
      </c>
      <c r="P246">
        <v>10</v>
      </c>
      <c r="Q246">
        <f>pqZwift[[#This Row],[Afstand]]+IF(pqZwift[[#This Row],[Index]]&gt;1,Q245,0)</f>
        <v>2016</v>
      </c>
      <c r="R246">
        <v>37</v>
      </c>
      <c r="S246">
        <v>86</v>
      </c>
    </row>
    <row r="247" spans="2:19" x14ac:dyDescent="0.25">
      <c r="B247">
        <v>245</v>
      </c>
      <c r="C247" t="s">
        <v>493</v>
      </c>
      <c r="D247" t="s">
        <v>117</v>
      </c>
      <c r="E247" s="10">
        <v>1.1574074074074073E-5</v>
      </c>
      <c r="F247" t="s">
        <v>125</v>
      </c>
      <c r="G247" t="s">
        <v>498</v>
      </c>
      <c r="H247" s="11">
        <v>44171.401261574072</v>
      </c>
      <c r="I247" t="s">
        <v>499</v>
      </c>
      <c r="J247">
        <v>0</v>
      </c>
      <c r="K247">
        <v>86</v>
      </c>
      <c r="M247">
        <v>245</v>
      </c>
      <c r="N247" s="16">
        <v>1.1574074074074073E-5</v>
      </c>
      <c r="O247">
        <v>-1</v>
      </c>
      <c r="P247">
        <v>11</v>
      </c>
      <c r="Q247">
        <f>pqZwift[[#This Row],[Afstand]]+IF(pqZwift[[#This Row],[Index]]&gt;1,Q246,0)</f>
        <v>2027</v>
      </c>
      <c r="R247">
        <v>40</v>
      </c>
      <c r="S247">
        <v>86</v>
      </c>
    </row>
    <row r="248" spans="2:19" x14ac:dyDescent="0.25">
      <c r="B248">
        <v>246</v>
      </c>
      <c r="C248" t="s">
        <v>500</v>
      </c>
      <c r="D248" t="s">
        <v>117</v>
      </c>
      <c r="E248" s="10">
        <v>1.1574074074074073E-5</v>
      </c>
      <c r="F248" t="s">
        <v>501</v>
      </c>
      <c r="G248" t="s">
        <v>328</v>
      </c>
      <c r="H248" s="11">
        <v>44171.401273148149</v>
      </c>
      <c r="I248" t="s">
        <v>502</v>
      </c>
      <c r="J248">
        <v>0</v>
      </c>
      <c r="K248">
        <v>87</v>
      </c>
      <c r="M248">
        <v>246</v>
      </c>
      <c r="N248" s="16">
        <v>1.1574074074074073E-5</v>
      </c>
      <c r="O248">
        <v>-2</v>
      </c>
      <c r="P248">
        <v>11</v>
      </c>
      <c r="Q248">
        <f>pqZwift[[#This Row],[Afstand]]+IF(pqZwift[[#This Row],[Index]]&gt;1,Q247,0)</f>
        <v>2038</v>
      </c>
      <c r="R248">
        <v>41</v>
      </c>
      <c r="S248">
        <v>87</v>
      </c>
    </row>
    <row r="249" spans="2:19" x14ac:dyDescent="0.25">
      <c r="B249">
        <v>247</v>
      </c>
      <c r="C249" t="s">
        <v>500</v>
      </c>
      <c r="D249" t="s">
        <v>117</v>
      </c>
      <c r="E249" s="10">
        <v>1.1574074074074073E-5</v>
      </c>
      <c r="F249" t="s">
        <v>118</v>
      </c>
      <c r="G249" t="s">
        <v>503</v>
      </c>
      <c r="H249" s="11">
        <v>44171.401284722226</v>
      </c>
      <c r="I249" t="s">
        <v>504</v>
      </c>
      <c r="J249">
        <v>0</v>
      </c>
      <c r="K249">
        <v>86</v>
      </c>
      <c r="M249">
        <v>247</v>
      </c>
      <c r="N249" s="16">
        <v>1.1574074074074073E-5</v>
      </c>
      <c r="O249">
        <v>-2</v>
      </c>
      <c r="P249">
        <v>11</v>
      </c>
      <c r="Q249">
        <f>pqZwift[[#This Row],[Afstand]]+IF(pqZwift[[#This Row],[Index]]&gt;1,Q248,0)</f>
        <v>2049</v>
      </c>
      <c r="R249">
        <v>39</v>
      </c>
      <c r="S249">
        <v>86</v>
      </c>
    </row>
    <row r="250" spans="2:19" x14ac:dyDescent="0.25">
      <c r="B250">
        <v>248</v>
      </c>
      <c r="C250" t="s">
        <v>505</v>
      </c>
      <c r="D250" t="s">
        <v>401</v>
      </c>
      <c r="E250" s="10">
        <v>1.1574074074074073E-5</v>
      </c>
      <c r="F250" t="s">
        <v>402</v>
      </c>
      <c r="G250" t="s">
        <v>506</v>
      </c>
      <c r="H250" s="11">
        <v>44171.401296296295</v>
      </c>
      <c r="I250" t="s">
        <v>507</v>
      </c>
      <c r="J250">
        <v>0</v>
      </c>
      <c r="K250">
        <v>87</v>
      </c>
      <c r="M250">
        <v>248</v>
      </c>
      <c r="N250" s="16">
        <v>1.1574074074074073E-5</v>
      </c>
      <c r="O250">
        <v>-3</v>
      </c>
      <c r="P250">
        <v>12</v>
      </c>
      <c r="Q250">
        <f>pqZwift[[#This Row],[Afstand]]+IF(pqZwift[[#This Row],[Index]]&gt;1,Q249,0)</f>
        <v>2061</v>
      </c>
      <c r="R250">
        <v>42</v>
      </c>
      <c r="S250">
        <v>87</v>
      </c>
    </row>
    <row r="251" spans="2:19" x14ac:dyDescent="0.25">
      <c r="B251">
        <v>249</v>
      </c>
      <c r="C251" t="s">
        <v>505</v>
      </c>
      <c r="D251" t="s">
        <v>117</v>
      </c>
      <c r="E251" s="10">
        <v>1.1574074074074073E-5</v>
      </c>
      <c r="F251" t="s">
        <v>501</v>
      </c>
      <c r="G251" t="s">
        <v>508</v>
      </c>
      <c r="H251" s="11">
        <v>44171.401307870372</v>
      </c>
      <c r="I251" t="s">
        <v>509</v>
      </c>
      <c r="J251">
        <v>0</v>
      </c>
      <c r="K251">
        <v>87</v>
      </c>
      <c r="M251">
        <v>249</v>
      </c>
      <c r="N251" s="16">
        <v>1.1574074074074073E-5</v>
      </c>
      <c r="O251">
        <v>-3</v>
      </c>
      <c r="P251">
        <v>11</v>
      </c>
      <c r="Q251">
        <f>pqZwift[[#This Row],[Afstand]]+IF(pqZwift[[#This Row],[Index]]&gt;1,Q250,0)</f>
        <v>2072</v>
      </c>
      <c r="R251">
        <v>41</v>
      </c>
      <c r="S251">
        <v>87</v>
      </c>
    </row>
    <row r="252" spans="2:19" x14ac:dyDescent="0.25">
      <c r="B252">
        <v>250</v>
      </c>
      <c r="C252" t="s">
        <v>505</v>
      </c>
      <c r="D252" t="s">
        <v>401</v>
      </c>
      <c r="E252" s="10">
        <v>1.1574074074074073E-5</v>
      </c>
      <c r="F252" t="s">
        <v>402</v>
      </c>
      <c r="G252" t="s">
        <v>506</v>
      </c>
      <c r="H252" s="11">
        <v>44171.401319444441</v>
      </c>
      <c r="I252" t="s">
        <v>510</v>
      </c>
      <c r="J252">
        <v>0</v>
      </c>
      <c r="K252">
        <v>86</v>
      </c>
      <c r="M252">
        <v>250</v>
      </c>
      <c r="N252" s="16">
        <v>1.1574074074074073E-5</v>
      </c>
      <c r="O252">
        <v>-3</v>
      </c>
      <c r="P252">
        <v>12</v>
      </c>
      <c r="Q252">
        <f>pqZwift[[#This Row],[Afstand]]+IF(pqZwift[[#This Row],[Index]]&gt;1,Q251,0)</f>
        <v>2084</v>
      </c>
      <c r="R252">
        <v>42</v>
      </c>
      <c r="S252">
        <v>86</v>
      </c>
    </row>
    <row r="253" spans="2:19" x14ac:dyDescent="0.25">
      <c r="B253">
        <v>251</v>
      </c>
      <c r="C253" t="s">
        <v>511</v>
      </c>
      <c r="D253" t="s">
        <v>117</v>
      </c>
      <c r="E253" s="10">
        <v>1.1574074074074073E-5</v>
      </c>
      <c r="F253" t="s">
        <v>501</v>
      </c>
      <c r="G253" t="s">
        <v>512</v>
      </c>
      <c r="H253" s="11">
        <v>44171.401331018518</v>
      </c>
      <c r="I253" t="s">
        <v>513</v>
      </c>
      <c r="J253">
        <v>0</v>
      </c>
      <c r="K253">
        <v>87</v>
      </c>
      <c r="M253">
        <v>251</v>
      </c>
      <c r="N253" s="16">
        <v>1.1574074074074073E-5</v>
      </c>
      <c r="O253">
        <v>-4</v>
      </c>
      <c r="P253">
        <v>11</v>
      </c>
      <c r="Q253">
        <f>pqZwift[[#This Row],[Afstand]]+IF(pqZwift[[#This Row],[Index]]&gt;1,Q252,0)</f>
        <v>2095</v>
      </c>
      <c r="R253">
        <v>41</v>
      </c>
      <c r="S253">
        <v>87</v>
      </c>
    </row>
    <row r="254" spans="2:19" x14ac:dyDescent="0.25">
      <c r="B254">
        <v>252</v>
      </c>
      <c r="C254" t="s">
        <v>511</v>
      </c>
      <c r="D254" t="s">
        <v>401</v>
      </c>
      <c r="E254" s="10">
        <v>1.1574074074074073E-5</v>
      </c>
      <c r="F254" t="s">
        <v>514</v>
      </c>
      <c r="G254" t="s">
        <v>330</v>
      </c>
      <c r="H254" s="11">
        <v>44171.401342592595</v>
      </c>
      <c r="I254" t="s">
        <v>515</v>
      </c>
      <c r="J254">
        <v>0</v>
      </c>
      <c r="K254">
        <v>86</v>
      </c>
      <c r="M254">
        <v>252</v>
      </c>
      <c r="N254" s="16">
        <v>1.1574074074074073E-5</v>
      </c>
      <c r="O254">
        <v>-4</v>
      </c>
      <c r="P254">
        <v>12</v>
      </c>
      <c r="Q254">
        <f>pqZwift[[#This Row],[Afstand]]+IF(pqZwift[[#This Row],[Index]]&gt;1,Q253,0)</f>
        <v>2107</v>
      </c>
      <c r="R254">
        <v>43</v>
      </c>
      <c r="S254">
        <v>86</v>
      </c>
    </row>
    <row r="255" spans="2:19" x14ac:dyDescent="0.25">
      <c r="B255">
        <v>253</v>
      </c>
      <c r="C255" t="s">
        <v>511</v>
      </c>
      <c r="D255" t="s">
        <v>401</v>
      </c>
      <c r="E255" s="10">
        <v>1.1574074074074073E-5</v>
      </c>
      <c r="F255" t="s">
        <v>514</v>
      </c>
      <c r="G255" t="s">
        <v>516</v>
      </c>
      <c r="H255" s="11">
        <v>44171.401354166665</v>
      </c>
      <c r="I255" t="s">
        <v>517</v>
      </c>
      <c r="J255">
        <v>0</v>
      </c>
      <c r="K255">
        <v>86</v>
      </c>
      <c r="M255">
        <v>253</v>
      </c>
      <c r="N255" s="16">
        <v>1.1574074074074073E-5</v>
      </c>
      <c r="O255">
        <v>-4</v>
      </c>
      <c r="P255">
        <v>12</v>
      </c>
      <c r="Q255">
        <f>pqZwift[[#This Row],[Afstand]]+IF(pqZwift[[#This Row],[Index]]&gt;1,Q254,0)</f>
        <v>2119</v>
      </c>
      <c r="R255">
        <v>43</v>
      </c>
      <c r="S255">
        <v>86</v>
      </c>
    </row>
    <row r="256" spans="2:19" x14ac:dyDescent="0.25">
      <c r="B256">
        <v>254</v>
      </c>
      <c r="C256" t="s">
        <v>518</v>
      </c>
      <c r="D256" t="s">
        <v>401</v>
      </c>
      <c r="E256" s="10">
        <v>1.1574074074074073E-5</v>
      </c>
      <c r="F256" t="s">
        <v>514</v>
      </c>
      <c r="G256" t="s">
        <v>519</v>
      </c>
      <c r="H256" s="11">
        <v>44171.401365740741</v>
      </c>
      <c r="I256" t="s">
        <v>520</v>
      </c>
      <c r="J256">
        <v>0</v>
      </c>
      <c r="K256">
        <v>86</v>
      </c>
      <c r="M256">
        <v>254</v>
      </c>
      <c r="N256" s="16">
        <v>1.1574074074074073E-5</v>
      </c>
      <c r="O256">
        <v>-5</v>
      </c>
      <c r="P256">
        <v>12</v>
      </c>
      <c r="Q256">
        <f>pqZwift[[#This Row],[Afstand]]+IF(pqZwift[[#This Row],[Index]]&gt;1,Q255,0)</f>
        <v>2131</v>
      </c>
      <c r="R256">
        <v>43</v>
      </c>
      <c r="S256">
        <v>86</v>
      </c>
    </row>
    <row r="257" spans="2:19" x14ac:dyDescent="0.25">
      <c r="B257">
        <v>255</v>
      </c>
      <c r="C257" t="s">
        <v>518</v>
      </c>
      <c r="D257" t="s">
        <v>401</v>
      </c>
      <c r="E257" s="10">
        <v>1.1574074074074073E-5</v>
      </c>
      <c r="F257" t="s">
        <v>402</v>
      </c>
      <c r="G257" t="s">
        <v>521</v>
      </c>
      <c r="H257" s="11">
        <v>44171.401377314818</v>
      </c>
      <c r="I257" t="s">
        <v>522</v>
      </c>
      <c r="J257">
        <v>0</v>
      </c>
      <c r="K257">
        <v>85</v>
      </c>
      <c r="M257">
        <v>255</v>
      </c>
      <c r="N257" s="16">
        <v>1.1574074074074073E-5</v>
      </c>
      <c r="O257">
        <v>-5</v>
      </c>
      <c r="P257">
        <v>12</v>
      </c>
      <c r="Q257">
        <f>pqZwift[[#This Row],[Afstand]]+IF(pqZwift[[#This Row],[Index]]&gt;1,Q256,0)</f>
        <v>2143</v>
      </c>
      <c r="R257">
        <v>42</v>
      </c>
      <c r="S257">
        <v>85</v>
      </c>
    </row>
    <row r="258" spans="2:19" x14ac:dyDescent="0.25">
      <c r="B258">
        <v>256</v>
      </c>
      <c r="C258" t="s">
        <v>523</v>
      </c>
      <c r="D258" t="s">
        <v>401</v>
      </c>
      <c r="E258" s="10">
        <v>1.1574074074074073E-5</v>
      </c>
      <c r="F258" t="s">
        <v>524</v>
      </c>
      <c r="G258" t="s">
        <v>525</v>
      </c>
      <c r="H258" s="11">
        <v>44171.401388888888</v>
      </c>
      <c r="I258" t="s">
        <v>526</v>
      </c>
      <c r="J258">
        <v>0</v>
      </c>
      <c r="K258">
        <v>86</v>
      </c>
      <c r="M258">
        <v>256</v>
      </c>
      <c r="N258" s="16">
        <v>1.1574074074074073E-5</v>
      </c>
      <c r="O258">
        <v>-6</v>
      </c>
      <c r="P258">
        <v>12</v>
      </c>
      <c r="Q258">
        <f>pqZwift[[#This Row],[Afstand]]+IF(pqZwift[[#This Row],[Index]]&gt;1,Q257,0)</f>
        <v>2155</v>
      </c>
      <c r="R258">
        <v>45</v>
      </c>
      <c r="S258">
        <v>86</v>
      </c>
    </row>
    <row r="259" spans="2:19" x14ac:dyDescent="0.25">
      <c r="B259">
        <v>257</v>
      </c>
      <c r="C259" t="s">
        <v>523</v>
      </c>
      <c r="D259" t="s">
        <v>401</v>
      </c>
      <c r="E259" s="10">
        <v>1.1574074074074073E-5</v>
      </c>
      <c r="F259" t="s">
        <v>514</v>
      </c>
      <c r="G259" t="s">
        <v>527</v>
      </c>
      <c r="H259" s="11">
        <v>44171.401400462964</v>
      </c>
      <c r="I259" t="s">
        <v>528</v>
      </c>
      <c r="J259">
        <v>0</v>
      </c>
      <c r="K259">
        <v>85</v>
      </c>
      <c r="M259">
        <v>257</v>
      </c>
      <c r="N259" s="16">
        <v>1.1574074074074073E-5</v>
      </c>
      <c r="O259">
        <v>-6</v>
      </c>
      <c r="P259">
        <v>12</v>
      </c>
      <c r="Q259">
        <f>pqZwift[[#This Row],[Afstand]]+IF(pqZwift[[#This Row],[Index]]&gt;1,Q258,0)</f>
        <v>2167</v>
      </c>
      <c r="R259">
        <v>43</v>
      </c>
      <c r="S259">
        <v>85</v>
      </c>
    </row>
    <row r="260" spans="2:19" x14ac:dyDescent="0.25">
      <c r="B260">
        <v>258</v>
      </c>
      <c r="C260" t="s">
        <v>523</v>
      </c>
      <c r="D260" t="s">
        <v>401</v>
      </c>
      <c r="E260" s="10">
        <v>1.1574074074074073E-5</v>
      </c>
      <c r="F260" t="s">
        <v>529</v>
      </c>
      <c r="G260" t="s">
        <v>530</v>
      </c>
      <c r="H260" s="11">
        <v>44171.401412037034</v>
      </c>
      <c r="I260" t="s">
        <v>531</v>
      </c>
      <c r="J260">
        <v>0</v>
      </c>
      <c r="K260">
        <v>86</v>
      </c>
      <c r="M260">
        <v>258</v>
      </c>
      <c r="N260" s="16">
        <v>1.1574074074074073E-5</v>
      </c>
      <c r="O260">
        <v>-6</v>
      </c>
      <c r="P260">
        <v>12</v>
      </c>
      <c r="Q260">
        <f>pqZwift[[#This Row],[Afstand]]+IF(pqZwift[[#This Row],[Index]]&gt;1,Q259,0)</f>
        <v>2179</v>
      </c>
      <c r="R260">
        <v>44</v>
      </c>
      <c r="S260">
        <v>86</v>
      </c>
    </row>
    <row r="261" spans="2:19" x14ac:dyDescent="0.25">
      <c r="B261">
        <v>259</v>
      </c>
      <c r="C261" t="s">
        <v>523</v>
      </c>
      <c r="D261" t="s">
        <v>117</v>
      </c>
      <c r="E261" s="10">
        <v>1.1574074074074073E-5</v>
      </c>
      <c r="F261" t="s">
        <v>501</v>
      </c>
      <c r="G261" t="s">
        <v>328</v>
      </c>
      <c r="H261" s="11">
        <v>44171.401423611111</v>
      </c>
      <c r="I261" t="s">
        <v>532</v>
      </c>
      <c r="J261">
        <v>0</v>
      </c>
      <c r="K261">
        <v>85</v>
      </c>
      <c r="M261">
        <v>259</v>
      </c>
      <c r="N261" s="16">
        <v>1.1574074074074073E-5</v>
      </c>
      <c r="O261">
        <v>-6</v>
      </c>
      <c r="P261">
        <v>11</v>
      </c>
      <c r="Q261">
        <f>pqZwift[[#This Row],[Afstand]]+IF(pqZwift[[#This Row],[Index]]&gt;1,Q260,0)</f>
        <v>2190</v>
      </c>
      <c r="R261">
        <v>41</v>
      </c>
      <c r="S261">
        <v>85</v>
      </c>
    </row>
    <row r="262" spans="2:19" x14ac:dyDescent="0.25">
      <c r="B262">
        <v>260</v>
      </c>
      <c r="C262" t="s">
        <v>523</v>
      </c>
      <c r="D262" t="s">
        <v>117</v>
      </c>
      <c r="E262" s="10">
        <v>1.1574074074074073E-5</v>
      </c>
      <c r="F262" t="s">
        <v>501</v>
      </c>
      <c r="G262" t="s">
        <v>508</v>
      </c>
      <c r="H262" s="11">
        <v>44171.401435185187</v>
      </c>
      <c r="I262" t="s">
        <v>533</v>
      </c>
      <c r="J262">
        <v>0</v>
      </c>
      <c r="K262">
        <v>85</v>
      </c>
      <c r="M262">
        <v>260</v>
      </c>
      <c r="N262" s="16">
        <v>1.1574074074074073E-5</v>
      </c>
      <c r="O262">
        <v>-6</v>
      </c>
      <c r="P262">
        <v>11</v>
      </c>
      <c r="Q262">
        <f>pqZwift[[#This Row],[Afstand]]+IF(pqZwift[[#This Row],[Index]]&gt;1,Q261,0)</f>
        <v>2201</v>
      </c>
      <c r="R262">
        <v>41</v>
      </c>
      <c r="S262">
        <v>85</v>
      </c>
    </row>
    <row r="263" spans="2:19" x14ac:dyDescent="0.25">
      <c r="B263">
        <v>261</v>
      </c>
      <c r="C263" t="s">
        <v>523</v>
      </c>
      <c r="D263" t="s">
        <v>401</v>
      </c>
      <c r="E263" s="10">
        <v>1.1574074074074073E-5</v>
      </c>
      <c r="F263" t="s">
        <v>514</v>
      </c>
      <c r="G263" t="s">
        <v>534</v>
      </c>
      <c r="H263" s="11">
        <v>44171.401446759257</v>
      </c>
      <c r="I263" t="s">
        <v>535</v>
      </c>
      <c r="J263">
        <v>0</v>
      </c>
      <c r="K263">
        <v>86</v>
      </c>
      <c r="M263">
        <v>261</v>
      </c>
      <c r="N263" s="16">
        <v>1.1574074074074073E-5</v>
      </c>
      <c r="O263">
        <v>-6</v>
      </c>
      <c r="P263">
        <v>12</v>
      </c>
      <c r="Q263">
        <f>pqZwift[[#This Row],[Afstand]]+IF(pqZwift[[#This Row],[Index]]&gt;1,Q262,0)</f>
        <v>2213</v>
      </c>
      <c r="R263">
        <v>43</v>
      </c>
      <c r="S263">
        <v>86</v>
      </c>
    </row>
    <row r="264" spans="2:19" x14ac:dyDescent="0.25">
      <c r="B264">
        <v>262</v>
      </c>
      <c r="C264" t="s">
        <v>523</v>
      </c>
      <c r="D264" t="s">
        <v>117</v>
      </c>
      <c r="E264" s="10">
        <v>1.1574074074074073E-5</v>
      </c>
      <c r="F264" t="s">
        <v>118</v>
      </c>
      <c r="G264" t="s">
        <v>536</v>
      </c>
      <c r="H264" s="11">
        <v>44171.401458333334</v>
      </c>
      <c r="I264" t="s">
        <v>537</v>
      </c>
      <c r="J264">
        <v>0</v>
      </c>
      <c r="K264">
        <v>87</v>
      </c>
      <c r="M264">
        <v>262</v>
      </c>
      <c r="N264" s="16">
        <v>1.1574074074074073E-5</v>
      </c>
      <c r="O264">
        <v>-6</v>
      </c>
      <c r="P264">
        <v>11</v>
      </c>
      <c r="Q264">
        <f>pqZwift[[#This Row],[Afstand]]+IF(pqZwift[[#This Row],[Index]]&gt;1,Q263,0)</f>
        <v>2224</v>
      </c>
      <c r="R264">
        <v>39</v>
      </c>
      <c r="S264">
        <v>87</v>
      </c>
    </row>
    <row r="265" spans="2:19" x14ac:dyDescent="0.25">
      <c r="B265">
        <v>263</v>
      </c>
      <c r="C265" t="s">
        <v>523</v>
      </c>
      <c r="D265" t="s">
        <v>117</v>
      </c>
      <c r="E265" s="10">
        <v>1.1574074074074073E-5</v>
      </c>
      <c r="F265" t="s">
        <v>125</v>
      </c>
      <c r="G265" t="s">
        <v>498</v>
      </c>
      <c r="H265" s="11">
        <v>44171.401469907411</v>
      </c>
      <c r="I265" t="s">
        <v>538</v>
      </c>
      <c r="J265">
        <v>0</v>
      </c>
      <c r="K265">
        <v>87</v>
      </c>
      <c r="M265">
        <v>263</v>
      </c>
      <c r="N265" s="16">
        <v>1.1574074074074073E-5</v>
      </c>
      <c r="O265">
        <v>-6</v>
      </c>
      <c r="P265">
        <v>11</v>
      </c>
      <c r="Q265">
        <f>pqZwift[[#This Row],[Afstand]]+IF(pqZwift[[#This Row],[Index]]&gt;1,Q264,0)</f>
        <v>2235</v>
      </c>
      <c r="R265">
        <v>40</v>
      </c>
      <c r="S265">
        <v>87</v>
      </c>
    </row>
    <row r="266" spans="2:19" x14ac:dyDescent="0.25">
      <c r="B266">
        <v>264</v>
      </c>
      <c r="C266" t="s">
        <v>523</v>
      </c>
      <c r="D266" t="s">
        <v>117</v>
      </c>
      <c r="E266" s="10">
        <v>1.1574074074074073E-5</v>
      </c>
      <c r="F266" t="s">
        <v>388</v>
      </c>
      <c r="G266" t="s">
        <v>539</v>
      </c>
      <c r="H266" s="11">
        <v>44171.40148148148</v>
      </c>
      <c r="I266" t="s">
        <v>540</v>
      </c>
      <c r="J266">
        <v>0</v>
      </c>
      <c r="K266">
        <v>86</v>
      </c>
      <c r="M266">
        <v>264</v>
      </c>
      <c r="N266" s="16">
        <v>1.1574074074074073E-5</v>
      </c>
      <c r="O266">
        <v>-6</v>
      </c>
      <c r="P266">
        <v>11</v>
      </c>
      <c r="Q266">
        <f>pqZwift[[#This Row],[Afstand]]+IF(pqZwift[[#This Row],[Index]]&gt;1,Q265,0)</f>
        <v>2246</v>
      </c>
      <c r="R266">
        <v>38</v>
      </c>
      <c r="S266">
        <v>86</v>
      </c>
    </row>
    <row r="267" spans="2:19" x14ac:dyDescent="0.25">
      <c r="B267">
        <v>265</v>
      </c>
      <c r="C267" t="s">
        <v>523</v>
      </c>
      <c r="D267" t="s">
        <v>117</v>
      </c>
      <c r="E267" s="10">
        <v>1.1574074074074073E-5</v>
      </c>
      <c r="F267" t="s">
        <v>118</v>
      </c>
      <c r="G267" t="s">
        <v>541</v>
      </c>
      <c r="H267" s="11">
        <v>44171.401493055557</v>
      </c>
      <c r="I267" t="s">
        <v>542</v>
      </c>
      <c r="J267">
        <v>0</v>
      </c>
      <c r="K267">
        <v>87</v>
      </c>
      <c r="M267">
        <v>265</v>
      </c>
      <c r="N267" s="16">
        <v>1.1574074074074073E-5</v>
      </c>
      <c r="O267">
        <v>-6</v>
      </c>
      <c r="P267">
        <v>11</v>
      </c>
      <c r="Q267">
        <f>pqZwift[[#This Row],[Afstand]]+IF(pqZwift[[#This Row],[Index]]&gt;1,Q266,0)</f>
        <v>2257</v>
      </c>
      <c r="R267">
        <v>39</v>
      </c>
      <c r="S267">
        <v>87</v>
      </c>
    </row>
    <row r="268" spans="2:19" x14ac:dyDescent="0.25">
      <c r="B268">
        <v>266</v>
      </c>
      <c r="C268" t="s">
        <v>523</v>
      </c>
      <c r="D268" t="s">
        <v>104</v>
      </c>
      <c r="E268" s="10">
        <v>1.1574074074074073E-5</v>
      </c>
      <c r="F268" t="s">
        <v>112</v>
      </c>
      <c r="G268" t="s">
        <v>543</v>
      </c>
      <c r="H268" s="11">
        <v>44171.401504629626</v>
      </c>
      <c r="I268" t="s">
        <v>544</v>
      </c>
      <c r="J268">
        <v>0</v>
      </c>
      <c r="K268">
        <v>86</v>
      </c>
      <c r="M268">
        <v>266</v>
      </c>
      <c r="N268" s="16">
        <v>1.1574074074074073E-5</v>
      </c>
      <c r="O268">
        <v>-6</v>
      </c>
      <c r="P268">
        <v>10</v>
      </c>
      <c r="Q268">
        <f>pqZwift[[#This Row],[Afstand]]+IF(pqZwift[[#This Row],[Index]]&gt;1,Q267,0)</f>
        <v>2267</v>
      </c>
      <c r="R268">
        <v>36</v>
      </c>
      <c r="S268">
        <v>86</v>
      </c>
    </row>
    <row r="269" spans="2:19" x14ac:dyDescent="0.25">
      <c r="B269">
        <v>267</v>
      </c>
      <c r="C269" t="s">
        <v>523</v>
      </c>
      <c r="D269" t="s">
        <v>117</v>
      </c>
      <c r="E269" s="10">
        <v>1.1574074074074073E-5</v>
      </c>
      <c r="F269" t="s">
        <v>501</v>
      </c>
      <c r="G269" t="s">
        <v>273</v>
      </c>
      <c r="H269" s="11">
        <v>44171.401516203703</v>
      </c>
      <c r="I269" t="s">
        <v>545</v>
      </c>
      <c r="J269">
        <v>0</v>
      </c>
      <c r="K269">
        <v>86</v>
      </c>
      <c r="M269">
        <v>267</v>
      </c>
      <c r="N269" s="16">
        <v>1.1574074074074073E-5</v>
      </c>
      <c r="O269">
        <v>-6</v>
      </c>
      <c r="P269">
        <v>11</v>
      </c>
      <c r="Q269">
        <f>pqZwift[[#This Row],[Afstand]]+IF(pqZwift[[#This Row],[Index]]&gt;1,Q268,0)</f>
        <v>2278</v>
      </c>
      <c r="R269">
        <v>41</v>
      </c>
      <c r="S269">
        <v>86</v>
      </c>
    </row>
    <row r="270" spans="2:19" x14ac:dyDescent="0.25">
      <c r="B270">
        <v>268</v>
      </c>
      <c r="C270" t="s">
        <v>523</v>
      </c>
      <c r="D270" t="s">
        <v>87</v>
      </c>
      <c r="E270" s="10">
        <v>1.1574074074074073E-5</v>
      </c>
      <c r="F270" t="s">
        <v>98</v>
      </c>
      <c r="G270" t="s">
        <v>447</v>
      </c>
      <c r="H270" s="11">
        <v>44171.40152777778</v>
      </c>
      <c r="I270" t="s">
        <v>546</v>
      </c>
      <c r="J270">
        <v>0</v>
      </c>
      <c r="K270">
        <v>85</v>
      </c>
      <c r="M270">
        <v>268</v>
      </c>
      <c r="N270" s="16">
        <v>1.1574074074074073E-5</v>
      </c>
      <c r="O270">
        <v>-6</v>
      </c>
      <c r="P270">
        <v>9</v>
      </c>
      <c r="Q270">
        <f>pqZwift[[#This Row],[Afstand]]+IF(pqZwift[[#This Row],[Index]]&gt;1,Q269,0)</f>
        <v>2287</v>
      </c>
      <c r="R270">
        <v>34</v>
      </c>
      <c r="S270">
        <v>85</v>
      </c>
    </row>
    <row r="271" spans="2:19" x14ac:dyDescent="0.25">
      <c r="B271">
        <v>269</v>
      </c>
      <c r="C271" t="s">
        <v>523</v>
      </c>
      <c r="D271" t="s">
        <v>117</v>
      </c>
      <c r="E271" s="10">
        <v>1.1574074074074073E-5</v>
      </c>
      <c r="F271" t="s">
        <v>388</v>
      </c>
      <c r="G271" t="s">
        <v>237</v>
      </c>
      <c r="H271" s="11">
        <v>44171.401539351849</v>
      </c>
      <c r="I271" t="s">
        <v>547</v>
      </c>
      <c r="J271">
        <v>0</v>
      </c>
      <c r="K271">
        <v>86</v>
      </c>
      <c r="M271">
        <v>269</v>
      </c>
      <c r="N271" s="16">
        <v>1.1574074074074073E-5</v>
      </c>
      <c r="O271">
        <v>-6</v>
      </c>
      <c r="P271">
        <v>11</v>
      </c>
      <c r="Q271">
        <f>pqZwift[[#This Row],[Afstand]]+IF(pqZwift[[#This Row],[Index]]&gt;1,Q270,0)</f>
        <v>2298</v>
      </c>
      <c r="R271">
        <v>38</v>
      </c>
      <c r="S271">
        <v>86</v>
      </c>
    </row>
    <row r="272" spans="2:19" x14ac:dyDescent="0.25">
      <c r="B272">
        <v>270</v>
      </c>
      <c r="C272" t="s">
        <v>518</v>
      </c>
      <c r="D272" t="s">
        <v>104</v>
      </c>
      <c r="E272" s="10">
        <v>1.1574074074074073E-5</v>
      </c>
      <c r="F272" t="s">
        <v>112</v>
      </c>
      <c r="G272" t="s">
        <v>548</v>
      </c>
      <c r="H272" s="11">
        <v>44171.401550925926</v>
      </c>
      <c r="I272" t="s">
        <v>549</v>
      </c>
      <c r="J272">
        <v>0</v>
      </c>
      <c r="K272">
        <v>86</v>
      </c>
      <c r="M272">
        <v>270</v>
      </c>
      <c r="N272" s="16">
        <v>1.1574074074074073E-5</v>
      </c>
      <c r="O272">
        <v>-5</v>
      </c>
      <c r="P272">
        <v>10</v>
      </c>
      <c r="Q272">
        <f>pqZwift[[#This Row],[Afstand]]+IF(pqZwift[[#This Row],[Index]]&gt;1,Q271,0)</f>
        <v>2308</v>
      </c>
      <c r="R272">
        <v>36</v>
      </c>
      <c r="S272">
        <v>86</v>
      </c>
    </row>
    <row r="273" spans="2:19" x14ac:dyDescent="0.25">
      <c r="B273">
        <v>271</v>
      </c>
      <c r="C273" t="s">
        <v>518</v>
      </c>
      <c r="D273" t="s">
        <v>104</v>
      </c>
      <c r="E273" s="10">
        <v>1.1574074074074073E-5</v>
      </c>
      <c r="F273" t="s">
        <v>388</v>
      </c>
      <c r="G273" t="s">
        <v>550</v>
      </c>
      <c r="H273" s="11">
        <v>44171.401562500003</v>
      </c>
      <c r="I273" t="s">
        <v>551</v>
      </c>
      <c r="J273">
        <v>0</v>
      </c>
      <c r="K273">
        <v>87</v>
      </c>
      <c r="M273">
        <v>271</v>
      </c>
      <c r="N273" s="16">
        <v>1.1574074074074073E-5</v>
      </c>
      <c r="O273">
        <v>-5</v>
      </c>
      <c r="P273">
        <v>10</v>
      </c>
      <c r="Q273">
        <f>pqZwift[[#This Row],[Afstand]]+IF(pqZwift[[#This Row],[Index]]&gt;1,Q272,0)</f>
        <v>2318</v>
      </c>
      <c r="R273">
        <v>38</v>
      </c>
      <c r="S273">
        <v>87</v>
      </c>
    </row>
    <row r="274" spans="2:19" x14ac:dyDescent="0.25">
      <c r="B274">
        <v>272</v>
      </c>
      <c r="C274" t="s">
        <v>518</v>
      </c>
      <c r="D274" t="s">
        <v>35</v>
      </c>
      <c r="E274" s="10">
        <v>1.1574074074074073E-5</v>
      </c>
      <c r="F274" t="s">
        <v>161</v>
      </c>
      <c r="G274" t="s">
        <v>249</v>
      </c>
      <c r="H274" s="11">
        <v>44171.401574074072</v>
      </c>
      <c r="I274" t="s">
        <v>552</v>
      </c>
      <c r="J274">
        <v>0</v>
      </c>
      <c r="K274">
        <v>87</v>
      </c>
      <c r="M274">
        <v>272</v>
      </c>
      <c r="N274" s="16">
        <v>1.1574074074074073E-5</v>
      </c>
      <c r="O274">
        <v>-5</v>
      </c>
      <c r="P274">
        <v>8</v>
      </c>
      <c r="Q274">
        <f>pqZwift[[#This Row],[Afstand]]+IF(pqZwift[[#This Row],[Index]]&gt;1,Q273,0)</f>
        <v>2326</v>
      </c>
      <c r="R274">
        <v>30</v>
      </c>
      <c r="S274">
        <v>87</v>
      </c>
    </row>
    <row r="275" spans="2:19" x14ac:dyDescent="0.25">
      <c r="B275">
        <v>273</v>
      </c>
      <c r="C275" t="s">
        <v>518</v>
      </c>
      <c r="D275" t="s">
        <v>117</v>
      </c>
      <c r="E275" s="10">
        <v>1.1574074074074073E-5</v>
      </c>
      <c r="F275" t="s">
        <v>388</v>
      </c>
      <c r="G275" t="s">
        <v>426</v>
      </c>
      <c r="H275" s="11">
        <v>44171.401585648149</v>
      </c>
      <c r="I275" t="s">
        <v>553</v>
      </c>
      <c r="J275">
        <v>0</v>
      </c>
      <c r="K275">
        <v>87</v>
      </c>
      <c r="M275">
        <v>273</v>
      </c>
      <c r="N275" s="16">
        <v>1.1574074074074073E-5</v>
      </c>
      <c r="O275">
        <v>-5</v>
      </c>
      <c r="P275">
        <v>11</v>
      </c>
      <c r="Q275">
        <f>pqZwift[[#This Row],[Afstand]]+IF(pqZwift[[#This Row],[Index]]&gt;1,Q274,0)</f>
        <v>2337</v>
      </c>
      <c r="R275">
        <v>38</v>
      </c>
      <c r="S275">
        <v>87</v>
      </c>
    </row>
    <row r="276" spans="2:19" x14ac:dyDescent="0.25">
      <c r="B276">
        <v>274</v>
      </c>
      <c r="C276" t="s">
        <v>518</v>
      </c>
      <c r="D276" t="s">
        <v>87</v>
      </c>
      <c r="E276" s="10">
        <v>1.1574074074074073E-5</v>
      </c>
      <c r="F276" t="s">
        <v>98</v>
      </c>
      <c r="G276" t="s">
        <v>554</v>
      </c>
      <c r="H276" s="11">
        <v>44171.401597222219</v>
      </c>
      <c r="I276" t="s">
        <v>555</v>
      </c>
      <c r="J276">
        <v>0</v>
      </c>
      <c r="K276">
        <v>87</v>
      </c>
      <c r="M276">
        <v>274</v>
      </c>
      <c r="N276" s="16">
        <v>1.1574074074074073E-5</v>
      </c>
      <c r="O276">
        <v>-5</v>
      </c>
      <c r="P276">
        <v>9</v>
      </c>
      <c r="Q276">
        <f>pqZwift[[#This Row],[Afstand]]+IF(pqZwift[[#This Row],[Index]]&gt;1,Q275,0)</f>
        <v>2346</v>
      </c>
      <c r="R276">
        <v>34</v>
      </c>
      <c r="S276">
        <v>87</v>
      </c>
    </row>
    <row r="277" spans="2:19" x14ac:dyDescent="0.25">
      <c r="B277">
        <v>275</v>
      </c>
      <c r="C277" t="s">
        <v>518</v>
      </c>
      <c r="D277" t="s">
        <v>43</v>
      </c>
      <c r="E277" s="10">
        <v>1.1574074074074073E-5</v>
      </c>
      <c r="F277" t="s">
        <v>79</v>
      </c>
      <c r="G277" t="s">
        <v>556</v>
      </c>
      <c r="H277" s="11">
        <v>44171.401608796295</v>
      </c>
      <c r="I277" t="s">
        <v>557</v>
      </c>
      <c r="J277">
        <v>0</v>
      </c>
      <c r="K277">
        <v>88</v>
      </c>
      <c r="M277">
        <v>275</v>
      </c>
      <c r="N277" s="16">
        <v>1.1574074074074073E-5</v>
      </c>
      <c r="O277">
        <v>-5</v>
      </c>
      <c r="P277">
        <v>7</v>
      </c>
      <c r="Q277">
        <f>pqZwift[[#This Row],[Afstand]]+IF(pqZwift[[#This Row],[Index]]&gt;1,Q276,0)</f>
        <v>2353</v>
      </c>
      <c r="R277">
        <v>26</v>
      </c>
      <c r="S277">
        <v>88</v>
      </c>
    </row>
    <row r="278" spans="2:19" x14ac:dyDescent="0.25">
      <c r="B278">
        <v>276</v>
      </c>
      <c r="C278" t="s">
        <v>518</v>
      </c>
      <c r="D278" t="s">
        <v>87</v>
      </c>
      <c r="E278" s="10">
        <v>1.1574074074074073E-5</v>
      </c>
      <c r="F278" t="s">
        <v>101</v>
      </c>
      <c r="G278" t="s">
        <v>558</v>
      </c>
      <c r="H278" s="11">
        <v>44171.401620370372</v>
      </c>
      <c r="I278" t="s">
        <v>559</v>
      </c>
      <c r="J278">
        <v>0</v>
      </c>
      <c r="K278">
        <v>88</v>
      </c>
      <c r="M278">
        <v>276</v>
      </c>
      <c r="N278" s="16">
        <v>1.1574074074074073E-5</v>
      </c>
      <c r="O278">
        <v>-5</v>
      </c>
      <c r="P278">
        <v>9</v>
      </c>
      <c r="Q278">
        <f>pqZwift[[#This Row],[Afstand]]+IF(pqZwift[[#This Row],[Index]]&gt;1,Q277,0)</f>
        <v>2362</v>
      </c>
      <c r="R278">
        <v>33</v>
      </c>
      <c r="S278">
        <v>88</v>
      </c>
    </row>
    <row r="279" spans="2:19" x14ac:dyDescent="0.25">
      <c r="B279">
        <v>277</v>
      </c>
      <c r="C279" t="s">
        <v>518</v>
      </c>
      <c r="D279" t="s">
        <v>104</v>
      </c>
      <c r="E279" s="10">
        <v>1.1574074074074073E-5</v>
      </c>
      <c r="F279" t="s">
        <v>112</v>
      </c>
      <c r="G279" t="s">
        <v>560</v>
      </c>
      <c r="H279" s="11">
        <v>44171.401631944442</v>
      </c>
      <c r="I279" t="s">
        <v>561</v>
      </c>
      <c r="J279">
        <v>0</v>
      </c>
      <c r="K279">
        <v>87</v>
      </c>
      <c r="M279">
        <v>277</v>
      </c>
      <c r="N279" s="16">
        <v>1.1574074074074073E-5</v>
      </c>
      <c r="O279">
        <v>-5</v>
      </c>
      <c r="P279">
        <v>10</v>
      </c>
      <c r="Q279">
        <f>pqZwift[[#This Row],[Afstand]]+IF(pqZwift[[#This Row],[Index]]&gt;1,Q278,0)</f>
        <v>2372</v>
      </c>
      <c r="R279">
        <v>36</v>
      </c>
      <c r="S279">
        <v>87</v>
      </c>
    </row>
    <row r="280" spans="2:19" x14ac:dyDescent="0.25">
      <c r="B280">
        <v>278</v>
      </c>
      <c r="C280" t="s">
        <v>518</v>
      </c>
      <c r="D280" t="s">
        <v>87</v>
      </c>
      <c r="E280" s="10">
        <v>1.1574074074074073E-5</v>
      </c>
      <c r="F280" t="s">
        <v>88</v>
      </c>
      <c r="G280" t="s">
        <v>562</v>
      </c>
      <c r="H280" s="11">
        <v>44171.401643518519</v>
      </c>
      <c r="I280" t="s">
        <v>563</v>
      </c>
      <c r="J280">
        <v>0</v>
      </c>
      <c r="K280">
        <v>88</v>
      </c>
      <c r="M280">
        <v>278</v>
      </c>
      <c r="N280" s="16">
        <v>1.1574074074074073E-5</v>
      </c>
      <c r="O280">
        <v>-5</v>
      </c>
      <c r="P280">
        <v>9</v>
      </c>
      <c r="Q280">
        <f>pqZwift[[#This Row],[Afstand]]+IF(pqZwift[[#This Row],[Index]]&gt;1,Q279,0)</f>
        <v>2381</v>
      </c>
      <c r="R280">
        <v>32</v>
      </c>
      <c r="S280">
        <v>88</v>
      </c>
    </row>
    <row r="281" spans="2:19" x14ac:dyDescent="0.25">
      <c r="B281">
        <v>279</v>
      </c>
      <c r="C281" t="s">
        <v>518</v>
      </c>
      <c r="D281" t="s">
        <v>87</v>
      </c>
      <c r="E281" s="10">
        <v>1.1574074074074073E-5</v>
      </c>
      <c r="F281" t="s">
        <v>88</v>
      </c>
      <c r="G281" t="s">
        <v>562</v>
      </c>
      <c r="H281" s="11">
        <v>44171.401655092595</v>
      </c>
      <c r="I281" t="s">
        <v>564</v>
      </c>
      <c r="J281">
        <v>0</v>
      </c>
      <c r="K281">
        <v>88</v>
      </c>
      <c r="M281">
        <v>279</v>
      </c>
      <c r="N281" s="16">
        <v>1.1574074074074073E-5</v>
      </c>
      <c r="O281">
        <v>-5</v>
      </c>
      <c r="P281">
        <v>9</v>
      </c>
      <c r="Q281">
        <f>pqZwift[[#This Row],[Afstand]]+IF(pqZwift[[#This Row],[Index]]&gt;1,Q280,0)</f>
        <v>2390</v>
      </c>
      <c r="R281">
        <v>32</v>
      </c>
      <c r="S281">
        <v>88</v>
      </c>
    </row>
    <row r="282" spans="2:19" x14ac:dyDescent="0.25">
      <c r="B282">
        <v>280</v>
      </c>
      <c r="C282" t="s">
        <v>518</v>
      </c>
      <c r="D282" t="s">
        <v>43</v>
      </c>
      <c r="E282" s="10">
        <v>1.1574074074074073E-5</v>
      </c>
      <c r="F282" t="s">
        <v>173</v>
      </c>
      <c r="G282" t="s">
        <v>565</v>
      </c>
      <c r="H282" s="11">
        <v>44171.401666666665</v>
      </c>
      <c r="I282" t="s">
        <v>566</v>
      </c>
      <c r="J282">
        <v>0</v>
      </c>
      <c r="K282">
        <v>88</v>
      </c>
      <c r="M282">
        <v>280</v>
      </c>
      <c r="N282" s="16">
        <v>1.1574074074074073E-5</v>
      </c>
      <c r="O282">
        <v>-5</v>
      </c>
      <c r="P282">
        <v>7</v>
      </c>
      <c r="Q282">
        <f>pqZwift[[#This Row],[Afstand]]+IF(pqZwift[[#This Row],[Index]]&gt;1,Q281,0)</f>
        <v>2397</v>
      </c>
      <c r="R282">
        <v>25</v>
      </c>
      <c r="S282">
        <v>88</v>
      </c>
    </row>
    <row r="283" spans="2:19" x14ac:dyDescent="0.25">
      <c r="B283">
        <v>281</v>
      </c>
      <c r="C283" t="s">
        <v>518</v>
      </c>
      <c r="D283" t="s">
        <v>104</v>
      </c>
      <c r="E283" s="10">
        <v>1.1574074074074073E-5</v>
      </c>
      <c r="F283" t="s">
        <v>112</v>
      </c>
      <c r="G283" t="s">
        <v>567</v>
      </c>
      <c r="H283" s="11">
        <v>44171.401678240742</v>
      </c>
      <c r="I283" t="s">
        <v>568</v>
      </c>
      <c r="J283">
        <v>0</v>
      </c>
      <c r="K283">
        <v>87</v>
      </c>
      <c r="M283">
        <v>281</v>
      </c>
      <c r="N283" s="16">
        <v>1.1574074074074073E-5</v>
      </c>
      <c r="O283">
        <v>-5</v>
      </c>
      <c r="P283">
        <v>10</v>
      </c>
      <c r="Q283">
        <f>pqZwift[[#This Row],[Afstand]]+IF(pqZwift[[#This Row],[Index]]&gt;1,Q282,0)</f>
        <v>2407</v>
      </c>
      <c r="R283">
        <v>36</v>
      </c>
      <c r="S283">
        <v>87</v>
      </c>
    </row>
    <row r="284" spans="2:19" x14ac:dyDescent="0.25">
      <c r="B284">
        <v>282</v>
      </c>
      <c r="C284" t="s">
        <v>518</v>
      </c>
      <c r="D284" t="s">
        <v>87</v>
      </c>
      <c r="E284" s="10">
        <v>1.1574074074074073E-5</v>
      </c>
      <c r="F284" t="s">
        <v>88</v>
      </c>
      <c r="G284" t="s">
        <v>569</v>
      </c>
      <c r="H284" s="11">
        <v>44171.401689814818</v>
      </c>
      <c r="I284" t="s">
        <v>570</v>
      </c>
      <c r="J284">
        <v>0</v>
      </c>
      <c r="K284">
        <v>86</v>
      </c>
      <c r="M284">
        <v>282</v>
      </c>
      <c r="N284" s="16">
        <v>1.1574074074074073E-5</v>
      </c>
      <c r="O284">
        <v>-5</v>
      </c>
      <c r="P284">
        <v>9</v>
      </c>
      <c r="Q284">
        <f>pqZwift[[#This Row],[Afstand]]+IF(pqZwift[[#This Row],[Index]]&gt;1,Q283,0)</f>
        <v>2416</v>
      </c>
      <c r="R284">
        <v>32</v>
      </c>
      <c r="S284">
        <v>86</v>
      </c>
    </row>
    <row r="285" spans="2:19" x14ac:dyDescent="0.25">
      <c r="B285">
        <v>283</v>
      </c>
      <c r="C285" t="s">
        <v>518</v>
      </c>
      <c r="D285" t="s">
        <v>87</v>
      </c>
      <c r="E285" s="10">
        <v>1.1574074074074073E-5</v>
      </c>
      <c r="F285" t="s">
        <v>88</v>
      </c>
      <c r="G285" t="s">
        <v>571</v>
      </c>
      <c r="H285" s="11">
        <v>44171.401701388888</v>
      </c>
      <c r="I285" t="s">
        <v>572</v>
      </c>
      <c r="J285">
        <v>0</v>
      </c>
      <c r="K285">
        <v>87</v>
      </c>
      <c r="M285">
        <v>283</v>
      </c>
      <c r="N285" s="16">
        <v>1.1574074074074073E-5</v>
      </c>
      <c r="O285">
        <v>-5</v>
      </c>
      <c r="P285">
        <v>9</v>
      </c>
      <c r="Q285">
        <f>pqZwift[[#This Row],[Afstand]]+IF(pqZwift[[#This Row],[Index]]&gt;1,Q284,0)</f>
        <v>2425</v>
      </c>
      <c r="R285">
        <v>32</v>
      </c>
      <c r="S285">
        <v>87</v>
      </c>
    </row>
    <row r="286" spans="2:19" x14ac:dyDescent="0.25">
      <c r="B286">
        <v>284</v>
      </c>
      <c r="C286" t="s">
        <v>518</v>
      </c>
      <c r="D286" t="s">
        <v>43</v>
      </c>
      <c r="E286" s="10">
        <v>1.1574074074074073E-5</v>
      </c>
      <c r="F286" t="s">
        <v>173</v>
      </c>
      <c r="G286" t="s">
        <v>565</v>
      </c>
      <c r="H286" s="11">
        <v>44171.401712962965</v>
      </c>
      <c r="I286" t="s">
        <v>573</v>
      </c>
      <c r="J286">
        <v>0</v>
      </c>
      <c r="K286">
        <v>87</v>
      </c>
      <c r="M286">
        <v>284</v>
      </c>
      <c r="N286" s="16">
        <v>1.1574074074074073E-5</v>
      </c>
      <c r="O286">
        <v>-5</v>
      </c>
      <c r="P286">
        <v>7</v>
      </c>
      <c r="Q286">
        <f>pqZwift[[#This Row],[Afstand]]+IF(pqZwift[[#This Row],[Index]]&gt;1,Q285,0)</f>
        <v>2432</v>
      </c>
      <c r="R286">
        <v>25</v>
      </c>
      <c r="S286">
        <v>87</v>
      </c>
    </row>
    <row r="287" spans="2:19" x14ac:dyDescent="0.25">
      <c r="B287">
        <v>285</v>
      </c>
      <c r="C287" t="s">
        <v>518</v>
      </c>
      <c r="D287" t="s">
        <v>104</v>
      </c>
      <c r="E287" s="10">
        <v>1.1574074074074073E-5</v>
      </c>
      <c r="F287" t="s">
        <v>112</v>
      </c>
      <c r="G287" t="s">
        <v>574</v>
      </c>
      <c r="H287" s="11">
        <v>44171.401724537034</v>
      </c>
      <c r="I287" t="s">
        <v>575</v>
      </c>
      <c r="J287">
        <v>0</v>
      </c>
      <c r="K287">
        <v>86</v>
      </c>
      <c r="M287">
        <v>285</v>
      </c>
      <c r="N287" s="16">
        <v>1.1574074074074073E-5</v>
      </c>
      <c r="O287">
        <v>-5</v>
      </c>
      <c r="P287">
        <v>10</v>
      </c>
      <c r="Q287">
        <f>pqZwift[[#This Row],[Afstand]]+IF(pqZwift[[#This Row],[Index]]&gt;1,Q286,0)</f>
        <v>2442</v>
      </c>
      <c r="R287">
        <v>36</v>
      </c>
      <c r="S287">
        <v>86</v>
      </c>
    </row>
    <row r="288" spans="2:19" x14ac:dyDescent="0.25">
      <c r="B288">
        <v>286</v>
      </c>
      <c r="C288" t="s">
        <v>518</v>
      </c>
      <c r="D288" t="s">
        <v>43</v>
      </c>
      <c r="E288" s="10">
        <v>1.1574074074074073E-5</v>
      </c>
      <c r="F288" t="s">
        <v>79</v>
      </c>
      <c r="G288" t="s">
        <v>576</v>
      </c>
      <c r="H288" s="11">
        <v>44171.401736111111</v>
      </c>
      <c r="I288" t="s">
        <v>577</v>
      </c>
      <c r="J288">
        <v>0</v>
      </c>
      <c r="K288">
        <v>87</v>
      </c>
      <c r="M288">
        <v>286</v>
      </c>
      <c r="N288" s="16">
        <v>1.1574074074074073E-5</v>
      </c>
      <c r="O288">
        <v>-5</v>
      </c>
      <c r="P288">
        <v>7</v>
      </c>
      <c r="Q288">
        <f>pqZwift[[#This Row],[Afstand]]+IF(pqZwift[[#This Row],[Index]]&gt;1,Q287,0)</f>
        <v>2449</v>
      </c>
      <c r="R288">
        <v>26</v>
      </c>
      <c r="S288">
        <v>87</v>
      </c>
    </row>
    <row r="289" spans="2:19" x14ac:dyDescent="0.25">
      <c r="B289">
        <v>287</v>
      </c>
      <c r="C289" t="s">
        <v>518</v>
      </c>
      <c r="D289" t="s">
        <v>87</v>
      </c>
      <c r="E289" s="10">
        <v>1.1574074074074073E-5</v>
      </c>
      <c r="F289" t="s">
        <v>98</v>
      </c>
      <c r="G289" t="s">
        <v>578</v>
      </c>
      <c r="H289" s="11">
        <v>44171.401747685188</v>
      </c>
      <c r="I289" t="s">
        <v>579</v>
      </c>
      <c r="J289">
        <v>0</v>
      </c>
      <c r="K289">
        <v>87</v>
      </c>
      <c r="M289">
        <v>287</v>
      </c>
      <c r="N289" s="16">
        <v>1.1574074074074073E-5</v>
      </c>
      <c r="O289">
        <v>-5</v>
      </c>
      <c r="P289">
        <v>9</v>
      </c>
      <c r="Q289">
        <f>pqZwift[[#This Row],[Afstand]]+IF(pqZwift[[#This Row],[Index]]&gt;1,Q288,0)</f>
        <v>2458</v>
      </c>
      <c r="R289">
        <v>34</v>
      </c>
      <c r="S289">
        <v>87</v>
      </c>
    </row>
    <row r="290" spans="2:19" x14ac:dyDescent="0.25">
      <c r="B290">
        <v>288</v>
      </c>
      <c r="C290" t="s">
        <v>518</v>
      </c>
      <c r="D290" t="s">
        <v>35</v>
      </c>
      <c r="E290" s="10">
        <v>1.1574074074074073E-5</v>
      </c>
      <c r="F290" t="s">
        <v>161</v>
      </c>
      <c r="G290" t="s">
        <v>580</v>
      </c>
      <c r="H290" s="11">
        <v>44171.401759259257</v>
      </c>
      <c r="I290" t="s">
        <v>581</v>
      </c>
      <c r="J290">
        <v>0</v>
      </c>
      <c r="K290">
        <v>87</v>
      </c>
      <c r="M290">
        <v>288</v>
      </c>
      <c r="N290" s="16">
        <v>1.1574074074074073E-5</v>
      </c>
      <c r="O290">
        <v>-5</v>
      </c>
      <c r="P290">
        <v>8</v>
      </c>
      <c r="Q290">
        <f>pqZwift[[#This Row],[Afstand]]+IF(pqZwift[[#This Row],[Index]]&gt;1,Q289,0)</f>
        <v>2466</v>
      </c>
      <c r="R290">
        <v>30</v>
      </c>
      <c r="S290">
        <v>87</v>
      </c>
    </row>
    <row r="291" spans="2:19" x14ac:dyDescent="0.25">
      <c r="B291">
        <v>289</v>
      </c>
      <c r="C291" t="s">
        <v>518</v>
      </c>
      <c r="D291" t="s">
        <v>35</v>
      </c>
      <c r="E291" s="10">
        <v>1.1574074074074073E-5</v>
      </c>
      <c r="F291" t="s">
        <v>93</v>
      </c>
      <c r="G291" t="s">
        <v>278</v>
      </c>
      <c r="H291" s="11">
        <v>44171.401770833334</v>
      </c>
      <c r="I291" t="s">
        <v>582</v>
      </c>
      <c r="J291">
        <v>0</v>
      </c>
      <c r="K291">
        <v>88</v>
      </c>
      <c r="M291">
        <v>289</v>
      </c>
      <c r="N291" s="16">
        <v>1.1574074074074073E-5</v>
      </c>
      <c r="O291">
        <v>-5</v>
      </c>
      <c r="P291">
        <v>8</v>
      </c>
      <c r="Q291">
        <f>pqZwift[[#This Row],[Afstand]]+IF(pqZwift[[#This Row],[Index]]&gt;1,Q290,0)</f>
        <v>2474</v>
      </c>
      <c r="R291">
        <v>31</v>
      </c>
      <c r="S291">
        <v>88</v>
      </c>
    </row>
    <row r="292" spans="2:19" x14ac:dyDescent="0.25">
      <c r="B292">
        <v>290</v>
      </c>
      <c r="C292" t="s">
        <v>518</v>
      </c>
      <c r="D292" t="s">
        <v>35</v>
      </c>
      <c r="E292" s="10">
        <v>1.1574074074074073E-5</v>
      </c>
      <c r="F292" t="s">
        <v>185</v>
      </c>
      <c r="G292" t="s">
        <v>430</v>
      </c>
      <c r="H292" s="11">
        <v>44171.401782407411</v>
      </c>
      <c r="I292" t="s">
        <v>583</v>
      </c>
      <c r="J292">
        <v>0</v>
      </c>
      <c r="K292">
        <v>88</v>
      </c>
      <c r="M292">
        <v>290</v>
      </c>
      <c r="N292" s="16">
        <v>1.1574074074074073E-5</v>
      </c>
      <c r="O292">
        <v>-5</v>
      </c>
      <c r="P292">
        <v>8</v>
      </c>
      <c r="Q292">
        <f>pqZwift[[#This Row],[Afstand]]+IF(pqZwift[[#This Row],[Index]]&gt;1,Q291,0)</f>
        <v>2482</v>
      </c>
      <c r="R292">
        <v>28</v>
      </c>
      <c r="S292">
        <v>88</v>
      </c>
    </row>
    <row r="293" spans="2:19" x14ac:dyDescent="0.25">
      <c r="B293">
        <v>291</v>
      </c>
      <c r="C293" t="s">
        <v>518</v>
      </c>
      <c r="D293" t="s">
        <v>87</v>
      </c>
      <c r="E293" s="10">
        <v>1.1574074074074073E-5</v>
      </c>
      <c r="F293" t="s">
        <v>101</v>
      </c>
      <c r="G293" t="s">
        <v>345</v>
      </c>
      <c r="H293" s="11">
        <v>44171.40179398148</v>
      </c>
      <c r="I293" t="s">
        <v>584</v>
      </c>
      <c r="J293">
        <v>0</v>
      </c>
      <c r="K293">
        <v>87</v>
      </c>
      <c r="M293">
        <v>291</v>
      </c>
      <c r="N293" s="16">
        <v>1.1574074074074073E-5</v>
      </c>
      <c r="O293">
        <v>-5</v>
      </c>
      <c r="P293">
        <v>9</v>
      </c>
      <c r="Q293">
        <f>pqZwift[[#This Row],[Afstand]]+IF(pqZwift[[#This Row],[Index]]&gt;1,Q292,0)</f>
        <v>2491</v>
      </c>
      <c r="R293">
        <v>33</v>
      </c>
      <c r="S293">
        <v>87</v>
      </c>
    </row>
    <row r="294" spans="2:19" x14ac:dyDescent="0.25">
      <c r="B294">
        <v>292</v>
      </c>
      <c r="C294" t="s">
        <v>518</v>
      </c>
      <c r="D294" t="s">
        <v>35</v>
      </c>
      <c r="E294" s="10">
        <v>1.1574074074074073E-5</v>
      </c>
      <c r="F294" t="s">
        <v>76</v>
      </c>
      <c r="G294" t="s">
        <v>273</v>
      </c>
      <c r="H294" s="11">
        <v>44171.401805555557</v>
      </c>
      <c r="I294" t="s">
        <v>585</v>
      </c>
      <c r="J294">
        <v>0</v>
      </c>
      <c r="K294">
        <v>88</v>
      </c>
      <c r="M294">
        <v>292</v>
      </c>
      <c r="N294" s="16">
        <v>1.1574074074074073E-5</v>
      </c>
      <c r="O294">
        <v>-5</v>
      </c>
      <c r="P294">
        <v>8</v>
      </c>
      <c r="Q294">
        <f>pqZwift[[#This Row],[Afstand]]+IF(pqZwift[[#This Row],[Index]]&gt;1,Q293,0)</f>
        <v>2499</v>
      </c>
      <c r="R294">
        <v>27</v>
      </c>
      <c r="S294">
        <v>88</v>
      </c>
    </row>
    <row r="295" spans="2:19" x14ac:dyDescent="0.25">
      <c r="B295">
        <v>293</v>
      </c>
      <c r="C295" t="s">
        <v>518</v>
      </c>
      <c r="D295" t="s">
        <v>87</v>
      </c>
      <c r="E295" s="10">
        <v>1.1574074074074073E-5</v>
      </c>
      <c r="F295" t="s">
        <v>98</v>
      </c>
      <c r="G295" t="s">
        <v>586</v>
      </c>
      <c r="H295" s="11">
        <v>44171.401817129627</v>
      </c>
      <c r="I295" t="s">
        <v>587</v>
      </c>
      <c r="J295">
        <v>0</v>
      </c>
      <c r="K295">
        <v>88</v>
      </c>
      <c r="M295">
        <v>293</v>
      </c>
      <c r="N295" s="16">
        <v>1.1574074074074073E-5</v>
      </c>
      <c r="O295">
        <v>-5</v>
      </c>
      <c r="P295">
        <v>9</v>
      </c>
      <c r="Q295">
        <f>pqZwift[[#This Row],[Afstand]]+IF(pqZwift[[#This Row],[Index]]&gt;1,Q294,0)</f>
        <v>2508</v>
      </c>
      <c r="R295">
        <v>34</v>
      </c>
      <c r="S295">
        <v>88</v>
      </c>
    </row>
    <row r="296" spans="2:19" x14ac:dyDescent="0.25">
      <c r="B296">
        <v>294</v>
      </c>
      <c r="C296" t="s">
        <v>518</v>
      </c>
      <c r="D296" t="s">
        <v>35</v>
      </c>
      <c r="E296" s="10">
        <v>1.1574074074074073E-5</v>
      </c>
      <c r="F296" t="s">
        <v>84</v>
      </c>
      <c r="G296" t="s">
        <v>252</v>
      </c>
      <c r="H296" s="11">
        <v>44171.401828703703</v>
      </c>
      <c r="I296" t="s">
        <v>588</v>
      </c>
      <c r="J296">
        <v>0</v>
      </c>
      <c r="K296">
        <v>87</v>
      </c>
      <c r="M296">
        <v>294</v>
      </c>
      <c r="N296" s="16">
        <v>1.1574074074074073E-5</v>
      </c>
      <c r="O296">
        <v>-5</v>
      </c>
      <c r="P296">
        <v>8</v>
      </c>
      <c r="Q296">
        <f>pqZwift[[#This Row],[Afstand]]+IF(pqZwift[[#This Row],[Index]]&gt;1,Q295,0)</f>
        <v>2516</v>
      </c>
      <c r="R296">
        <v>29</v>
      </c>
      <c r="S296">
        <v>87</v>
      </c>
    </row>
    <row r="297" spans="2:19" x14ac:dyDescent="0.25">
      <c r="B297">
        <v>295</v>
      </c>
      <c r="C297" t="s">
        <v>518</v>
      </c>
      <c r="D297" t="s">
        <v>87</v>
      </c>
      <c r="E297" s="10">
        <v>1.1574074074074073E-5</v>
      </c>
      <c r="F297" t="s">
        <v>93</v>
      </c>
      <c r="G297" t="s">
        <v>589</v>
      </c>
      <c r="H297" s="11">
        <v>44171.40184027778</v>
      </c>
      <c r="I297" t="s">
        <v>590</v>
      </c>
      <c r="J297">
        <v>0</v>
      </c>
      <c r="K297">
        <v>88</v>
      </c>
      <c r="M297">
        <v>295</v>
      </c>
      <c r="N297" s="16">
        <v>1.1574074074074073E-5</v>
      </c>
      <c r="O297">
        <v>-5</v>
      </c>
      <c r="P297">
        <v>9</v>
      </c>
      <c r="Q297">
        <f>pqZwift[[#This Row],[Afstand]]+IF(pqZwift[[#This Row],[Index]]&gt;1,Q296,0)</f>
        <v>2525</v>
      </c>
      <c r="R297">
        <v>31</v>
      </c>
      <c r="S297">
        <v>88</v>
      </c>
    </row>
    <row r="298" spans="2:19" x14ac:dyDescent="0.25">
      <c r="B298">
        <v>296</v>
      </c>
      <c r="C298" t="s">
        <v>518</v>
      </c>
      <c r="D298" t="s">
        <v>35</v>
      </c>
      <c r="E298" s="10">
        <v>1.1574074074074073E-5</v>
      </c>
      <c r="F298" t="s">
        <v>161</v>
      </c>
      <c r="G298" t="s">
        <v>591</v>
      </c>
      <c r="H298" s="11">
        <v>44171.40185185185</v>
      </c>
      <c r="I298" t="s">
        <v>592</v>
      </c>
      <c r="J298">
        <v>0</v>
      </c>
      <c r="K298">
        <v>88</v>
      </c>
      <c r="M298">
        <v>296</v>
      </c>
      <c r="N298" s="16">
        <v>1.1574074074074073E-5</v>
      </c>
      <c r="O298">
        <v>-5</v>
      </c>
      <c r="P298">
        <v>8</v>
      </c>
      <c r="Q298">
        <f>pqZwift[[#This Row],[Afstand]]+IF(pqZwift[[#This Row],[Index]]&gt;1,Q297,0)</f>
        <v>2533</v>
      </c>
      <c r="R298">
        <v>30</v>
      </c>
      <c r="S298">
        <v>88</v>
      </c>
    </row>
    <row r="299" spans="2:19" x14ac:dyDescent="0.25">
      <c r="B299">
        <v>297</v>
      </c>
      <c r="C299" t="s">
        <v>518</v>
      </c>
      <c r="D299" t="s">
        <v>35</v>
      </c>
      <c r="E299" s="10">
        <v>1.1574074074074073E-5</v>
      </c>
      <c r="F299" t="s">
        <v>161</v>
      </c>
      <c r="G299" t="s">
        <v>591</v>
      </c>
      <c r="H299" s="11">
        <v>44171.401863425926</v>
      </c>
      <c r="I299" t="s">
        <v>593</v>
      </c>
      <c r="J299">
        <v>0</v>
      </c>
      <c r="K299">
        <v>88</v>
      </c>
      <c r="M299">
        <v>297</v>
      </c>
      <c r="N299" s="16">
        <v>1.1574074074074073E-5</v>
      </c>
      <c r="O299">
        <v>-5</v>
      </c>
      <c r="P299">
        <v>8</v>
      </c>
      <c r="Q299">
        <f>pqZwift[[#This Row],[Afstand]]+IF(pqZwift[[#This Row],[Index]]&gt;1,Q298,0)</f>
        <v>2541</v>
      </c>
      <c r="R299">
        <v>30</v>
      </c>
      <c r="S299">
        <v>88</v>
      </c>
    </row>
    <row r="300" spans="2:19" x14ac:dyDescent="0.25">
      <c r="B300">
        <v>298</v>
      </c>
      <c r="C300" t="s">
        <v>518</v>
      </c>
      <c r="D300" t="s">
        <v>35</v>
      </c>
      <c r="E300" s="10">
        <v>1.1574074074074073E-5</v>
      </c>
      <c r="F300" t="s">
        <v>161</v>
      </c>
      <c r="G300" t="s">
        <v>591</v>
      </c>
      <c r="H300" s="11">
        <v>44171.401875000003</v>
      </c>
      <c r="I300" t="s">
        <v>594</v>
      </c>
      <c r="J300">
        <v>0</v>
      </c>
      <c r="K300">
        <v>87</v>
      </c>
      <c r="M300">
        <v>298</v>
      </c>
      <c r="N300" s="16">
        <v>1.1574074074074073E-5</v>
      </c>
      <c r="O300">
        <v>-5</v>
      </c>
      <c r="P300">
        <v>8</v>
      </c>
      <c r="Q300">
        <f>pqZwift[[#This Row],[Afstand]]+IF(pqZwift[[#This Row],[Index]]&gt;1,Q299,0)</f>
        <v>2549</v>
      </c>
      <c r="R300">
        <v>30</v>
      </c>
      <c r="S300">
        <v>87</v>
      </c>
    </row>
    <row r="301" spans="2:19" x14ac:dyDescent="0.25">
      <c r="B301">
        <v>299</v>
      </c>
      <c r="C301" t="s">
        <v>518</v>
      </c>
      <c r="D301" t="s">
        <v>35</v>
      </c>
      <c r="E301" s="10">
        <v>1.1574074074074073E-5</v>
      </c>
      <c r="F301" t="s">
        <v>84</v>
      </c>
      <c r="G301" t="s">
        <v>595</v>
      </c>
      <c r="H301" s="11">
        <v>44171.401886574073</v>
      </c>
      <c r="I301" t="s">
        <v>596</v>
      </c>
      <c r="J301">
        <v>0</v>
      </c>
      <c r="K301">
        <v>88</v>
      </c>
      <c r="M301">
        <v>299</v>
      </c>
      <c r="N301" s="16">
        <v>1.1574074074074073E-5</v>
      </c>
      <c r="O301">
        <v>-5</v>
      </c>
      <c r="P301">
        <v>8</v>
      </c>
      <c r="Q301">
        <f>pqZwift[[#This Row],[Afstand]]+IF(pqZwift[[#This Row],[Index]]&gt;1,Q300,0)</f>
        <v>2557</v>
      </c>
      <c r="R301">
        <v>29</v>
      </c>
      <c r="S301">
        <v>88</v>
      </c>
    </row>
    <row r="302" spans="2:19" x14ac:dyDescent="0.25">
      <c r="B302">
        <v>300</v>
      </c>
      <c r="C302" t="s">
        <v>518</v>
      </c>
      <c r="D302" t="s">
        <v>87</v>
      </c>
      <c r="E302" s="10">
        <v>1.1574074074074073E-5</v>
      </c>
      <c r="F302" t="s">
        <v>98</v>
      </c>
      <c r="G302" t="s">
        <v>597</v>
      </c>
      <c r="H302" s="11">
        <v>44171.401898148149</v>
      </c>
      <c r="I302" t="s">
        <v>598</v>
      </c>
      <c r="J302">
        <v>0</v>
      </c>
      <c r="K302">
        <v>88</v>
      </c>
      <c r="M302">
        <v>300</v>
      </c>
      <c r="N302" s="16">
        <v>1.1574074074074073E-5</v>
      </c>
      <c r="O302">
        <v>-5</v>
      </c>
      <c r="P302">
        <v>9</v>
      </c>
      <c r="Q302">
        <f>pqZwift[[#This Row],[Afstand]]+IF(pqZwift[[#This Row],[Index]]&gt;1,Q301,0)</f>
        <v>2566</v>
      </c>
      <c r="R302">
        <v>34</v>
      </c>
      <c r="S302">
        <v>88</v>
      </c>
    </row>
    <row r="303" spans="2:19" x14ac:dyDescent="0.25">
      <c r="B303">
        <v>301</v>
      </c>
      <c r="C303" t="s">
        <v>518</v>
      </c>
      <c r="D303" t="s">
        <v>35</v>
      </c>
      <c r="E303" s="10">
        <v>1.1574074074074073E-5</v>
      </c>
      <c r="F303" t="s">
        <v>76</v>
      </c>
      <c r="G303" t="s">
        <v>599</v>
      </c>
      <c r="H303" s="11">
        <v>44171.401909722219</v>
      </c>
      <c r="I303" t="s">
        <v>600</v>
      </c>
      <c r="J303">
        <v>0</v>
      </c>
      <c r="K303">
        <v>88</v>
      </c>
      <c r="M303">
        <v>301</v>
      </c>
      <c r="N303" s="16">
        <v>1.1574074074074073E-5</v>
      </c>
      <c r="O303">
        <v>-5</v>
      </c>
      <c r="P303">
        <v>8</v>
      </c>
      <c r="Q303">
        <f>pqZwift[[#This Row],[Afstand]]+IF(pqZwift[[#This Row],[Index]]&gt;1,Q302,0)</f>
        <v>2574</v>
      </c>
      <c r="R303">
        <v>27</v>
      </c>
      <c r="S303">
        <v>88</v>
      </c>
    </row>
    <row r="304" spans="2:19" x14ac:dyDescent="0.25">
      <c r="B304">
        <v>302</v>
      </c>
      <c r="C304" t="s">
        <v>518</v>
      </c>
      <c r="D304" t="s">
        <v>35</v>
      </c>
      <c r="E304" s="10">
        <v>1.1574074074074073E-5</v>
      </c>
      <c r="F304" t="s">
        <v>161</v>
      </c>
      <c r="G304" t="s">
        <v>601</v>
      </c>
      <c r="H304" s="11">
        <v>44171.401921296296</v>
      </c>
      <c r="I304" t="s">
        <v>602</v>
      </c>
      <c r="J304">
        <v>0</v>
      </c>
      <c r="K304">
        <v>87</v>
      </c>
      <c r="M304">
        <v>302</v>
      </c>
      <c r="N304" s="16">
        <v>1.1574074074074073E-5</v>
      </c>
      <c r="O304">
        <v>-5</v>
      </c>
      <c r="P304">
        <v>8</v>
      </c>
      <c r="Q304">
        <f>pqZwift[[#This Row],[Afstand]]+IF(pqZwift[[#This Row],[Index]]&gt;1,Q303,0)</f>
        <v>2582</v>
      </c>
      <c r="R304">
        <v>30</v>
      </c>
      <c r="S304">
        <v>87</v>
      </c>
    </row>
    <row r="305" spans="2:19" x14ac:dyDescent="0.25">
      <c r="B305">
        <v>303</v>
      </c>
      <c r="C305" t="s">
        <v>518</v>
      </c>
      <c r="D305" t="s">
        <v>87</v>
      </c>
      <c r="E305" s="10">
        <v>1.1574074074074073E-5</v>
      </c>
      <c r="F305" t="s">
        <v>93</v>
      </c>
      <c r="G305" t="s">
        <v>603</v>
      </c>
      <c r="H305" s="11">
        <v>44171.401932870373</v>
      </c>
      <c r="I305" t="s">
        <v>604</v>
      </c>
      <c r="J305">
        <v>0</v>
      </c>
      <c r="K305">
        <v>88</v>
      </c>
      <c r="M305">
        <v>303</v>
      </c>
      <c r="N305" s="16">
        <v>1.1574074074074073E-5</v>
      </c>
      <c r="O305">
        <v>-5</v>
      </c>
      <c r="P305">
        <v>9</v>
      </c>
      <c r="Q305">
        <f>pqZwift[[#This Row],[Afstand]]+IF(pqZwift[[#This Row],[Index]]&gt;1,Q304,0)</f>
        <v>2591</v>
      </c>
      <c r="R305">
        <v>31</v>
      </c>
      <c r="S305">
        <v>88</v>
      </c>
    </row>
    <row r="306" spans="2:19" x14ac:dyDescent="0.25">
      <c r="B306">
        <v>304</v>
      </c>
      <c r="C306" t="s">
        <v>518</v>
      </c>
      <c r="D306" t="s">
        <v>35</v>
      </c>
      <c r="E306" s="10">
        <v>1.1574074074074073E-5</v>
      </c>
      <c r="F306" t="s">
        <v>84</v>
      </c>
      <c r="G306" t="s">
        <v>605</v>
      </c>
      <c r="H306" s="11">
        <v>44171.401944444442</v>
      </c>
      <c r="I306" t="s">
        <v>606</v>
      </c>
      <c r="J306">
        <v>0</v>
      </c>
      <c r="K306">
        <v>88</v>
      </c>
      <c r="M306">
        <v>304</v>
      </c>
      <c r="N306" s="16">
        <v>1.1574074074074073E-5</v>
      </c>
      <c r="O306">
        <v>-5</v>
      </c>
      <c r="P306">
        <v>8</v>
      </c>
      <c r="Q306">
        <f>pqZwift[[#This Row],[Afstand]]+IF(pqZwift[[#This Row],[Index]]&gt;1,Q305,0)</f>
        <v>2599</v>
      </c>
      <c r="R306">
        <v>29</v>
      </c>
      <c r="S306">
        <v>88</v>
      </c>
    </row>
    <row r="307" spans="2:19" x14ac:dyDescent="0.25">
      <c r="B307">
        <v>305</v>
      </c>
      <c r="C307" t="s">
        <v>518</v>
      </c>
      <c r="D307" t="s">
        <v>87</v>
      </c>
      <c r="E307" s="10">
        <v>1.1574074074074073E-5</v>
      </c>
      <c r="F307" t="s">
        <v>93</v>
      </c>
      <c r="G307" t="s">
        <v>603</v>
      </c>
      <c r="H307" s="11">
        <v>44171.401956018519</v>
      </c>
      <c r="I307" t="s">
        <v>607</v>
      </c>
      <c r="J307">
        <v>0</v>
      </c>
      <c r="K307">
        <v>89</v>
      </c>
      <c r="M307">
        <v>305</v>
      </c>
      <c r="N307" s="16">
        <v>1.1574074074074073E-5</v>
      </c>
      <c r="O307">
        <v>-5</v>
      </c>
      <c r="P307">
        <v>9</v>
      </c>
      <c r="Q307">
        <f>pqZwift[[#This Row],[Afstand]]+IF(pqZwift[[#This Row],[Index]]&gt;1,Q306,0)</f>
        <v>2608</v>
      </c>
      <c r="R307">
        <v>31</v>
      </c>
      <c r="S307">
        <v>89</v>
      </c>
    </row>
    <row r="308" spans="2:19" x14ac:dyDescent="0.25">
      <c r="B308">
        <v>306</v>
      </c>
      <c r="C308" t="s">
        <v>518</v>
      </c>
      <c r="D308" t="s">
        <v>35</v>
      </c>
      <c r="E308" s="10">
        <v>1.1574074074074073E-5</v>
      </c>
      <c r="F308" t="s">
        <v>161</v>
      </c>
      <c r="G308" t="s">
        <v>475</v>
      </c>
      <c r="H308" s="11">
        <v>44171.401967592596</v>
      </c>
      <c r="I308" t="s">
        <v>608</v>
      </c>
      <c r="J308">
        <v>0</v>
      </c>
      <c r="K308">
        <v>87</v>
      </c>
      <c r="M308">
        <v>306</v>
      </c>
      <c r="N308" s="16">
        <v>1.1574074074074073E-5</v>
      </c>
      <c r="O308">
        <v>-5</v>
      </c>
      <c r="P308">
        <v>8</v>
      </c>
      <c r="Q308">
        <f>pqZwift[[#This Row],[Afstand]]+IF(pqZwift[[#This Row],[Index]]&gt;1,Q307,0)</f>
        <v>2616</v>
      </c>
      <c r="R308">
        <v>30</v>
      </c>
      <c r="S308">
        <v>87</v>
      </c>
    </row>
    <row r="309" spans="2:19" x14ac:dyDescent="0.25">
      <c r="B309">
        <v>307</v>
      </c>
      <c r="C309" t="s">
        <v>518</v>
      </c>
      <c r="D309" t="s">
        <v>35</v>
      </c>
      <c r="E309" s="10">
        <v>1.1574074074074073E-5</v>
      </c>
      <c r="F309" t="s">
        <v>161</v>
      </c>
      <c r="G309" t="s">
        <v>462</v>
      </c>
      <c r="H309" s="11">
        <v>44171.401979166665</v>
      </c>
      <c r="I309" t="s">
        <v>609</v>
      </c>
      <c r="J309">
        <v>0</v>
      </c>
      <c r="K309">
        <v>87</v>
      </c>
      <c r="M309">
        <v>307</v>
      </c>
      <c r="N309" s="16">
        <v>1.1574074074074073E-5</v>
      </c>
      <c r="O309">
        <v>-5</v>
      </c>
      <c r="P309">
        <v>8</v>
      </c>
      <c r="Q309">
        <f>pqZwift[[#This Row],[Afstand]]+IF(pqZwift[[#This Row],[Index]]&gt;1,Q308,0)</f>
        <v>2624</v>
      </c>
      <c r="R309">
        <v>30</v>
      </c>
      <c r="S309">
        <v>87</v>
      </c>
    </row>
    <row r="310" spans="2:19" x14ac:dyDescent="0.25">
      <c r="B310">
        <v>308</v>
      </c>
      <c r="C310" t="s">
        <v>518</v>
      </c>
      <c r="D310" t="s">
        <v>87</v>
      </c>
      <c r="E310" s="10">
        <v>1.1574074074074073E-5</v>
      </c>
      <c r="F310" t="s">
        <v>93</v>
      </c>
      <c r="G310" t="s">
        <v>467</v>
      </c>
      <c r="H310" s="11">
        <v>44171.401990740742</v>
      </c>
      <c r="I310" t="s">
        <v>610</v>
      </c>
      <c r="J310">
        <v>0</v>
      </c>
      <c r="K310">
        <v>87</v>
      </c>
      <c r="M310">
        <v>308</v>
      </c>
      <c r="N310" s="16">
        <v>1.1574074074074073E-5</v>
      </c>
      <c r="O310">
        <v>-5</v>
      </c>
      <c r="P310">
        <v>9</v>
      </c>
      <c r="Q310">
        <f>pqZwift[[#This Row],[Afstand]]+IF(pqZwift[[#This Row],[Index]]&gt;1,Q309,0)</f>
        <v>2633</v>
      </c>
      <c r="R310">
        <v>31</v>
      </c>
      <c r="S310">
        <v>87</v>
      </c>
    </row>
    <row r="311" spans="2:19" x14ac:dyDescent="0.25">
      <c r="B311">
        <v>309</v>
      </c>
      <c r="C311" t="s">
        <v>518</v>
      </c>
      <c r="D311" t="s">
        <v>35</v>
      </c>
      <c r="E311" s="10">
        <v>1.1574074074074073E-5</v>
      </c>
      <c r="F311" t="s">
        <v>161</v>
      </c>
      <c r="G311" t="s">
        <v>336</v>
      </c>
      <c r="H311" s="11">
        <v>44171.402002314811</v>
      </c>
      <c r="I311" t="s">
        <v>611</v>
      </c>
      <c r="J311">
        <v>0</v>
      </c>
      <c r="K311">
        <v>88</v>
      </c>
      <c r="M311">
        <v>309</v>
      </c>
      <c r="N311" s="16">
        <v>1.1574074074074073E-5</v>
      </c>
      <c r="O311">
        <v>-5</v>
      </c>
      <c r="P311">
        <v>8</v>
      </c>
      <c r="Q311">
        <f>pqZwift[[#This Row],[Afstand]]+IF(pqZwift[[#This Row],[Index]]&gt;1,Q310,0)</f>
        <v>2641</v>
      </c>
      <c r="R311">
        <v>30</v>
      </c>
      <c r="S311">
        <v>88</v>
      </c>
    </row>
    <row r="312" spans="2:19" x14ac:dyDescent="0.25">
      <c r="B312">
        <v>310</v>
      </c>
      <c r="C312" t="s">
        <v>518</v>
      </c>
      <c r="D312" t="s">
        <v>35</v>
      </c>
      <c r="E312" s="10">
        <v>1.1574074074074073E-5</v>
      </c>
      <c r="F312" t="s">
        <v>161</v>
      </c>
      <c r="G312" t="s">
        <v>336</v>
      </c>
      <c r="H312" s="11">
        <v>44171.402013888888</v>
      </c>
      <c r="I312" t="s">
        <v>612</v>
      </c>
      <c r="J312">
        <v>0</v>
      </c>
      <c r="K312">
        <v>88</v>
      </c>
      <c r="M312">
        <v>310</v>
      </c>
      <c r="N312" s="16">
        <v>1.1574074074074073E-5</v>
      </c>
      <c r="O312">
        <v>-5</v>
      </c>
      <c r="P312">
        <v>8</v>
      </c>
      <c r="Q312">
        <f>pqZwift[[#This Row],[Afstand]]+IF(pqZwift[[#This Row],[Index]]&gt;1,Q311,0)</f>
        <v>2649</v>
      </c>
      <c r="R312">
        <v>30</v>
      </c>
      <c r="S312">
        <v>88</v>
      </c>
    </row>
    <row r="313" spans="2:19" x14ac:dyDescent="0.25">
      <c r="B313">
        <v>311</v>
      </c>
      <c r="C313" t="s">
        <v>518</v>
      </c>
      <c r="D313" t="s">
        <v>87</v>
      </c>
      <c r="E313" s="10">
        <v>1.1574074074074073E-5</v>
      </c>
      <c r="F313" t="s">
        <v>93</v>
      </c>
      <c r="G313" t="s">
        <v>336</v>
      </c>
      <c r="H313" s="11">
        <v>44171.402025462965</v>
      </c>
      <c r="I313" t="s">
        <v>613</v>
      </c>
      <c r="J313">
        <v>0</v>
      </c>
      <c r="K313">
        <v>88</v>
      </c>
      <c r="M313">
        <v>311</v>
      </c>
      <c r="N313" s="16">
        <v>1.1574074074074073E-5</v>
      </c>
      <c r="O313">
        <v>-5</v>
      </c>
      <c r="P313">
        <v>9</v>
      </c>
      <c r="Q313">
        <f>pqZwift[[#This Row],[Afstand]]+IF(pqZwift[[#This Row],[Index]]&gt;1,Q312,0)</f>
        <v>2658</v>
      </c>
      <c r="R313">
        <v>31</v>
      </c>
      <c r="S313">
        <v>88</v>
      </c>
    </row>
    <row r="314" spans="2:19" x14ac:dyDescent="0.25">
      <c r="B314">
        <v>312</v>
      </c>
      <c r="C314" t="s">
        <v>518</v>
      </c>
      <c r="D314" t="s">
        <v>35</v>
      </c>
      <c r="E314" s="10">
        <v>1.1574074074074073E-5</v>
      </c>
      <c r="F314" t="s">
        <v>84</v>
      </c>
      <c r="G314" t="s">
        <v>336</v>
      </c>
      <c r="H314" s="11">
        <v>44171.402037037034</v>
      </c>
      <c r="I314" t="s">
        <v>614</v>
      </c>
      <c r="J314">
        <v>0</v>
      </c>
      <c r="K314">
        <v>88</v>
      </c>
      <c r="M314">
        <v>312</v>
      </c>
      <c r="N314" s="16">
        <v>1.1574074074074073E-5</v>
      </c>
      <c r="O314">
        <v>-5</v>
      </c>
      <c r="P314">
        <v>8</v>
      </c>
      <c r="Q314">
        <f>pqZwift[[#This Row],[Afstand]]+IF(pqZwift[[#This Row],[Index]]&gt;1,Q313,0)</f>
        <v>2666</v>
      </c>
      <c r="R314">
        <v>29</v>
      </c>
      <c r="S314">
        <v>88</v>
      </c>
    </row>
    <row r="315" spans="2:19" x14ac:dyDescent="0.25">
      <c r="B315">
        <v>313</v>
      </c>
      <c r="C315" t="s">
        <v>518</v>
      </c>
      <c r="D315" t="s">
        <v>87</v>
      </c>
      <c r="E315" s="10">
        <v>1.1574074074074073E-5</v>
      </c>
      <c r="F315" t="s">
        <v>93</v>
      </c>
      <c r="G315" t="s">
        <v>336</v>
      </c>
      <c r="H315" s="11">
        <v>44171.402048611111</v>
      </c>
      <c r="I315" t="s">
        <v>615</v>
      </c>
      <c r="J315">
        <v>0</v>
      </c>
      <c r="K315">
        <v>89</v>
      </c>
      <c r="M315">
        <v>313</v>
      </c>
      <c r="N315" s="16">
        <v>1.1574074074074073E-5</v>
      </c>
      <c r="O315">
        <v>-5</v>
      </c>
      <c r="P315">
        <v>9</v>
      </c>
      <c r="Q315">
        <f>pqZwift[[#This Row],[Afstand]]+IF(pqZwift[[#This Row],[Index]]&gt;1,Q314,0)</f>
        <v>2675</v>
      </c>
      <c r="R315">
        <v>31</v>
      </c>
      <c r="S315">
        <v>89</v>
      </c>
    </row>
    <row r="316" spans="2:19" x14ac:dyDescent="0.25">
      <c r="B316">
        <v>314</v>
      </c>
      <c r="C316" t="s">
        <v>518</v>
      </c>
      <c r="D316" t="s">
        <v>87</v>
      </c>
      <c r="E316" s="10">
        <v>1.1574074074074073E-5</v>
      </c>
      <c r="F316" t="s">
        <v>88</v>
      </c>
      <c r="G316" t="s">
        <v>616</v>
      </c>
      <c r="H316" s="11">
        <v>44171.402060185188</v>
      </c>
      <c r="I316" t="s">
        <v>617</v>
      </c>
      <c r="J316">
        <v>0</v>
      </c>
      <c r="K316">
        <v>88</v>
      </c>
      <c r="M316">
        <v>314</v>
      </c>
      <c r="N316" s="16">
        <v>1.1574074074074073E-5</v>
      </c>
      <c r="O316">
        <v>-5</v>
      </c>
      <c r="P316">
        <v>9</v>
      </c>
      <c r="Q316">
        <f>pqZwift[[#This Row],[Afstand]]+IF(pqZwift[[#This Row],[Index]]&gt;1,Q315,0)</f>
        <v>2684</v>
      </c>
      <c r="R316">
        <v>32</v>
      </c>
      <c r="S316">
        <v>88</v>
      </c>
    </row>
    <row r="317" spans="2:19" x14ac:dyDescent="0.25">
      <c r="B317">
        <v>315</v>
      </c>
      <c r="C317" t="s">
        <v>518</v>
      </c>
      <c r="D317" t="s">
        <v>87</v>
      </c>
      <c r="E317" s="10">
        <v>1.1574074074074073E-5</v>
      </c>
      <c r="F317" t="s">
        <v>88</v>
      </c>
      <c r="G317" t="s">
        <v>618</v>
      </c>
      <c r="H317" s="11">
        <v>44171.402071759258</v>
      </c>
      <c r="I317" t="s">
        <v>619</v>
      </c>
      <c r="J317">
        <v>0</v>
      </c>
      <c r="K317">
        <v>88</v>
      </c>
      <c r="M317">
        <v>315</v>
      </c>
      <c r="N317" s="16">
        <v>1.1574074074074073E-5</v>
      </c>
      <c r="O317">
        <v>-5</v>
      </c>
      <c r="P317">
        <v>9</v>
      </c>
      <c r="Q317">
        <f>pqZwift[[#This Row],[Afstand]]+IF(pqZwift[[#This Row],[Index]]&gt;1,Q316,0)</f>
        <v>2693</v>
      </c>
      <c r="R317">
        <v>32</v>
      </c>
      <c r="S317">
        <v>88</v>
      </c>
    </row>
    <row r="318" spans="2:19" x14ac:dyDescent="0.25">
      <c r="B318">
        <v>316</v>
      </c>
      <c r="C318" t="s">
        <v>518</v>
      </c>
      <c r="D318" t="s">
        <v>87</v>
      </c>
      <c r="E318" s="10">
        <v>1.1574074074074073E-5</v>
      </c>
      <c r="F318" t="s">
        <v>93</v>
      </c>
      <c r="G318" t="s">
        <v>620</v>
      </c>
      <c r="H318" s="11">
        <v>44171.402083333334</v>
      </c>
      <c r="I318" t="s">
        <v>621</v>
      </c>
      <c r="J318">
        <v>0</v>
      </c>
      <c r="K318">
        <v>88</v>
      </c>
      <c r="M318">
        <v>316</v>
      </c>
      <c r="N318" s="16">
        <v>1.1574074074074073E-5</v>
      </c>
      <c r="O318">
        <v>-5</v>
      </c>
      <c r="P318">
        <v>9</v>
      </c>
      <c r="Q318">
        <f>pqZwift[[#This Row],[Afstand]]+IF(pqZwift[[#This Row],[Index]]&gt;1,Q317,0)</f>
        <v>2702</v>
      </c>
      <c r="R318">
        <v>31</v>
      </c>
      <c r="S318">
        <v>88</v>
      </c>
    </row>
    <row r="319" spans="2:19" x14ac:dyDescent="0.25">
      <c r="B319">
        <v>317</v>
      </c>
      <c r="C319" t="s">
        <v>518</v>
      </c>
      <c r="D319" t="s">
        <v>87</v>
      </c>
      <c r="E319" s="10">
        <v>1.1574074074074073E-5</v>
      </c>
      <c r="F319" t="s">
        <v>101</v>
      </c>
      <c r="G319" t="s">
        <v>622</v>
      </c>
      <c r="H319" s="11">
        <v>44171.402094907404</v>
      </c>
      <c r="I319" t="s">
        <v>623</v>
      </c>
      <c r="J319">
        <v>0</v>
      </c>
      <c r="K319">
        <v>87</v>
      </c>
      <c r="M319">
        <v>317</v>
      </c>
      <c r="N319" s="16">
        <v>1.1574074074074073E-5</v>
      </c>
      <c r="O319">
        <v>-5</v>
      </c>
      <c r="P319">
        <v>9</v>
      </c>
      <c r="Q319">
        <f>pqZwift[[#This Row],[Afstand]]+IF(pqZwift[[#This Row],[Index]]&gt;1,Q318,0)</f>
        <v>2711</v>
      </c>
      <c r="R319">
        <v>33</v>
      </c>
      <c r="S319">
        <v>87</v>
      </c>
    </row>
    <row r="320" spans="2:19" x14ac:dyDescent="0.25">
      <c r="B320">
        <v>318</v>
      </c>
      <c r="C320" t="s">
        <v>518</v>
      </c>
      <c r="D320" t="s">
        <v>35</v>
      </c>
      <c r="E320" s="10">
        <v>1.1574074074074073E-5</v>
      </c>
      <c r="F320" t="s">
        <v>161</v>
      </c>
      <c r="G320" t="s">
        <v>624</v>
      </c>
      <c r="H320" s="11">
        <v>44171.402106481481</v>
      </c>
      <c r="I320" t="s">
        <v>625</v>
      </c>
      <c r="J320">
        <v>0</v>
      </c>
      <c r="K320">
        <v>88</v>
      </c>
      <c r="M320">
        <v>318</v>
      </c>
      <c r="N320" s="16">
        <v>1.1574074074074073E-5</v>
      </c>
      <c r="O320">
        <v>-5</v>
      </c>
      <c r="P320">
        <v>8</v>
      </c>
      <c r="Q320">
        <f>pqZwift[[#This Row],[Afstand]]+IF(pqZwift[[#This Row],[Index]]&gt;1,Q319,0)</f>
        <v>2719</v>
      </c>
      <c r="R320">
        <v>30</v>
      </c>
      <c r="S320">
        <v>88</v>
      </c>
    </row>
    <row r="321" spans="2:19" x14ac:dyDescent="0.25">
      <c r="B321">
        <v>319</v>
      </c>
      <c r="C321" t="s">
        <v>518</v>
      </c>
      <c r="D321" t="s">
        <v>87</v>
      </c>
      <c r="E321" s="10">
        <v>1.1574074074074073E-5</v>
      </c>
      <c r="F321" t="s">
        <v>88</v>
      </c>
      <c r="G321" t="s">
        <v>626</v>
      </c>
      <c r="H321" s="11">
        <v>44171.402118055557</v>
      </c>
      <c r="I321" t="s">
        <v>627</v>
      </c>
      <c r="J321">
        <v>0</v>
      </c>
      <c r="K321">
        <v>88</v>
      </c>
      <c r="M321">
        <v>319</v>
      </c>
      <c r="N321" s="16">
        <v>1.1574074074074073E-5</v>
      </c>
      <c r="O321">
        <v>-5</v>
      </c>
      <c r="P321">
        <v>9</v>
      </c>
      <c r="Q321">
        <f>pqZwift[[#This Row],[Afstand]]+IF(pqZwift[[#This Row],[Index]]&gt;1,Q320,0)</f>
        <v>2728</v>
      </c>
      <c r="R321">
        <v>32</v>
      </c>
      <c r="S321">
        <v>88</v>
      </c>
    </row>
    <row r="322" spans="2:19" x14ac:dyDescent="0.25">
      <c r="B322">
        <v>320</v>
      </c>
      <c r="C322" t="s">
        <v>518</v>
      </c>
      <c r="D322" t="s">
        <v>87</v>
      </c>
      <c r="E322" s="10">
        <v>1.1574074074074073E-5</v>
      </c>
      <c r="F322" t="s">
        <v>93</v>
      </c>
      <c r="G322" t="s">
        <v>628</v>
      </c>
      <c r="H322" s="11">
        <v>44171.402129629627</v>
      </c>
      <c r="I322" t="s">
        <v>629</v>
      </c>
      <c r="J322">
        <v>0</v>
      </c>
      <c r="K322">
        <v>89</v>
      </c>
      <c r="M322">
        <v>320</v>
      </c>
      <c r="N322" s="16">
        <v>1.1574074074074073E-5</v>
      </c>
      <c r="O322">
        <v>-5</v>
      </c>
      <c r="P322">
        <v>9</v>
      </c>
      <c r="Q322">
        <f>pqZwift[[#This Row],[Afstand]]+IF(pqZwift[[#This Row],[Index]]&gt;1,Q321,0)</f>
        <v>2737</v>
      </c>
      <c r="R322">
        <v>31</v>
      </c>
      <c r="S322">
        <v>89</v>
      </c>
    </row>
    <row r="323" spans="2:19" x14ac:dyDescent="0.25">
      <c r="B323">
        <v>321</v>
      </c>
      <c r="C323" t="s">
        <v>518</v>
      </c>
      <c r="D323" t="s">
        <v>87</v>
      </c>
      <c r="E323" s="10">
        <v>1.1574074074074073E-5</v>
      </c>
      <c r="F323" t="s">
        <v>101</v>
      </c>
      <c r="G323" t="s">
        <v>630</v>
      </c>
      <c r="H323" s="11">
        <v>44171.402141203704</v>
      </c>
      <c r="I323" t="s">
        <v>631</v>
      </c>
      <c r="J323">
        <v>0</v>
      </c>
      <c r="K323">
        <v>89</v>
      </c>
      <c r="M323">
        <v>321</v>
      </c>
      <c r="N323" s="16">
        <v>1.1574074074074073E-5</v>
      </c>
      <c r="O323">
        <v>-5</v>
      </c>
      <c r="P323">
        <v>9</v>
      </c>
      <c r="Q323">
        <f>pqZwift[[#This Row],[Afstand]]+IF(pqZwift[[#This Row],[Index]]&gt;1,Q322,0)</f>
        <v>2746</v>
      </c>
      <c r="R323">
        <v>33</v>
      </c>
      <c r="S323">
        <v>89</v>
      </c>
    </row>
    <row r="324" spans="2:19" x14ac:dyDescent="0.25">
      <c r="B324">
        <v>322</v>
      </c>
      <c r="C324" t="s">
        <v>518</v>
      </c>
      <c r="D324" t="s">
        <v>104</v>
      </c>
      <c r="E324" s="10">
        <v>1.1574074074074073E-5</v>
      </c>
      <c r="F324" t="s">
        <v>105</v>
      </c>
      <c r="G324" t="s">
        <v>632</v>
      </c>
      <c r="H324" s="11">
        <v>44171.40215277778</v>
      </c>
      <c r="I324" t="s">
        <v>633</v>
      </c>
      <c r="J324">
        <v>0</v>
      </c>
      <c r="K324">
        <v>90</v>
      </c>
      <c r="M324">
        <v>322</v>
      </c>
      <c r="N324" s="16">
        <v>1.1574074074074073E-5</v>
      </c>
      <c r="O324">
        <v>-5</v>
      </c>
      <c r="P324">
        <v>10</v>
      </c>
      <c r="Q324">
        <f>pqZwift[[#This Row],[Afstand]]+IF(pqZwift[[#This Row],[Index]]&gt;1,Q323,0)</f>
        <v>2756</v>
      </c>
      <c r="R324">
        <v>35</v>
      </c>
      <c r="S324">
        <v>90</v>
      </c>
    </row>
    <row r="325" spans="2:19" x14ac:dyDescent="0.25">
      <c r="B325">
        <v>323</v>
      </c>
      <c r="C325" t="s">
        <v>518</v>
      </c>
      <c r="D325" t="s">
        <v>87</v>
      </c>
      <c r="E325" s="10">
        <v>1.1574074074074073E-5</v>
      </c>
      <c r="F325" t="s">
        <v>88</v>
      </c>
      <c r="G325" t="s">
        <v>634</v>
      </c>
      <c r="H325" s="11">
        <v>44171.40216435185</v>
      </c>
      <c r="I325" t="s">
        <v>635</v>
      </c>
      <c r="J325">
        <v>0</v>
      </c>
      <c r="K325">
        <v>89</v>
      </c>
      <c r="M325">
        <v>323</v>
      </c>
      <c r="N325" s="16">
        <v>1.1574074074074073E-5</v>
      </c>
      <c r="O325">
        <v>-5</v>
      </c>
      <c r="P325">
        <v>9</v>
      </c>
      <c r="Q325">
        <f>pqZwift[[#This Row],[Afstand]]+IF(pqZwift[[#This Row],[Index]]&gt;1,Q324,0)</f>
        <v>2765</v>
      </c>
      <c r="R325">
        <v>32</v>
      </c>
      <c r="S325">
        <v>89</v>
      </c>
    </row>
    <row r="326" spans="2:19" x14ac:dyDescent="0.25">
      <c r="B326">
        <v>324</v>
      </c>
      <c r="C326" t="s">
        <v>518</v>
      </c>
      <c r="D326" t="s">
        <v>87</v>
      </c>
      <c r="E326" s="10">
        <v>1.1574074074074073E-5</v>
      </c>
      <c r="F326" t="s">
        <v>93</v>
      </c>
      <c r="G326" t="s">
        <v>636</v>
      </c>
      <c r="H326" s="11">
        <v>44171.402175925927</v>
      </c>
      <c r="I326" t="s">
        <v>637</v>
      </c>
      <c r="J326">
        <v>0</v>
      </c>
      <c r="K326">
        <v>89</v>
      </c>
      <c r="M326">
        <v>324</v>
      </c>
      <c r="N326" s="16">
        <v>1.1574074074074073E-5</v>
      </c>
      <c r="O326">
        <v>-5</v>
      </c>
      <c r="P326">
        <v>9</v>
      </c>
      <c r="Q326">
        <f>pqZwift[[#This Row],[Afstand]]+IF(pqZwift[[#This Row],[Index]]&gt;1,Q325,0)</f>
        <v>2774</v>
      </c>
      <c r="R326">
        <v>31</v>
      </c>
      <c r="S326">
        <v>89</v>
      </c>
    </row>
    <row r="327" spans="2:19" x14ac:dyDescent="0.25">
      <c r="B327">
        <v>325</v>
      </c>
      <c r="C327" t="s">
        <v>518</v>
      </c>
      <c r="D327" t="s">
        <v>35</v>
      </c>
      <c r="E327" s="10">
        <v>1.1574074074074073E-5</v>
      </c>
      <c r="F327" t="s">
        <v>161</v>
      </c>
      <c r="G327" t="s">
        <v>638</v>
      </c>
      <c r="H327" s="11">
        <v>44171.402187500003</v>
      </c>
      <c r="I327" t="s">
        <v>639</v>
      </c>
      <c r="J327">
        <v>0</v>
      </c>
      <c r="K327">
        <v>88</v>
      </c>
      <c r="M327">
        <v>325</v>
      </c>
      <c r="N327" s="16">
        <v>1.1574074074074073E-5</v>
      </c>
      <c r="O327">
        <v>-5</v>
      </c>
      <c r="P327">
        <v>8</v>
      </c>
      <c r="Q327">
        <f>pqZwift[[#This Row],[Afstand]]+IF(pqZwift[[#This Row],[Index]]&gt;1,Q326,0)</f>
        <v>2782</v>
      </c>
      <c r="R327">
        <v>30</v>
      </c>
      <c r="S327">
        <v>88</v>
      </c>
    </row>
    <row r="328" spans="2:19" x14ac:dyDescent="0.25">
      <c r="B328">
        <v>326</v>
      </c>
      <c r="C328" t="s">
        <v>518</v>
      </c>
      <c r="D328" t="s">
        <v>104</v>
      </c>
      <c r="E328" s="10">
        <v>1.1574074074074073E-5</v>
      </c>
      <c r="F328" t="s">
        <v>105</v>
      </c>
      <c r="G328" t="s">
        <v>640</v>
      </c>
      <c r="H328" s="11">
        <v>44171.402199074073</v>
      </c>
      <c r="I328" t="s">
        <v>641</v>
      </c>
      <c r="J328">
        <v>0</v>
      </c>
      <c r="K328">
        <v>88</v>
      </c>
      <c r="M328">
        <v>326</v>
      </c>
      <c r="N328" s="16">
        <v>1.1574074074074073E-5</v>
      </c>
      <c r="O328">
        <v>-5</v>
      </c>
      <c r="P328">
        <v>10</v>
      </c>
      <c r="Q328">
        <f>pqZwift[[#This Row],[Afstand]]+IF(pqZwift[[#This Row],[Index]]&gt;1,Q327,0)</f>
        <v>2792</v>
      </c>
      <c r="R328">
        <v>35</v>
      </c>
      <c r="S328">
        <v>88</v>
      </c>
    </row>
    <row r="329" spans="2:19" x14ac:dyDescent="0.25">
      <c r="B329">
        <v>327</v>
      </c>
      <c r="C329" t="s">
        <v>518</v>
      </c>
      <c r="D329" t="s">
        <v>87</v>
      </c>
      <c r="E329" s="10">
        <v>1.1574074074074073E-5</v>
      </c>
      <c r="F329" t="s">
        <v>98</v>
      </c>
      <c r="G329" t="s">
        <v>642</v>
      </c>
      <c r="H329" s="11">
        <v>44171.40221064815</v>
      </c>
      <c r="I329" t="s">
        <v>643</v>
      </c>
      <c r="J329">
        <v>0</v>
      </c>
      <c r="K329">
        <v>88</v>
      </c>
      <c r="M329">
        <v>327</v>
      </c>
      <c r="N329" s="16">
        <v>1.1574074074074073E-5</v>
      </c>
      <c r="O329">
        <v>-5</v>
      </c>
      <c r="P329">
        <v>9</v>
      </c>
      <c r="Q329">
        <f>pqZwift[[#This Row],[Afstand]]+IF(pqZwift[[#This Row],[Index]]&gt;1,Q328,0)</f>
        <v>2801</v>
      </c>
      <c r="R329">
        <v>34</v>
      </c>
      <c r="S329">
        <v>88</v>
      </c>
    </row>
    <row r="330" spans="2:19" x14ac:dyDescent="0.25">
      <c r="B330">
        <v>328</v>
      </c>
      <c r="C330" t="s">
        <v>518</v>
      </c>
      <c r="D330" t="s">
        <v>35</v>
      </c>
      <c r="E330" s="10">
        <v>1.1574074074074073E-5</v>
      </c>
      <c r="F330" t="s">
        <v>161</v>
      </c>
      <c r="G330" t="s">
        <v>644</v>
      </c>
      <c r="H330" s="11">
        <v>44171.402222222219</v>
      </c>
      <c r="I330" t="s">
        <v>645</v>
      </c>
      <c r="J330">
        <v>0</v>
      </c>
      <c r="K330">
        <v>87</v>
      </c>
      <c r="M330">
        <v>328</v>
      </c>
      <c r="N330" s="16">
        <v>1.1574074074074073E-5</v>
      </c>
      <c r="O330">
        <v>-5</v>
      </c>
      <c r="P330">
        <v>8</v>
      </c>
      <c r="Q330">
        <f>pqZwift[[#This Row],[Afstand]]+IF(pqZwift[[#This Row],[Index]]&gt;1,Q329,0)</f>
        <v>2809</v>
      </c>
      <c r="R330">
        <v>30</v>
      </c>
      <c r="S330">
        <v>87</v>
      </c>
    </row>
    <row r="331" spans="2:19" x14ac:dyDescent="0.25">
      <c r="B331">
        <v>329</v>
      </c>
      <c r="C331" t="s">
        <v>518</v>
      </c>
      <c r="D331" t="s">
        <v>87</v>
      </c>
      <c r="E331" s="10">
        <v>1.1574074074074073E-5</v>
      </c>
      <c r="F331" t="s">
        <v>101</v>
      </c>
      <c r="G331" t="s">
        <v>646</v>
      </c>
      <c r="H331" s="11">
        <v>44171.402233796296</v>
      </c>
      <c r="I331" t="s">
        <v>647</v>
      </c>
      <c r="J331">
        <v>0</v>
      </c>
      <c r="K331">
        <v>88</v>
      </c>
      <c r="M331">
        <v>329</v>
      </c>
      <c r="N331" s="16">
        <v>1.1574074074074073E-5</v>
      </c>
      <c r="O331">
        <v>-5</v>
      </c>
      <c r="P331">
        <v>9</v>
      </c>
      <c r="Q331">
        <f>pqZwift[[#This Row],[Afstand]]+IF(pqZwift[[#This Row],[Index]]&gt;1,Q330,0)</f>
        <v>2818</v>
      </c>
      <c r="R331">
        <v>33</v>
      </c>
      <c r="S331">
        <v>88</v>
      </c>
    </row>
    <row r="332" spans="2:19" x14ac:dyDescent="0.25">
      <c r="B332">
        <v>330</v>
      </c>
      <c r="C332" t="s">
        <v>518</v>
      </c>
      <c r="D332" t="s">
        <v>87</v>
      </c>
      <c r="E332" s="10">
        <v>1.1574074074074073E-5</v>
      </c>
      <c r="F332" t="s">
        <v>88</v>
      </c>
      <c r="G332" t="s">
        <v>648</v>
      </c>
      <c r="H332" s="11">
        <v>44171.402245370373</v>
      </c>
      <c r="I332" t="s">
        <v>649</v>
      </c>
      <c r="J332">
        <v>0</v>
      </c>
      <c r="K332">
        <v>88</v>
      </c>
      <c r="M332">
        <v>330</v>
      </c>
      <c r="N332" s="16">
        <v>1.1574074074074073E-5</v>
      </c>
      <c r="O332">
        <v>-5</v>
      </c>
      <c r="P332">
        <v>9</v>
      </c>
      <c r="Q332">
        <f>pqZwift[[#This Row],[Afstand]]+IF(pqZwift[[#This Row],[Index]]&gt;1,Q331,0)</f>
        <v>2827</v>
      </c>
      <c r="R332">
        <v>32</v>
      </c>
      <c r="S332">
        <v>88</v>
      </c>
    </row>
    <row r="333" spans="2:19" x14ac:dyDescent="0.25">
      <c r="B333">
        <v>331</v>
      </c>
      <c r="C333" t="s">
        <v>518</v>
      </c>
      <c r="D333" t="s">
        <v>87</v>
      </c>
      <c r="E333" s="10">
        <v>1.1574074074074073E-5</v>
      </c>
      <c r="F333" t="s">
        <v>88</v>
      </c>
      <c r="G333" t="s">
        <v>650</v>
      </c>
      <c r="H333" s="11">
        <v>44171.402256944442</v>
      </c>
      <c r="I333" t="s">
        <v>651</v>
      </c>
      <c r="J333">
        <v>0</v>
      </c>
      <c r="K333">
        <v>89</v>
      </c>
      <c r="M333">
        <v>331</v>
      </c>
      <c r="N333" s="16">
        <v>1.1574074074074073E-5</v>
      </c>
      <c r="O333">
        <v>-5</v>
      </c>
      <c r="P333">
        <v>9</v>
      </c>
      <c r="Q333">
        <f>pqZwift[[#This Row],[Afstand]]+IF(pqZwift[[#This Row],[Index]]&gt;1,Q332,0)</f>
        <v>2836</v>
      </c>
      <c r="R333">
        <v>32</v>
      </c>
      <c r="S333">
        <v>89</v>
      </c>
    </row>
    <row r="334" spans="2:19" x14ac:dyDescent="0.25">
      <c r="B334">
        <v>332</v>
      </c>
      <c r="C334" t="s">
        <v>518</v>
      </c>
      <c r="D334" t="s">
        <v>35</v>
      </c>
      <c r="E334" s="10">
        <v>1.1574074074074073E-5</v>
      </c>
      <c r="F334" t="s">
        <v>84</v>
      </c>
      <c r="G334" t="s">
        <v>652</v>
      </c>
      <c r="H334" s="11">
        <v>44171.402268518519</v>
      </c>
      <c r="I334" t="s">
        <v>653</v>
      </c>
      <c r="J334">
        <v>0</v>
      </c>
      <c r="K334">
        <v>88</v>
      </c>
      <c r="M334">
        <v>332</v>
      </c>
      <c r="N334" s="16">
        <v>1.1574074074074073E-5</v>
      </c>
      <c r="O334">
        <v>-5</v>
      </c>
      <c r="P334">
        <v>8</v>
      </c>
      <c r="Q334">
        <f>pqZwift[[#This Row],[Afstand]]+IF(pqZwift[[#This Row],[Index]]&gt;1,Q333,0)</f>
        <v>2844</v>
      </c>
      <c r="R334">
        <v>29</v>
      </c>
      <c r="S334">
        <v>88</v>
      </c>
    </row>
    <row r="335" spans="2:19" x14ac:dyDescent="0.25">
      <c r="B335">
        <v>333</v>
      </c>
      <c r="C335" t="s">
        <v>518</v>
      </c>
      <c r="D335" t="s">
        <v>87</v>
      </c>
      <c r="E335" s="10">
        <v>1.1574074074074073E-5</v>
      </c>
      <c r="F335" t="s">
        <v>88</v>
      </c>
      <c r="G335" t="s">
        <v>650</v>
      </c>
      <c r="H335" s="11">
        <v>44171.402280092596</v>
      </c>
      <c r="I335" t="s">
        <v>654</v>
      </c>
      <c r="J335">
        <v>0</v>
      </c>
      <c r="K335">
        <v>87</v>
      </c>
      <c r="M335">
        <v>333</v>
      </c>
      <c r="N335" s="16">
        <v>1.1574074074074073E-5</v>
      </c>
      <c r="O335">
        <v>-5</v>
      </c>
      <c r="P335">
        <v>9</v>
      </c>
      <c r="Q335">
        <f>pqZwift[[#This Row],[Afstand]]+IF(pqZwift[[#This Row],[Index]]&gt;1,Q334,0)</f>
        <v>2853</v>
      </c>
      <c r="R335">
        <v>32</v>
      </c>
      <c r="S335">
        <v>87</v>
      </c>
    </row>
    <row r="336" spans="2:19" x14ac:dyDescent="0.25">
      <c r="B336">
        <v>334</v>
      </c>
      <c r="C336" t="s">
        <v>518</v>
      </c>
      <c r="D336" t="s">
        <v>87</v>
      </c>
      <c r="E336" s="10">
        <v>1.1574074074074073E-5</v>
      </c>
      <c r="F336" t="s">
        <v>93</v>
      </c>
      <c r="G336" t="s">
        <v>655</v>
      </c>
      <c r="H336" s="11">
        <v>44171.402291666665</v>
      </c>
      <c r="I336" t="s">
        <v>656</v>
      </c>
      <c r="J336">
        <v>0</v>
      </c>
      <c r="K336">
        <v>88</v>
      </c>
      <c r="M336">
        <v>334</v>
      </c>
      <c r="N336" s="16">
        <v>1.1574074074074073E-5</v>
      </c>
      <c r="O336">
        <v>-5</v>
      </c>
      <c r="P336">
        <v>9</v>
      </c>
      <c r="Q336">
        <f>pqZwift[[#This Row],[Afstand]]+IF(pqZwift[[#This Row],[Index]]&gt;1,Q335,0)</f>
        <v>2862</v>
      </c>
      <c r="R336">
        <v>31</v>
      </c>
      <c r="S336">
        <v>88</v>
      </c>
    </row>
    <row r="337" spans="2:19" x14ac:dyDescent="0.25">
      <c r="B337">
        <v>335</v>
      </c>
      <c r="C337" t="s">
        <v>518</v>
      </c>
      <c r="D337" t="s">
        <v>104</v>
      </c>
      <c r="E337" s="10">
        <v>1.1574074074074073E-5</v>
      </c>
      <c r="F337" t="s">
        <v>105</v>
      </c>
      <c r="G337" t="s">
        <v>657</v>
      </c>
      <c r="H337" s="11">
        <v>44171.402303240742</v>
      </c>
      <c r="I337" t="s">
        <v>658</v>
      </c>
      <c r="J337">
        <v>0</v>
      </c>
      <c r="K337">
        <v>89</v>
      </c>
      <c r="M337">
        <v>335</v>
      </c>
      <c r="N337" s="16">
        <v>1.1574074074074073E-5</v>
      </c>
      <c r="O337">
        <v>-5</v>
      </c>
      <c r="P337">
        <v>10</v>
      </c>
      <c r="Q337">
        <f>pqZwift[[#This Row],[Afstand]]+IF(pqZwift[[#This Row],[Index]]&gt;1,Q336,0)</f>
        <v>2872</v>
      </c>
      <c r="R337">
        <v>35</v>
      </c>
      <c r="S337">
        <v>89</v>
      </c>
    </row>
    <row r="338" spans="2:19" x14ac:dyDescent="0.25">
      <c r="B338">
        <v>336</v>
      </c>
      <c r="C338" t="s">
        <v>518</v>
      </c>
      <c r="D338" t="s">
        <v>35</v>
      </c>
      <c r="E338" s="10">
        <v>1.1574074074074073E-5</v>
      </c>
      <c r="F338" t="s">
        <v>84</v>
      </c>
      <c r="G338" t="s">
        <v>652</v>
      </c>
      <c r="H338" s="11">
        <v>44171.402314814812</v>
      </c>
      <c r="I338" t="s">
        <v>659</v>
      </c>
      <c r="J338">
        <v>0</v>
      </c>
      <c r="K338">
        <v>89</v>
      </c>
      <c r="M338">
        <v>336</v>
      </c>
      <c r="N338" s="16">
        <v>1.1574074074074073E-5</v>
      </c>
      <c r="O338">
        <v>-5</v>
      </c>
      <c r="P338">
        <v>8</v>
      </c>
      <c r="Q338">
        <f>pqZwift[[#This Row],[Afstand]]+IF(pqZwift[[#This Row],[Index]]&gt;1,Q337,0)</f>
        <v>2880</v>
      </c>
      <c r="R338">
        <v>29</v>
      </c>
      <c r="S338">
        <v>89</v>
      </c>
    </row>
    <row r="339" spans="2:19" x14ac:dyDescent="0.25">
      <c r="B339">
        <v>337</v>
      </c>
      <c r="C339" t="s">
        <v>518</v>
      </c>
      <c r="D339" t="s">
        <v>104</v>
      </c>
      <c r="E339" s="10">
        <v>1.1574074074074073E-5</v>
      </c>
      <c r="F339" t="s">
        <v>105</v>
      </c>
      <c r="G339" t="s">
        <v>660</v>
      </c>
      <c r="H339" s="11">
        <v>44171.402326388888</v>
      </c>
      <c r="I339" t="s">
        <v>661</v>
      </c>
      <c r="J339">
        <v>0</v>
      </c>
      <c r="K339">
        <v>89</v>
      </c>
      <c r="M339">
        <v>337</v>
      </c>
      <c r="N339" s="16">
        <v>1.1574074074074073E-5</v>
      </c>
      <c r="O339">
        <v>-5</v>
      </c>
      <c r="P339">
        <v>10</v>
      </c>
      <c r="Q339">
        <f>pqZwift[[#This Row],[Afstand]]+IF(pqZwift[[#This Row],[Index]]&gt;1,Q338,0)</f>
        <v>2890</v>
      </c>
      <c r="R339">
        <v>35</v>
      </c>
      <c r="S339">
        <v>89</v>
      </c>
    </row>
    <row r="340" spans="2:19" x14ac:dyDescent="0.25">
      <c r="B340">
        <v>338</v>
      </c>
      <c r="C340" t="s">
        <v>518</v>
      </c>
      <c r="D340" t="s">
        <v>87</v>
      </c>
      <c r="E340" s="10">
        <v>1.1574074074074073E-5</v>
      </c>
      <c r="F340" t="s">
        <v>88</v>
      </c>
      <c r="G340" t="s">
        <v>648</v>
      </c>
      <c r="H340" s="11">
        <v>44171.402337962965</v>
      </c>
      <c r="I340" t="s">
        <v>662</v>
      </c>
      <c r="J340">
        <v>0</v>
      </c>
      <c r="K340">
        <v>89</v>
      </c>
      <c r="M340">
        <v>338</v>
      </c>
      <c r="N340" s="16">
        <v>1.1574074074074073E-5</v>
      </c>
      <c r="O340">
        <v>-5</v>
      </c>
      <c r="P340">
        <v>9</v>
      </c>
      <c r="Q340">
        <f>pqZwift[[#This Row],[Afstand]]+IF(pqZwift[[#This Row],[Index]]&gt;1,Q339,0)</f>
        <v>2899</v>
      </c>
      <c r="R340">
        <v>32</v>
      </c>
      <c r="S340">
        <v>89</v>
      </c>
    </row>
    <row r="341" spans="2:19" x14ac:dyDescent="0.25">
      <c r="B341">
        <v>339</v>
      </c>
      <c r="C341" t="s">
        <v>518</v>
      </c>
      <c r="D341" t="s">
        <v>87</v>
      </c>
      <c r="E341" s="10">
        <v>1.1574074074074073E-5</v>
      </c>
      <c r="F341" t="s">
        <v>88</v>
      </c>
      <c r="G341" t="s">
        <v>648</v>
      </c>
      <c r="H341" s="11">
        <v>44171.402349537035</v>
      </c>
      <c r="I341" t="s">
        <v>663</v>
      </c>
      <c r="J341">
        <v>0</v>
      </c>
      <c r="K341">
        <v>89</v>
      </c>
      <c r="M341">
        <v>339</v>
      </c>
      <c r="N341" s="16">
        <v>1.1574074074074073E-5</v>
      </c>
      <c r="O341">
        <v>-5</v>
      </c>
      <c r="P341">
        <v>9</v>
      </c>
      <c r="Q341">
        <f>pqZwift[[#This Row],[Afstand]]+IF(pqZwift[[#This Row],[Index]]&gt;1,Q340,0)</f>
        <v>2908</v>
      </c>
      <c r="R341">
        <v>32</v>
      </c>
      <c r="S341">
        <v>89</v>
      </c>
    </row>
    <row r="342" spans="2:19" x14ac:dyDescent="0.25">
      <c r="B342">
        <v>340</v>
      </c>
      <c r="C342" t="s">
        <v>518</v>
      </c>
      <c r="D342" t="s">
        <v>87</v>
      </c>
      <c r="E342" s="10">
        <v>1.1574074074074073E-5</v>
      </c>
      <c r="F342" t="s">
        <v>88</v>
      </c>
      <c r="G342" t="s">
        <v>664</v>
      </c>
      <c r="H342" s="11">
        <v>44171.402361111112</v>
      </c>
      <c r="I342" t="s">
        <v>665</v>
      </c>
      <c r="J342">
        <v>0</v>
      </c>
      <c r="K342">
        <v>88</v>
      </c>
      <c r="M342">
        <v>340</v>
      </c>
      <c r="N342" s="16">
        <v>1.1574074074074073E-5</v>
      </c>
      <c r="O342">
        <v>-5</v>
      </c>
      <c r="P342">
        <v>9</v>
      </c>
      <c r="Q342">
        <f>pqZwift[[#This Row],[Afstand]]+IF(pqZwift[[#This Row],[Index]]&gt;1,Q341,0)</f>
        <v>2917</v>
      </c>
      <c r="R342">
        <v>32</v>
      </c>
      <c r="S342">
        <v>88</v>
      </c>
    </row>
    <row r="343" spans="2:19" x14ac:dyDescent="0.25">
      <c r="B343">
        <v>341</v>
      </c>
      <c r="C343" t="s">
        <v>518</v>
      </c>
      <c r="D343" t="s">
        <v>35</v>
      </c>
      <c r="E343" s="10">
        <v>1.1574074074074073E-5</v>
      </c>
      <c r="F343" t="s">
        <v>185</v>
      </c>
      <c r="G343" t="s">
        <v>642</v>
      </c>
      <c r="H343" s="11">
        <v>44171.402372685188</v>
      </c>
      <c r="I343" t="s">
        <v>666</v>
      </c>
      <c r="J343">
        <v>0</v>
      </c>
      <c r="K343">
        <v>89</v>
      </c>
      <c r="M343">
        <v>341</v>
      </c>
      <c r="N343" s="16">
        <v>1.1574074074074073E-5</v>
      </c>
      <c r="O343">
        <v>-5</v>
      </c>
      <c r="P343">
        <v>8</v>
      </c>
      <c r="Q343">
        <f>pqZwift[[#This Row],[Afstand]]+IF(pqZwift[[#This Row],[Index]]&gt;1,Q342,0)</f>
        <v>2925</v>
      </c>
      <c r="R343">
        <v>28</v>
      </c>
      <c r="S343">
        <v>89</v>
      </c>
    </row>
    <row r="344" spans="2:19" x14ac:dyDescent="0.25">
      <c r="B344">
        <v>342</v>
      </c>
      <c r="C344" t="s">
        <v>518</v>
      </c>
      <c r="D344" t="s">
        <v>87</v>
      </c>
      <c r="E344" s="10">
        <v>1.1574074074074073E-5</v>
      </c>
      <c r="F344" t="s">
        <v>88</v>
      </c>
      <c r="G344" t="s">
        <v>664</v>
      </c>
      <c r="H344" s="11">
        <v>44171.402384259258</v>
      </c>
      <c r="I344" t="s">
        <v>667</v>
      </c>
      <c r="J344">
        <v>0</v>
      </c>
      <c r="K344">
        <v>88</v>
      </c>
      <c r="M344">
        <v>342</v>
      </c>
      <c r="N344" s="16">
        <v>1.1574074074074073E-5</v>
      </c>
      <c r="O344">
        <v>-5</v>
      </c>
      <c r="P344">
        <v>9</v>
      </c>
      <c r="Q344">
        <f>pqZwift[[#This Row],[Afstand]]+IF(pqZwift[[#This Row],[Index]]&gt;1,Q343,0)</f>
        <v>2934</v>
      </c>
      <c r="R344">
        <v>32</v>
      </c>
      <c r="S344">
        <v>88</v>
      </c>
    </row>
    <row r="345" spans="2:19" x14ac:dyDescent="0.25">
      <c r="B345">
        <v>343</v>
      </c>
      <c r="C345" t="s">
        <v>518</v>
      </c>
      <c r="D345" t="s">
        <v>104</v>
      </c>
      <c r="E345" s="10">
        <v>1.1574074074074073E-5</v>
      </c>
      <c r="F345" t="s">
        <v>112</v>
      </c>
      <c r="G345" t="s">
        <v>668</v>
      </c>
      <c r="H345" s="11">
        <v>44171.402395833335</v>
      </c>
      <c r="I345" t="s">
        <v>669</v>
      </c>
      <c r="J345">
        <v>0</v>
      </c>
      <c r="K345">
        <v>89</v>
      </c>
      <c r="M345">
        <v>343</v>
      </c>
      <c r="N345" s="16">
        <v>1.1574074074074073E-5</v>
      </c>
      <c r="O345">
        <v>-5</v>
      </c>
      <c r="P345">
        <v>10</v>
      </c>
      <c r="Q345">
        <f>pqZwift[[#This Row],[Afstand]]+IF(pqZwift[[#This Row],[Index]]&gt;1,Q344,0)</f>
        <v>2944</v>
      </c>
      <c r="R345">
        <v>36</v>
      </c>
      <c r="S345">
        <v>89</v>
      </c>
    </row>
    <row r="346" spans="2:19" x14ac:dyDescent="0.25">
      <c r="B346">
        <v>344</v>
      </c>
      <c r="C346" t="s">
        <v>518</v>
      </c>
      <c r="D346" t="s">
        <v>35</v>
      </c>
      <c r="E346" s="10">
        <v>1.1574074074074073E-5</v>
      </c>
      <c r="F346" t="s">
        <v>76</v>
      </c>
      <c r="G346" t="s">
        <v>670</v>
      </c>
      <c r="H346" s="11">
        <v>44171.402407407404</v>
      </c>
      <c r="I346" t="s">
        <v>671</v>
      </c>
      <c r="J346">
        <v>0</v>
      </c>
      <c r="K346">
        <v>88</v>
      </c>
      <c r="M346">
        <v>344</v>
      </c>
      <c r="N346" s="16">
        <v>1.1574074074074073E-5</v>
      </c>
      <c r="O346">
        <v>-5</v>
      </c>
      <c r="P346">
        <v>8</v>
      </c>
      <c r="Q346">
        <f>pqZwift[[#This Row],[Afstand]]+IF(pqZwift[[#This Row],[Index]]&gt;1,Q345,0)</f>
        <v>2952</v>
      </c>
      <c r="R346">
        <v>27</v>
      </c>
      <c r="S346">
        <v>88</v>
      </c>
    </row>
    <row r="347" spans="2:19" x14ac:dyDescent="0.25">
      <c r="B347">
        <v>345</v>
      </c>
      <c r="C347" t="s">
        <v>518</v>
      </c>
      <c r="D347" t="s">
        <v>87</v>
      </c>
      <c r="E347" s="10">
        <v>1.1574074074074073E-5</v>
      </c>
      <c r="F347" t="s">
        <v>98</v>
      </c>
      <c r="G347" t="s">
        <v>672</v>
      </c>
      <c r="H347" s="11">
        <v>44171.402418981481</v>
      </c>
      <c r="I347" t="s">
        <v>673</v>
      </c>
      <c r="J347">
        <v>0</v>
      </c>
      <c r="K347">
        <v>89</v>
      </c>
      <c r="M347">
        <v>345</v>
      </c>
      <c r="N347" s="16">
        <v>1.1574074074074073E-5</v>
      </c>
      <c r="O347">
        <v>-5</v>
      </c>
      <c r="P347">
        <v>9</v>
      </c>
      <c r="Q347">
        <f>pqZwift[[#This Row],[Afstand]]+IF(pqZwift[[#This Row],[Index]]&gt;1,Q346,0)</f>
        <v>2961</v>
      </c>
      <c r="R347">
        <v>34</v>
      </c>
      <c r="S347">
        <v>89</v>
      </c>
    </row>
    <row r="348" spans="2:19" x14ac:dyDescent="0.25">
      <c r="B348">
        <v>346</v>
      </c>
      <c r="C348" t="s">
        <v>518</v>
      </c>
      <c r="D348" t="s">
        <v>87</v>
      </c>
      <c r="E348" s="10">
        <v>1.1574074074074073E-5</v>
      </c>
      <c r="F348" t="s">
        <v>98</v>
      </c>
      <c r="G348" t="s">
        <v>672</v>
      </c>
      <c r="H348" s="11">
        <v>44171.402430555558</v>
      </c>
      <c r="I348" t="s">
        <v>674</v>
      </c>
      <c r="J348">
        <v>0</v>
      </c>
      <c r="K348">
        <v>88</v>
      </c>
      <c r="M348">
        <v>346</v>
      </c>
      <c r="N348" s="16">
        <v>1.1574074074074073E-5</v>
      </c>
      <c r="O348">
        <v>-5</v>
      </c>
      <c r="P348">
        <v>9</v>
      </c>
      <c r="Q348">
        <f>pqZwift[[#This Row],[Afstand]]+IF(pqZwift[[#This Row],[Index]]&gt;1,Q347,0)</f>
        <v>2970</v>
      </c>
      <c r="R348">
        <v>34</v>
      </c>
      <c r="S348">
        <v>88</v>
      </c>
    </row>
    <row r="349" spans="2:19" x14ac:dyDescent="0.25">
      <c r="B349">
        <v>347</v>
      </c>
      <c r="C349" t="s">
        <v>518</v>
      </c>
      <c r="D349" t="s">
        <v>87</v>
      </c>
      <c r="E349" s="10">
        <v>1.1574074074074073E-5</v>
      </c>
      <c r="F349" t="s">
        <v>93</v>
      </c>
      <c r="G349" t="s">
        <v>675</v>
      </c>
      <c r="H349" s="11">
        <v>44171.402442129627</v>
      </c>
      <c r="I349" t="s">
        <v>676</v>
      </c>
      <c r="J349">
        <v>0</v>
      </c>
      <c r="K349">
        <v>89</v>
      </c>
      <c r="M349">
        <v>347</v>
      </c>
      <c r="N349" s="16">
        <v>1.1574074074074073E-5</v>
      </c>
      <c r="O349">
        <v>-5</v>
      </c>
      <c r="P349">
        <v>9</v>
      </c>
      <c r="Q349">
        <f>pqZwift[[#This Row],[Afstand]]+IF(pqZwift[[#This Row],[Index]]&gt;1,Q348,0)</f>
        <v>2979</v>
      </c>
      <c r="R349">
        <v>31</v>
      </c>
      <c r="S349">
        <v>89</v>
      </c>
    </row>
    <row r="350" spans="2:19" x14ac:dyDescent="0.25">
      <c r="B350">
        <v>348</v>
      </c>
      <c r="C350" t="s">
        <v>518</v>
      </c>
      <c r="D350" t="s">
        <v>87</v>
      </c>
      <c r="E350" s="10">
        <v>1.1574074074074073E-5</v>
      </c>
      <c r="F350" t="s">
        <v>88</v>
      </c>
      <c r="G350" t="s">
        <v>677</v>
      </c>
      <c r="H350" s="11">
        <v>44171.402453703704</v>
      </c>
      <c r="I350" t="s">
        <v>678</v>
      </c>
      <c r="J350">
        <v>0</v>
      </c>
      <c r="K350">
        <v>89</v>
      </c>
      <c r="M350">
        <v>348</v>
      </c>
      <c r="N350" s="16">
        <v>1.1574074074074073E-5</v>
      </c>
      <c r="O350">
        <v>-5</v>
      </c>
      <c r="P350">
        <v>9</v>
      </c>
      <c r="Q350">
        <f>pqZwift[[#This Row],[Afstand]]+IF(pqZwift[[#This Row],[Index]]&gt;1,Q349,0)</f>
        <v>2988</v>
      </c>
      <c r="R350">
        <v>32</v>
      </c>
      <c r="S350">
        <v>89</v>
      </c>
    </row>
    <row r="351" spans="2:19" x14ac:dyDescent="0.25">
      <c r="B351">
        <v>349</v>
      </c>
      <c r="C351" t="s">
        <v>518</v>
      </c>
      <c r="D351" t="s">
        <v>35</v>
      </c>
      <c r="E351" s="10">
        <v>1.1574074074074073E-5</v>
      </c>
      <c r="F351" t="s">
        <v>161</v>
      </c>
      <c r="G351" t="s">
        <v>679</v>
      </c>
      <c r="H351" s="11">
        <v>44171.402465277781</v>
      </c>
      <c r="I351" t="s">
        <v>680</v>
      </c>
      <c r="J351">
        <v>0</v>
      </c>
      <c r="K351">
        <v>90</v>
      </c>
      <c r="M351">
        <v>349</v>
      </c>
      <c r="N351" s="16">
        <v>1.1574074074074073E-5</v>
      </c>
      <c r="O351">
        <v>-5</v>
      </c>
      <c r="P351">
        <v>8</v>
      </c>
      <c r="Q351">
        <f>pqZwift[[#This Row],[Afstand]]+IF(pqZwift[[#This Row],[Index]]&gt;1,Q350,0)</f>
        <v>2996</v>
      </c>
      <c r="R351">
        <v>30</v>
      </c>
      <c r="S351">
        <v>90</v>
      </c>
    </row>
    <row r="352" spans="2:19" x14ac:dyDescent="0.25">
      <c r="B352">
        <v>350</v>
      </c>
      <c r="C352" t="s">
        <v>518</v>
      </c>
      <c r="D352" t="s">
        <v>87</v>
      </c>
      <c r="E352" s="10">
        <v>1.1574074074074073E-5</v>
      </c>
      <c r="F352" t="s">
        <v>88</v>
      </c>
      <c r="G352" t="s">
        <v>681</v>
      </c>
      <c r="H352" s="11">
        <v>44171.40247685185</v>
      </c>
      <c r="I352" t="s">
        <v>682</v>
      </c>
      <c r="J352">
        <v>0</v>
      </c>
      <c r="K352">
        <v>89</v>
      </c>
      <c r="M352">
        <v>350</v>
      </c>
      <c r="N352" s="16">
        <v>1.1574074074074073E-5</v>
      </c>
      <c r="O352">
        <v>-5</v>
      </c>
      <c r="P352">
        <v>9</v>
      </c>
      <c r="Q352">
        <f>pqZwift[[#This Row],[Afstand]]+IF(pqZwift[[#This Row],[Index]]&gt;1,Q351,0)</f>
        <v>3005</v>
      </c>
      <c r="R352">
        <v>32</v>
      </c>
      <c r="S352">
        <v>89</v>
      </c>
    </row>
    <row r="353" spans="2:19" x14ac:dyDescent="0.25">
      <c r="B353">
        <v>351</v>
      </c>
      <c r="C353" t="s">
        <v>518</v>
      </c>
      <c r="D353" t="s">
        <v>87</v>
      </c>
      <c r="E353" s="10">
        <v>1.1574074074074073E-5</v>
      </c>
      <c r="F353" t="s">
        <v>88</v>
      </c>
      <c r="G353" t="s">
        <v>634</v>
      </c>
      <c r="H353" s="11">
        <v>44171.402488425927</v>
      </c>
      <c r="I353" t="s">
        <v>683</v>
      </c>
      <c r="J353">
        <v>0</v>
      </c>
      <c r="K353">
        <v>90</v>
      </c>
      <c r="M353">
        <v>351</v>
      </c>
      <c r="N353" s="16">
        <v>1.1574074074074073E-5</v>
      </c>
      <c r="O353">
        <v>-5</v>
      </c>
      <c r="P353">
        <v>9</v>
      </c>
      <c r="Q353">
        <f>pqZwift[[#This Row],[Afstand]]+IF(pqZwift[[#This Row],[Index]]&gt;1,Q352,0)</f>
        <v>3014</v>
      </c>
      <c r="R353">
        <v>32</v>
      </c>
      <c r="S353">
        <v>90</v>
      </c>
    </row>
    <row r="354" spans="2:19" x14ac:dyDescent="0.25">
      <c r="B354">
        <v>352</v>
      </c>
      <c r="C354" t="s">
        <v>518</v>
      </c>
      <c r="D354" t="s">
        <v>87</v>
      </c>
      <c r="E354" s="10">
        <v>1.1574074074074073E-5</v>
      </c>
      <c r="F354" t="s">
        <v>88</v>
      </c>
      <c r="G354" t="s">
        <v>626</v>
      </c>
      <c r="H354" s="11">
        <v>44171.402499999997</v>
      </c>
      <c r="I354" t="s">
        <v>684</v>
      </c>
      <c r="J354">
        <v>0</v>
      </c>
      <c r="K354">
        <v>89</v>
      </c>
      <c r="M354">
        <v>352</v>
      </c>
      <c r="N354" s="16">
        <v>1.1574074074074073E-5</v>
      </c>
      <c r="O354">
        <v>-5</v>
      </c>
      <c r="P354">
        <v>9</v>
      </c>
      <c r="Q354">
        <f>pqZwift[[#This Row],[Afstand]]+IF(pqZwift[[#This Row],[Index]]&gt;1,Q353,0)</f>
        <v>3023</v>
      </c>
      <c r="R354">
        <v>32</v>
      </c>
      <c r="S354">
        <v>89</v>
      </c>
    </row>
    <row r="355" spans="2:19" x14ac:dyDescent="0.25">
      <c r="B355">
        <v>353</v>
      </c>
      <c r="C355" t="s">
        <v>518</v>
      </c>
      <c r="D355" t="s">
        <v>87</v>
      </c>
      <c r="E355" s="10">
        <v>1.1574074074074073E-5</v>
      </c>
      <c r="F355" t="s">
        <v>101</v>
      </c>
      <c r="G355" t="s">
        <v>685</v>
      </c>
      <c r="H355" s="11">
        <v>44171.402511574073</v>
      </c>
      <c r="I355" t="s">
        <v>686</v>
      </c>
      <c r="J355">
        <v>0</v>
      </c>
      <c r="K355">
        <v>90</v>
      </c>
      <c r="M355">
        <v>353</v>
      </c>
      <c r="N355" s="16">
        <v>1.1574074074074073E-5</v>
      </c>
      <c r="O355">
        <v>-5</v>
      </c>
      <c r="P355">
        <v>9</v>
      </c>
      <c r="Q355">
        <f>pqZwift[[#This Row],[Afstand]]+IF(pqZwift[[#This Row],[Index]]&gt;1,Q354,0)</f>
        <v>3032</v>
      </c>
      <c r="R355">
        <v>33</v>
      </c>
      <c r="S355">
        <v>90</v>
      </c>
    </row>
    <row r="356" spans="2:19" x14ac:dyDescent="0.25">
      <c r="B356">
        <v>354</v>
      </c>
      <c r="C356" t="s">
        <v>518</v>
      </c>
      <c r="D356" t="s">
        <v>87</v>
      </c>
      <c r="E356" s="10">
        <v>1.1574074074074073E-5</v>
      </c>
      <c r="F356" t="s">
        <v>88</v>
      </c>
      <c r="G356" t="s">
        <v>616</v>
      </c>
      <c r="H356" s="11">
        <v>44171.40252314815</v>
      </c>
      <c r="I356" t="s">
        <v>687</v>
      </c>
      <c r="J356">
        <v>0</v>
      </c>
      <c r="K356">
        <v>91</v>
      </c>
      <c r="M356">
        <v>354</v>
      </c>
      <c r="N356" s="16">
        <v>1.1574074074074073E-5</v>
      </c>
      <c r="O356">
        <v>-5</v>
      </c>
      <c r="P356">
        <v>9</v>
      </c>
      <c r="Q356">
        <f>pqZwift[[#This Row],[Afstand]]+IF(pqZwift[[#This Row],[Index]]&gt;1,Q355,0)</f>
        <v>3041</v>
      </c>
      <c r="R356">
        <v>32</v>
      </c>
      <c r="S356">
        <v>91</v>
      </c>
    </row>
    <row r="357" spans="2:19" x14ac:dyDescent="0.25">
      <c r="B357">
        <v>355</v>
      </c>
      <c r="C357" t="s">
        <v>518</v>
      </c>
      <c r="D357" t="s">
        <v>87</v>
      </c>
      <c r="E357" s="10">
        <v>1.1574074074074073E-5</v>
      </c>
      <c r="F357" t="s">
        <v>93</v>
      </c>
      <c r="G357" t="s">
        <v>688</v>
      </c>
      <c r="H357" s="11">
        <v>44171.40253472222</v>
      </c>
      <c r="I357" t="s">
        <v>689</v>
      </c>
      <c r="J357">
        <v>0</v>
      </c>
      <c r="K357">
        <v>90</v>
      </c>
      <c r="M357">
        <v>355</v>
      </c>
      <c r="N357" s="16">
        <v>1.1574074074074073E-5</v>
      </c>
      <c r="O357">
        <v>-5</v>
      </c>
      <c r="P357">
        <v>9</v>
      </c>
      <c r="Q357">
        <f>pqZwift[[#This Row],[Afstand]]+IF(pqZwift[[#This Row],[Index]]&gt;1,Q356,0)</f>
        <v>3050</v>
      </c>
      <c r="R357">
        <v>31</v>
      </c>
      <c r="S357">
        <v>90</v>
      </c>
    </row>
    <row r="358" spans="2:19" x14ac:dyDescent="0.25">
      <c r="B358">
        <v>356</v>
      </c>
      <c r="C358" t="s">
        <v>518</v>
      </c>
      <c r="D358" t="s">
        <v>87</v>
      </c>
      <c r="E358" s="10">
        <v>1.1574074074074073E-5</v>
      </c>
      <c r="F358" t="s">
        <v>101</v>
      </c>
      <c r="G358" t="s">
        <v>690</v>
      </c>
      <c r="H358" s="11">
        <v>44171.402546296296</v>
      </c>
      <c r="I358" t="s">
        <v>691</v>
      </c>
      <c r="J358">
        <v>0</v>
      </c>
      <c r="K358">
        <v>89</v>
      </c>
      <c r="M358">
        <v>356</v>
      </c>
      <c r="N358" s="16">
        <v>1.1574074074074073E-5</v>
      </c>
      <c r="O358">
        <v>-5</v>
      </c>
      <c r="P358">
        <v>9</v>
      </c>
      <c r="Q358">
        <f>pqZwift[[#This Row],[Afstand]]+IF(pqZwift[[#This Row],[Index]]&gt;1,Q357,0)</f>
        <v>3059</v>
      </c>
      <c r="R358">
        <v>33</v>
      </c>
      <c r="S358">
        <v>89</v>
      </c>
    </row>
    <row r="359" spans="2:19" x14ac:dyDescent="0.25">
      <c r="B359">
        <v>357</v>
      </c>
      <c r="C359" t="s">
        <v>518</v>
      </c>
      <c r="D359" t="s">
        <v>87</v>
      </c>
      <c r="E359" s="10">
        <v>1.1574074074074073E-5</v>
      </c>
      <c r="F359" t="s">
        <v>101</v>
      </c>
      <c r="G359" t="s">
        <v>336</v>
      </c>
      <c r="H359" s="11">
        <v>44171.402557870373</v>
      </c>
      <c r="I359" t="s">
        <v>692</v>
      </c>
      <c r="J359">
        <v>0</v>
      </c>
      <c r="K359">
        <v>90</v>
      </c>
      <c r="M359">
        <v>357</v>
      </c>
      <c r="N359" s="16">
        <v>1.1574074074074073E-5</v>
      </c>
      <c r="O359">
        <v>-5</v>
      </c>
      <c r="P359">
        <v>9</v>
      </c>
      <c r="Q359">
        <f>pqZwift[[#This Row],[Afstand]]+IF(pqZwift[[#This Row],[Index]]&gt;1,Q358,0)</f>
        <v>3068</v>
      </c>
      <c r="R359">
        <v>33</v>
      </c>
      <c r="S359">
        <v>90</v>
      </c>
    </row>
    <row r="360" spans="2:19" x14ac:dyDescent="0.25">
      <c r="B360">
        <v>358</v>
      </c>
      <c r="C360" t="s">
        <v>518</v>
      </c>
      <c r="D360" t="s">
        <v>87</v>
      </c>
      <c r="E360" s="10">
        <v>1.1574074074074073E-5</v>
      </c>
      <c r="F360" t="s">
        <v>88</v>
      </c>
      <c r="G360" t="s">
        <v>336</v>
      </c>
      <c r="H360" s="11">
        <v>44171.402569444443</v>
      </c>
      <c r="I360" t="s">
        <v>693</v>
      </c>
      <c r="J360">
        <v>0</v>
      </c>
      <c r="K360">
        <v>89</v>
      </c>
      <c r="M360">
        <v>358</v>
      </c>
      <c r="N360" s="16">
        <v>1.1574074074074073E-5</v>
      </c>
      <c r="O360">
        <v>-5</v>
      </c>
      <c r="P360">
        <v>9</v>
      </c>
      <c r="Q360">
        <f>pqZwift[[#This Row],[Afstand]]+IF(pqZwift[[#This Row],[Index]]&gt;1,Q359,0)</f>
        <v>3077</v>
      </c>
      <c r="R360">
        <v>32</v>
      </c>
      <c r="S360">
        <v>89</v>
      </c>
    </row>
    <row r="361" spans="2:19" x14ac:dyDescent="0.25">
      <c r="B361">
        <v>359</v>
      </c>
      <c r="C361" t="s">
        <v>518</v>
      </c>
      <c r="D361" t="s">
        <v>87</v>
      </c>
      <c r="E361" s="10">
        <v>1.1574074074074073E-5</v>
      </c>
      <c r="F361" t="s">
        <v>98</v>
      </c>
      <c r="G361" t="s">
        <v>336</v>
      </c>
      <c r="H361" s="11">
        <v>44171.402581018519</v>
      </c>
      <c r="I361" t="s">
        <v>694</v>
      </c>
      <c r="J361">
        <v>0</v>
      </c>
      <c r="K361">
        <v>90</v>
      </c>
      <c r="M361">
        <v>359</v>
      </c>
      <c r="N361" s="16">
        <v>1.1574074074074073E-5</v>
      </c>
      <c r="O361">
        <v>-5</v>
      </c>
      <c r="P361">
        <v>9</v>
      </c>
      <c r="Q361">
        <f>pqZwift[[#This Row],[Afstand]]+IF(pqZwift[[#This Row],[Index]]&gt;1,Q360,0)</f>
        <v>3086</v>
      </c>
      <c r="R361">
        <v>34</v>
      </c>
      <c r="S361">
        <v>90</v>
      </c>
    </row>
    <row r="362" spans="2:19" x14ac:dyDescent="0.25">
      <c r="B362">
        <v>360</v>
      </c>
      <c r="C362" t="s">
        <v>518</v>
      </c>
      <c r="D362" t="s">
        <v>87</v>
      </c>
      <c r="E362" s="10">
        <v>1.1574074074074073E-5</v>
      </c>
      <c r="F362" t="s">
        <v>101</v>
      </c>
      <c r="G362" t="s">
        <v>336</v>
      </c>
      <c r="H362" s="11">
        <v>44171.402592592596</v>
      </c>
      <c r="I362" t="s">
        <v>695</v>
      </c>
      <c r="J362">
        <v>0</v>
      </c>
      <c r="K362">
        <v>89</v>
      </c>
      <c r="M362">
        <v>360</v>
      </c>
      <c r="N362" s="16">
        <v>1.1574074074074073E-5</v>
      </c>
      <c r="O362">
        <v>-5</v>
      </c>
      <c r="P362">
        <v>9</v>
      </c>
      <c r="Q362">
        <f>pqZwift[[#This Row],[Afstand]]+IF(pqZwift[[#This Row],[Index]]&gt;1,Q361,0)</f>
        <v>3095</v>
      </c>
      <c r="R362">
        <v>33</v>
      </c>
      <c r="S362">
        <v>89</v>
      </c>
    </row>
    <row r="363" spans="2:19" x14ac:dyDescent="0.25">
      <c r="B363">
        <v>361</v>
      </c>
      <c r="C363" t="s">
        <v>518</v>
      </c>
      <c r="D363" t="s">
        <v>87</v>
      </c>
      <c r="E363" s="10">
        <v>1.1574074074074073E-5</v>
      </c>
      <c r="F363" t="s">
        <v>101</v>
      </c>
      <c r="G363" t="s">
        <v>696</v>
      </c>
      <c r="H363" s="11">
        <v>44171.402604166666</v>
      </c>
      <c r="I363" t="s">
        <v>697</v>
      </c>
      <c r="J363">
        <v>0</v>
      </c>
      <c r="K363">
        <v>90</v>
      </c>
      <c r="M363">
        <v>361</v>
      </c>
      <c r="N363" s="16">
        <v>1.1574074074074073E-5</v>
      </c>
      <c r="O363">
        <v>-5</v>
      </c>
      <c r="P363">
        <v>9</v>
      </c>
      <c r="Q363">
        <f>pqZwift[[#This Row],[Afstand]]+IF(pqZwift[[#This Row],[Index]]&gt;1,Q362,0)</f>
        <v>3104</v>
      </c>
      <c r="R363">
        <v>33</v>
      </c>
      <c r="S363">
        <v>90</v>
      </c>
    </row>
    <row r="364" spans="2:19" x14ac:dyDescent="0.25">
      <c r="B364">
        <v>362</v>
      </c>
      <c r="C364" t="s">
        <v>518</v>
      </c>
      <c r="D364" t="s">
        <v>87</v>
      </c>
      <c r="E364" s="10">
        <v>1.1574074074074073E-5</v>
      </c>
      <c r="F364" t="s">
        <v>101</v>
      </c>
      <c r="G364" t="s">
        <v>484</v>
      </c>
      <c r="H364" s="11">
        <v>44171.402615740742</v>
      </c>
      <c r="I364" t="s">
        <v>698</v>
      </c>
      <c r="J364">
        <v>0</v>
      </c>
      <c r="K364">
        <v>89</v>
      </c>
      <c r="M364">
        <v>362</v>
      </c>
      <c r="N364" s="16">
        <v>1.1574074074074073E-5</v>
      </c>
      <c r="O364">
        <v>-5</v>
      </c>
      <c r="P364">
        <v>9</v>
      </c>
      <c r="Q364">
        <f>pqZwift[[#This Row],[Afstand]]+IF(pqZwift[[#This Row],[Index]]&gt;1,Q363,0)</f>
        <v>3113</v>
      </c>
      <c r="R364">
        <v>33</v>
      </c>
      <c r="S364">
        <v>89</v>
      </c>
    </row>
    <row r="365" spans="2:19" x14ac:dyDescent="0.25">
      <c r="B365">
        <v>363</v>
      </c>
      <c r="C365" t="s">
        <v>518</v>
      </c>
      <c r="D365" t="s">
        <v>87</v>
      </c>
      <c r="E365" s="10">
        <v>1.1574074074074073E-5</v>
      </c>
      <c r="F365" t="s">
        <v>88</v>
      </c>
      <c r="G365" t="s">
        <v>480</v>
      </c>
      <c r="H365" s="11">
        <v>44171.402627314812</v>
      </c>
      <c r="I365" t="s">
        <v>699</v>
      </c>
      <c r="J365">
        <v>0</v>
      </c>
      <c r="K365">
        <v>90</v>
      </c>
      <c r="M365">
        <v>363</v>
      </c>
      <c r="N365" s="16">
        <v>1.1574074074074073E-5</v>
      </c>
      <c r="O365">
        <v>-5</v>
      </c>
      <c r="P365">
        <v>9</v>
      </c>
      <c r="Q365">
        <f>pqZwift[[#This Row],[Afstand]]+IF(pqZwift[[#This Row],[Index]]&gt;1,Q364,0)</f>
        <v>3122</v>
      </c>
      <c r="R365">
        <v>32</v>
      </c>
      <c r="S365">
        <v>90</v>
      </c>
    </row>
    <row r="366" spans="2:19" x14ac:dyDescent="0.25">
      <c r="B366">
        <v>364</v>
      </c>
      <c r="C366" t="s">
        <v>518</v>
      </c>
      <c r="D366" t="s">
        <v>87</v>
      </c>
      <c r="E366" s="10">
        <v>1.1574074074074073E-5</v>
      </c>
      <c r="F366" t="s">
        <v>101</v>
      </c>
      <c r="G366" t="s">
        <v>484</v>
      </c>
      <c r="H366" s="11">
        <v>44171.402638888889</v>
      </c>
      <c r="I366" t="s">
        <v>700</v>
      </c>
      <c r="J366">
        <v>0</v>
      </c>
      <c r="K366">
        <v>90</v>
      </c>
      <c r="M366">
        <v>364</v>
      </c>
      <c r="N366" s="16">
        <v>1.1574074074074073E-5</v>
      </c>
      <c r="O366">
        <v>-5</v>
      </c>
      <c r="P366">
        <v>9</v>
      </c>
      <c r="Q366">
        <f>pqZwift[[#This Row],[Afstand]]+IF(pqZwift[[#This Row],[Index]]&gt;1,Q365,0)</f>
        <v>3131</v>
      </c>
      <c r="R366">
        <v>33</v>
      </c>
      <c r="S366">
        <v>90</v>
      </c>
    </row>
    <row r="367" spans="2:19" x14ac:dyDescent="0.25">
      <c r="B367">
        <v>365</v>
      </c>
      <c r="C367" t="s">
        <v>518</v>
      </c>
      <c r="D367" t="s">
        <v>87</v>
      </c>
      <c r="E367" s="10">
        <v>1.1574074074074073E-5</v>
      </c>
      <c r="F367" t="s">
        <v>101</v>
      </c>
      <c r="G367" t="s">
        <v>701</v>
      </c>
      <c r="H367" s="11">
        <v>44171.402650462966</v>
      </c>
      <c r="I367" t="s">
        <v>702</v>
      </c>
      <c r="J367">
        <v>0</v>
      </c>
      <c r="K367">
        <v>91</v>
      </c>
      <c r="M367">
        <v>365</v>
      </c>
      <c r="N367" s="16">
        <v>1.1574074074074073E-5</v>
      </c>
      <c r="O367">
        <v>-5</v>
      </c>
      <c r="P367">
        <v>9</v>
      </c>
      <c r="Q367">
        <f>pqZwift[[#This Row],[Afstand]]+IF(pqZwift[[#This Row],[Index]]&gt;1,Q366,0)</f>
        <v>3140</v>
      </c>
      <c r="R367">
        <v>33</v>
      </c>
      <c r="S367">
        <v>91</v>
      </c>
    </row>
    <row r="368" spans="2:19" x14ac:dyDescent="0.25">
      <c r="B368">
        <v>366</v>
      </c>
      <c r="C368" t="s">
        <v>518</v>
      </c>
      <c r="D368" t="s">
        <v>87</v>
      </c>
      <c r="E368" s="10">
        <v>1.1574074074074073E-5</v>
      </c>
      <c r="F368" t="s">
        <v>101</v>
      </c>
      <c r="G368" t="s">
        <v>696</v>
      </c>
      <c r="H368" s="11">
        <v>44171.402662037035</v>
      </c>
      <c r="I368" t="s">
        <v>703</v>
      </c>
      <c r="J368">
        <v>0</v>
      </c>
      <c r="K368">
        <v>90</v>
      </c>
      <c r="M368">
        <v>366</v>
      </c>
      <c r="N368" s="16">
        <v>1.1574074074074073E-5</v>
      </c>
      <c r="O368">
        <v>-5</v>
      </c>
      <c r="P368">
        <v>9</v>
      </c>
      <c r="Q368">
        <f>pqZwift[[#This Row],[Afstand]]+IF(pqZwift[[#This Row],[Index]]&gt;1,Q367,0)</f>
        <v>3149</v>
      </c>
      <c r="R368">
        <v>33</v>
      </c>
      <c r="S368">
        <v>90</v>
      </c>
    </row>
    <row r="369" spans="2:19" x14ac:dyDescent="0.25">
      <c r="B369">
        <v>367</v>
      </c>
      <c r="C369" t="s">
        <v>518</v>
      </c>
      <c r="D369" t="s">
        <v>87</v>
      </c>
      <c r="E369" s="10">
        <v>1.1574074074074073E-5</v>
      </c>
      <c r="F369" t="s">
        <v>88</v>
      </c>
      <c r="G369" t="s">
        <v>480</v>
      </c>
      <c r="H369" s="11">
        <v>44171.402673611112</v>
      </c>
      <c r="I369" t="s">
        <v>704</v>
      </c>
      <c r="J369">
        <v>0</v>
      </c>
      <c r="K369">
        <v>91</v>
      </c>
      <c r="M369">
        <v>367</v>
      </c>
      <c r="N369" s="16">
        <v>1.1574074074074073E-5</v>
      </c>
      <c r="O369">
        <v>-5</v>
      </c>
      <c r="P369">
        <v>9</v>
      </c>
      <c r="Q369">
        <f>pqZwift[[#This Row],[Afstand]]+IF(pqZwift[[#This Row],[Index]]&gt;1,Q368,0)</f>
        <v>3158</v>
      </c>
      <c r="R369">
        <v>32</v>
      </c>
      <c r="S369">
        <v>91</v>
      </c>
    </row>
    <row r="370" spans="2:19" x14ac:dyDescent="0.25">
      <c r="B370">
        <v>368</v>
      </c>
      <c r="C370" t="s">
        <v>518</v>
      </c>
      <c r="D370" t="s">
        <v>87</v>
      </c>
      <c r="E370" s="10">
        <v>1.1574074074074073E-5</v>
      </c>
      <c r="F370" t="s">
        <v>101</v>
      </c>
      <c r="G370" t="s">
        <v>484</v>
      </c>
      <c r="H370" s="11">
        <v>44171.402685185189</v>
      </c>
      <c r="I370" t="s">
        <v>705</v>
      </c>
      <c r="J370">
        <v>0</v>
      </c>
      <c r="K370">
        <v>90</v>
      </c>
      <c r="M370">
        <v>368</v>
      </c>
      <c r="N370" s="16">
        <v>1.1574074074074073E-5</v>
      </c>
      <c r="O370">
        <v>-5</v>
      </c>
      <c r="P370">
        <v>9</v>
      </c>
      <c r="Q370">
        <f>pqZwift[[#This Row],[Afstand]]+IF(pqZwift[[#This Row],[Index]]&gt;1,Q369,0)</f>
        <v>3167</v>
      </c>
      <c r="R370">
        <v>33</v>
      </c>
      <c r="S370">
        <v>90</v>
      </c>
    </row>
    <row r="371" spans="2:19" x14ac:dyDescent="0.25">
      <c r="B371">
        <v>369</v>
      </c>
      <c r="C371" t="s">
        <v>518</v>
      </c>
      <c r="D371" t="s">
        <v>87</v>
      </c>
      <c r="E371" s="10">
        <v>1.1574074074074073E-5</v>
      </c>
      <c r="F371" t="s">
        <v>101</v>
      </c>
      <c r="G371" t="s">
        <v>484</v>
      </c>
      <c r="H371" s="11">
        <v>44171.402696759258</v>
      </c>
      <c r="I371" t="s">
        <v>706</v>
      </c>
      <c r="J371">
        <v>0</v>
      </c>
      <c r="K371">
        <v>89</v>
      </c>
      <c r="M371">
        <v>369</v>
      </c>
      <c r="N371" s="16">
        <v>1.1574074074074073E-5</v>
      </c>
      <c r="O371">
        <v>-5</v>
      </c>
      <c r="P371">
        <v>9</v>
      </c>
      <c r="Q371">
        <f>pqZwift[[#This Row],[Afstand]]+IF(pqZwift[[#This Row],[Index]]&gt;1,Q370,0)</f>
        <v>3176</v>
      </c>
      <c r="R371">
        <v>33</v>
      </c>
      <c r="S371">
        <v>89</v>
      </c>
    </row>
    <row r="372" spans="2:19" x14ac:dyDescent="0.25">
      <c r="B372">
        <v>370</v>
      </c>
      <c r="C372" t="s">
        <v>518</v>
      </c>
      <c r="D372" t="s">
        <v>87</v>
      </c>
      <c r="E372" s="10">
        <v>1.1574074074074073E-5</v>
      </c>
      <c r="F372" t="s">
        <v>101</v>
      </c>
      <c r="G372" t="s">
        <v>707</v>
      </c>
      <c r="H372" s="11">
        <v>44171.402708333335</v>
      </c>
      <c r="I372" t="s">
        <v>708</v>
      </c>
      <c r="J372">
        <v>0</v>
      </c>
      <c r="K372">
        <v>90</v>
      </c>
      <c r="M372">
        <v>370</v>
      </c>
      <c r="N372" s="16">
        <v>1.1574074074074073E-5</v>
      </c>
      <c r="O372">
        <v>-5</v>
      </c>
      <c r="P372">
        <v>9</v>
      </c>
      <c r="Q372">
        <f>pqZwift[[#This Row],[Afstand]]+IF(pqZwift[[#This Row],[Index]]&gt;1,Q371,0)</f>
        <v>3185</v>
      </c>
      <c r="R372">
        <v>33</v>
      </c>
      <c r="S372">
        <v>90</v>
      </c>
    </row>
    <row r="373" spans="2:19" x14ac:dyDescent="0.25">
      <c r="B373">
        <v>371</v>
      </c>
      <c r="C373" t="s">
        <v>518</v>
      </c>
      <c r="D373" t="s">
        <v>87</v>
      </c>
      <c r="E373" s="10">
        <v>1.1574074074074073E-5</v>
      </c>
      <c r="F373" t="s">
        <v>98</v>
      </c>
      <c r="G373" t="s">
        <v>709</v>
      </c>
      <c r="H373" s="11">
        <v>44171.402719907404</v>
      </c>
      <c r="I373" t="s">
        <v>710</v>
      </c>
      <c r="J373">
        <v>0</v>
      </c>
      <c r="K373">
        <v>89</v>
      </c>
      <c r="M373">
        <v>371</v>
      </c>
      <c r="N373" s="16">
        <v>1.1574074074074073E-5</v>
      </c>
      <c r="O373">
        <v>-5</v>
      </c>
      <c r="P373">
        <v>9</v>
      </c>
      <c r="Q373">
        <f>pqZwift[[#This Row],[Afstand]]+IF(pqZwift[[#This Row],[Index]]&gt;1,Q372,0)</f>
        <v>3194</v>
      </c>
      <c r="R373">
        <v>34</v>
      </c>
      <c r="S373">
        <v>89</v>
      </c>
    </row>
    <row r="374" spans="2:19" x14ac:dyDescent="0.25">
      <c r="B374">
        <v>372</v>
      </c>
      <c r="C374" t="s">
        <v>518</v>
      </c>
      <c r="D374" t="s">
        <v>104</v>
      </c>
      <c r="E374" s="10">
        <v>1.1574074074074073E-5</v>
      </c>
      <c r="F374" t="s">
        <v>112</v>
      </c>
      <c r="G374" t="s">
        <v>543</v>
      </c>
      <c r="H374" s="11">
        <v>44171.402731481481</v>
      </c>
      <c r="I374" t="s">
        <v>711</v>
      </c>
      <c r="J374">
        <v>0</v>
      </c>
      <c r="K374">
        <v>90</v>
      </c>
      <c r="M374">
        <v>372</v>
      </c>
      <c r="N374" s="16">
        <v>1.1574074074074073E-5</v>
      </c>
      <c r="O374">
        <v>-5</v>
      </c>
      <c r="P374">
        <v>10</v>
      </c>
      <c r="Q374">
        <f>pqZwift[[#This Row],[Afstand]]+IF(pqZwift[[#This Row],[Index]]&gt;1,Q373,0)</f>
        <v>3204</v>
      </c>
      <c r="R374">
        <v>36</v>
      </c>
      <c r="S374">
        <v>90</v>
      </c>
    </row>
    <row r="375" spans="2:19" x14ac:dyDescent="0.25">
      <c r="B375">
        <v>373</v>
      </c>
      <c r="C375" t="s">
        <v>518</v>
      </c>
      <c r="D375" t="s">
        <v>87</v>
      </c>
      <c r="E375" s="10">
        <v>1.1574074074074073E-5</v>
      </c>
      <c r="F375" t="s">
        <v>101</v>
      </c>
      <c r="G375" t="s">
        <v>707</v>
      </c>
      <c r="H375" s="11">
        <v>44171.402743055558</v>
      </c>
      <c r="I375" t="s">
        <v>712</v>
      </c>
      <c r="J375">
        <v>0</v>
      </c>
      <c r="K375">
        <v>89</v>
      </c>
      <c r="M375">
        <v>373</v>
      </c>
      <c r="N375" s="16">
        <v>1.1574074074074073E-5</v>
      </c>
      <c r="O375">
        <v>-5</v>
      </c>
      <c r="P375">
        <v>9</v>
      </c>
      <c r="Q375">
        <f>pqZwift[[#This Row],[Afstand]]+IF(pqZwift[[#This Row],[Index]]&gt;1,Q374,0)</f>
        <v>3213</v>
      </c>
      <c r="R375">
        <v>33</v>
      </c>
      <c r="S375">
        <v>89</v>
      </c>
    </row>
    <row r="376" spans="2:19" x14ac:dyDescent="0.25">
      <c r="B376">
        <v>374</v>
      </c>
      <c r="C376" t="s">
        <v>518</v>
      </c>
      <c r="D376" t="s">
        <v>87</v>
      </c>
      <c r="E376" s="10">
        <v>1.1574074074074073E-5</v>
      </c>
      <c r="F376" t="s">
        <v>101</v>
      </c>
      <c r="G376" t="s">
        <v>696</v>
      </c>
      <c r="H376" s="11">
        <v>44171.402754629627</v>
      </c>
      <c r="I376" t="s">
        <v>713</v>
      </c>
      <c r="J376">
        <v>0</v>
      </c>
      <c r="K376">
        <v>90</v>
      </c>
      <c r="M376">
        <v>374</v>
      </c>
      <c r="N376" s="16">
        <v>1.1574074074074073E-5</v>
      </c>
      <c r="O376">
        <v>-5</v>
      </c>
      <c r="P376">
        <v>9</v>
      </c>
      <c r="Q376">
        <f>pqZwift[[#This Row],[Afstand]]+IF(pqZwift[[#This Row],[Index]]&gt;1,Q375,0)</f>
        <v>3222</v>
      </c>
      <c r="R376">
        <v>33</v>
      </c>
      <c r="S376">
        <v>90</v>
      </c>
    </row>
    <row r="377" spans="2:19" x14ac:dyDescent="0.25">
      <c r="B377">
        <v>375</v>
      </c>
      <c r="C377" t="s">
        <v>518</v>
      </c>
      <c r="D377" t="s">
        <v>87</v>
      </c>
      <c r="E377" s="10">
        <v>1.1574074074074073E-5</v>
      </c>
      <c r="F377" t="s">
        <v>101</v>
      </c>
      <c r="G377" t="s">
        <v>484</v>
      </c>
      <c r="H377" s="11">
        <v>44171.402766203704</v>
      </c>
      <c r="I377" t="s">
        <v>714</v>
      </c>
      <c r="J377">
        <v>0</v>
      </c>
      <c r="K377">
        <v>89</v>
      </c>
      <c r="M377">
        <v>375</v>
      </c>
      <c r="N377" s="16">
        <v>1.1574074074074073E-5</v>
      </c>
      <c r="O377">
        <v>-5</v>
      </c>
      <c r="P377">
        <v>9</v>
      </c>
      <c r="Q377">
        <f>pqZwift[[#This Row],[Afstand]]+IF(pqZwift[[#This Row],[Index]]&gt;1,Q376,0)</f>
        <v>3231</v>
      </c>
      <c r="R377">
        <v>33</v>
      </c>
      <c r="S377">
        <v>89</v>
      </c>
    </row>
    <row r="378" spans="2:19" x14ac:dyDescent="0.25">
      <c r="B378">
        <v>376</v>
      </c>
      <c r="C378" t="s">
        <v>518</v>
      </c>
      <c r="D378" t="s">
        <v>104</v>
      </c>
      <c r="E378" s="10">
        <v>1.1574074074074073E-5</v>
      </c>
      <c r="F378" t="s">
        <v>105</v>
      </c>
      <c r="G378" t="s">
        <v>715</v>
      </c>
      <c r="H378" s="11">
        <v>44171.402777777781</v>
      </c>
      <c r="I378" t="s">
        <v>716</v>
      </c>
      <c r="J378">
        <v>0</v>
      </c>
      <c r="K378">
        <v>88</v>
      </c>
      <c r="M378">
        <v>376</v>
      </c>
      <c r="N378" s="16">
        <v>1.1574074074074073E-5</v>
      </c>
      <c r="O378">
        <v>-5</v>
      </c>
      <c r="P378">
        <v>10</v>
      </c>
      <c r="Q378">
        <f>pqZwift[[#This Row],[Afstand]]+IF(pqZwift[[#This Row],[Index]]&gt;1,Q377,0)</f>
        <v>3241</v>
      </c>
      <c r="R378">
        <v>35</v>
      </c>
      <c r="S378">
        <v>88</v>
      </c>
    </row>
    <row r="379" spans="2:19" x14ac:dyDescent="0.25">
      <c r="B379">
        <v>377</v>
      </c>
      <c r="C379" t="s">
        <v>518</v>
      </c>
      <c r="D379" t="s">
        <v>87</v>
      </c>
      <c r="E379" s="10">
        <v>1.1574074074074073E-5</v>
      </c>
      <c r="F379" t="s">
        <v>93</v>
      </c>
      <c r="G379" t="s">
        <v>717</v>
      </c>
      <c r="H379" s="11">
        <v>44171.402789351851</v>
      </c>
      <c r="I379" t="s">
        <v>718</v>
      </c>
      <c r="J379">
        <v>0</v>
      </c>
      <c r="K379">
        <v>89</v>
      </c>
      <c r="M379">
        <v>377</v>
      </c>
      <c r="N379" s="16">
        <v>1.1574074074074073E-5</v>
      </c>
      <c r="O379">
        <v>-5</v>
      </c>
      <c r="P379">
        <v>9</v>
      </c>
      <c r="Q379">
        <f>pqZwift[[#This Row],[Afstand]]+IF(pqZwift[[#This Row],[Index]]&gt;1,Q378,0)</f>
        <v>3250</v>
      </c>
      <c r="R379">
        <v>31</v>
      </c>
      <c r="S379">
        <v>89</v>
      </c>
    </row>
    <row r="380" spans="2:19" x14ac:dyDescent="0.25">
      <c r="B380">
        <v>378</v>
      </c>
      <c r="C380" t="s">
        <v>518</v>
      </c>
      <c r="D380" t="s">
        <v>87</v>
      </c>
      <c r="E380" s="10">
        <v>1.1574074074074073E-5</v>
      </c>
      <c r="F380" t="s">
        <v>101</v>
      </c>
      <c r="G380" t="s">
        <v>707</v>
      </c>
      <c r="H380" s="11">
        <v>44171.402800925927</v>
      </c>
      <c r="I380" t="s">
        <v>719</v>
      </c>
      <c r="J380">
        <v>0</v>
      </c>
      <c r="K380">
        <v>88</v>
      </c>
      <c r="M380">
        <v>378</v>
      </c>
      <c r="N380" s="16">
        <v>1.1574074074074073E-5</v>
      </c>
      <c r="O380">
        <v>-5</v>
      </c>
      <c r="P380">
        <v>9</v>
      </c>
      <c r="Q380">
        <f>pqZwift[[#This Row],[Afstand]]+IF(pqZwift[[#This Row],[Index]]&gt;1,Q379,0)</f>
        <v>3259</v>
      </c>
      <c r="R380">
        <v>33</v>
      </c>
      <c r="S380">
        <v>88</v>
      </c>
    </row>
    <row r="381" spans="2:19" x14ac:dyDescent="0.25">
      <c r="B381">
        <v>379</v>
      </c>
      <c r="C381" t="s">
        <v>518</v>
      </c>
      <c r="D381" t="s">
        <v>104</v>
      </c>
      <c r="E381" s="10">
        <v>1.1574074074074073E-5</v>
      </c>
      <c r="F381" t="s">
        <v>105</v>
      </c>
      <c r="G381" t="s">
        <v>715</v>
      </c>
      <c r="H381" s="11">
        <v>44171.402812499997</v>
      </c>
      <c r="I381" t="s">
        <v>720</v>
      </c>
      <c r="J381">
        <v>0</v>
      </c>
      <c r="K381">
        <v>89</v>
      </c>
      <c r="M381">
        <v>379</v>
      </c>
      <c r="N381" s="16">
        <v>1.1574074074074073E-5</v>
      </c>
      <c r="O381">
        <v>-5</v>
      </c>
      <c r="P381">
        <v>10</v>
      </c>
      <c r="Q381">
        <f>pqZwift[[#This Row],[Afstand]]+IF(pqZwift[[#This Row],[Index]]&gt;1,Q380,0)</f>
        <v>3269</v>
      </c>
      <c r="R381">
        <v>35</v>
      </c>
      <c r="S381">
        <v>89</v>
      </c>
    </row>
    <row r="382" spans="2:19" x14ac:dyDescent="0.25">
      <c r="B382">
        <v>380</v>
      </c>
      <c r="C382" t="s">
        <v>518</v>
      </c>
      <c r="D382" t="s">
        <v>87</v>
      </c>
      <c r="E382" s="10">
        <v>1.1574074074074073E-5</v>
      </c>
      <c r="F382" t="s">
        <v>88</v>
      </c>
      <c r="G382" t="s">
        <v>721</v>
      </c>
      <c r="H382" s="11">
        <v>44171.402824074074</v>
      </c>
      <c r="I382" t="s">
        <v>722</v>
      </c>
      <c r="J382">
        <v>0</v>
      </c>
      <c r="K382">
        <v>89</v>
      </c>
      <c r="M382">
        <v>380</v>
      </c>
      <c r="N382" s="16">
        <v>1.1574074074074073E-5</v>
      </c>
      <c r="O382">
        <v>-5</v>
      </c>
      <c r="P382">
        <v>9</v>
      </c>
      <c r="Q382">
        <f>pqZwift[[#This Row],[Afstand]]+IF(pqZwift[[#This Row],[Index]]&gt;1,Q381,0)</f>
        <v>3278</v>
      </c>
      <c r="R382">
        <v>32</v>
      </c>
      <c r="S382">
        <v>89</v>
      </c>
    </row>
    <row r="383" spans="2:19" x14ac:dyDescent="0.25">
      <c r="B383">
        <v>381</v>
      </c>
      <c r="C383" t="s">
        <v>518</v>
      </c>
      <c r="D383" t="s">
        <v>87</v>
      </c>
      <c r="E383" s="10">
        <v>1.1574074074074073E-5</v>
      </c>
      <c r="F383" t="s">
        <v>98</v>
      </c>
      <c r="G383" t="s">
        <v>723</v>
      </c>
      <c r="H383" s="11">
        <v>44171.40283564815</v>
      </c>
      <c r="I383" t="s">
        <v>724</v>
      </c>
      <c r="J383">
        <v>0</v>
      </c>
      <c r="K383">
        <v>91</v>
      </c>
      <c r="M383">
        <v>381</v>
      </c>
      <c r="N383" s="16">
        <v>1.1574074074074073E-5</v>
      </c>
      <c r="O383">
        <v>-5</v>
      </c>
      <c r="P383">
        <v>9</v>
      </c>
      <c r="Q383">
        <f>pqZwift[[#This Row],[Afstand]]+IF(pqZwift[[#This Row],[Index]]&gt;1,Q382,0)</f>
        <v>3287</v>
      </c>
      <c r="R383">
        <v>34</v>
      </c>
      <c r="S383">
        <v>91</v>
      </c>
    </row>
    <row r="384" spans="2:19" x14ac:dyDescent="0.25">
      <c r="B384">
        <v>382</v>
      </c>
      <c r="C384" t="s">
        <v>518</v>
      </c>
      <c r="D384" t="s">
        <v>87</v>
      </c>
      <c r="E384" s="10">
        <v>1.1574074074074073E-5</v>
      </c>
      <c r="F384" t="s">
        <v>93</v>
      </c>
      <c r="G384" t="s">
        <v>717</v>
      </c>
      <c r="H384" s="11">
        <v>44171.40284722222</v>
      </c>
      <c r="I384" t="s">
        <v>725</v>
      </c>
      <c r="J384">
        <v>0</v>
      </c>
      <c r="K384">
        <v>92</v>
      </c>
      <c r="M384">
        <v>382</v>
      </c>
      <c r="N384" s="16">
        <v>1.1574074074074073E-5</v>
      </c>
      <c r="O384">
        <v>-5</v>
      </c>
      <c r="P384">
        <v>9</v>
      </c>
      <c r="Q384">
        <f>pqZwift[[#This Row],[Afstand]]+IF(pqZwift[[#This Row],[Index]]&gt;1,Q383,0)</f>
        <v>3296</v>
      </c>
      <c r="R384">
        <v>31</v>
      </c>
      <c r="S384">
        <v>92</v>
      </c>
    </row>
    <row r="385" spans="2:19" x14ac:dyDescent="0.25">
      <c r="B385">
        <v>383</v>
      </c>
      <c r="C385" t="s">
        <v>518</v>
      </c>
      <c r="D385" t="s">
        <v>87</v>
      </c>
      <c r="E385" s="10">
        <v>1.1574074074074073E-5</v>
      </c>
      <c r="F385" t="s">
        <v>88</v>
      </c>
      <c r="G385" t="s">
        <v>721</v>
      </c>
      <c r="H385" s="11">
        <v>44171.402858796297</v>
      </c>
      <c r="I385" t="s">
        <v>726</v>
      </c>
      <c r="J385">
        <v>0</v>
      </c>
      <c r="K385">
        <v>91</v>
      </c>
      <c r="M385">
        <v>383</v>
      </c>
      <c r="N385" s="16">
        <v>1.1574074074074073E-5</v>
      </c>
      <c r="O385">
        <v>-5</v>
      </c>
      <c r="P385">
        <v>9</v>
      </c>
      <c r="Q385">
        <f>pqZwift[[#This Row],[Afstand]]+IF(pqZwift[[#This Row],[Index]]&gt;1,Q384,0)</f>
        <v>3305</v>
      </c>
      <c r="R385">
        <v>32</v>
      </c>
      <c r="S385">
        <v>91</v>
      </c>
    </row>
    <row r="386" spans="2:19" x14ac:dyDescent="0.25">
      <c r="B386">
        <v>384</v>
      </c>
      <c r="C386" t="s">
        <v>518</v>
      </c>
      <c r="D386" t="s">
        <v>87</v>
      </c>
      <c r="E386" s="10">
        <v>1.1574074074074073E-5</v>
      </c>
      <c r="F386" t="s">
        <v>98</v>
      </c>
      <c r="G386" t="s">
        <v>465</v>
      </c>
      <c r="H386" s="11">
        <v>44171.402870370373</v>
      </c>
      <c r="I386" t="s">
        <v>727</v>
      </c>
      <c r="J386">
        <v>0</v>
      </c>
      <c r="K386">
        <v>91</v>
      </c>
      <c r="M386">
        <v>384</v>
      </c>
      <c r="N386" s="16">
        <v>1.1574074074074073E-5</v>
      </c>
      <c r="O386">
        <v>-5</v>
      </c>
      <c r="P386">
        <v>9</v>
      </c>
      <c r="Q386">
        <f>pqZwift[[#This Row],[Afstand]]+IF(pqZwift[[#This Row],[Index]]&gt;1,Q385,0)</f>
        <v>3314</v>
      </c>
      <c r="R386">
        <v>34</v>
      </c>
      <c r="S386">
        <v>91</v>
      </c>
    </row>
    <row r="387" spans="2:19" x14ac:dyDescent="0.25">
      <c r="B387">
        <v>385</v>
      </c>
      <c r="C387" t="s">
        <v>518</v>
      </c>
      <c r="D387" t="s">
        <v>87</v>
      </c>
      <c r="E387" s="10">
        <v>1.1574074074074073E-5</v>
      </c>
      <c r="F387" t="s">
        <v>88</v>
      </c>
      <c r="G387" t="s">
        <v>454</v>
      </c>
      <c r="H387" s="11">
        <v>44171.402881944443</v>
      </c>
      <c r="I387" t="s">
        <v>728</v>
      </c>
      <c r="J387">
        <v>0</v>
      </c>
      <c r="K387">
        <v>91</v>
      </c>
      <c r="M387">
        <v>385</v>
      </c>
      <c r="N387" s="16">
        <v>1.1574074074074073E-5</v>
      </c>
      <c r="O387">
        <v>-5</v>
      </c>
      <c r="P387">
        <v>9</v>
      </c>
      <c r="Q387">
        <f>pqZwift[[#This Row],[Afstand]]+IF(pqZwift[[#This Row],[Index]]&gt;1,Q386,0)</f>
        <v>3323</v>
      </c>
      <c r="R387">
        <v>32</v>
      </c>
      <c r="S387">
        <v>91</v>
      </c>
    </row>
    <row r="388" spans="2:19" x14ac:dyDescent="0.25">
      <c r="B388">
        <v>386</v>
      </c>
      <c r="C388" t="s">
        <v>518</v>
      </c>
      <c r="D388" t="s">
        <v>87</v>
      </c>
      <c r="E388" s="10">
        <v>1.1574074074074073E-5</v>
      </c>
      <c r="F388" t="s">
        <v>88</v>
      </c>
      <c r="G388" t="s">
        <v>721</v>
      </c>
      <c r="H388" s="11">
        <v>44171.40289351852</v>
      </c>
      <c r="I388" t="s">
        <v>729</v>
      </c>
      <c r="J388">
        <v>0</v>
      </c>
      <c r="K388">
        <v>90</v>
      </c>
      <c r="M388">
        <v>386</v>
      </c>
      <c r="N388" s="16">
        <v>1.1574074074074073E-5</v>
      </c>
      <c r="O388">
        <v>-5</v>
      </c>
      <c r="P388">
        <v>9</v>
      </c>
      <c r="Q388">
        <f>pqZwift[[#This Row],[Afstand]]+IF(pqZwift[[#This Row],[Index]]&gt;1,Q387,0)</f>
        <v>3332</v>
      </c>
      <c r="R388">
        <v>32</v>
      </c>
      <c r="S388">
        <v>90</v>
      </c>
    </row>
    <row r="389" spans="2:19" x14ac:dyDescent="0.25">
      <c r="B389">
        <v>387</v>
      </c>
      <c r="C389" t="s">
        <v>518</v>
      </c>
      <c r="D389" t="s">
        <v>87</v>
      </c>
      <c r="E389" s="10">
        <v>1.1574074074074073E-5</v>
      </c>
      <c r="F389" t="s">
        <v>93</v>
      </c>
      <c r="G389" t="s">
        <v>467</v>
      </c>
      <c r="H389" s="11">
        <v>44171.402905092589</v>
      </c>
      <c r="I389" t="s">
        <v>730</v>
      </c>
      <c r="J389">
        <v>0</v>
      </c>
      <c r="K389">
        <v>89</v>
      </c>
      <c r="M389">
        <v>387</v>
      </c>
      <c r="N389" s="16">
        <v>1.1574074074074073E-5</v>
      </c>
      <c r="O389">
        <v>-5</v>
      </c>
      <c r="P389">
        <v>9</v>
      </c>
      <c r="Q389">
        <f>pqZwift[[#This Row],[Afstand]]+IF(pqZwift[[#This Row],[Index]]&gt;1,Q388,0)</f>
        <v>3341</v>
      </c>
      <c r="R389">
        <v>31</v>
      </c>
      <c r="S389">
        <v>89</v>
      </c>
    </row>
    <row r="390" spans="2:19" x14ac:dyDescent="0.25">
      <c r="B390">
        <v>388</v>
      </c>
      <c r="C390" t="s">
        <v>518</v>
      </c>
      <c r="D390" t="s">
        <v>87</v>
      </c>
      <c r="E390" s="10">
        <v>1.1574074074074073E-5</v>
      </c>
      <c r="F390" t="s">
        <v>88</v>
      </c>
      <c r="G390" t="s">
        <v>454</v>
      </c>
      <c r="H390" s="11">
        <v>44171.402916666666</v>
      </c>
      <c r="I390" t="s">
        <v>731</v>
      </c>
      <c r="J390">
        <v>0</v>
      </c>
      <c r="K390">
        <v>90</v>
      </c>
      <c r="M390">
        <v>388</v>
      </c>
      <c r="N390" s="16">
        <v>1.1574074074074073E-5</v>
      </c>
      <c r="O390">
        <v>-5</v>
      </c>
      <c r="P390">
        <v>9</v>
      </c>
      <c r="Q390">
        <f>pqZwift[[#This Row],[Afstand]]+IF(pqZwift[[#This Row],[Index]]&gt;1,Q389,0)</f>
        <v>3350</v>
      </c>
      <c r="R390">
        <v>32</v>
      </c>
      <c r="S390">
        <v>90</v>
      </c>
    </row>
    <row r="391" spans="2:19" x14ac:dyDescent="0.25">
      <c r="B391">
        <v>389</v>
      </c>
      <c r="C391" t="s">
        <v>518</v>
      </c>
      <c r="D391" t="s">
        <v>87</v>
      </c>
      <c r="E391" s="10">
        <v>1.1574074074074073E-5</v>
      </c>
      <c r="F391" t="s">
        <v>88</v>
      </c>
      <c r="G391" t="s">
        <v>721</v>
      </c>
      <c r="H391" s="11">
        <v>44171.402928240743</v>
      </c>
      <c r="I391" t="s">
        <v>732</v>
      </c>
      <c r="J391">
        <v>0</v>
      </c>
      <c r="K391">
        <v>89</v>
      </c>
      <c r="M391">
        <v>389</v>
      </c>
      <c r="N391" s="16">
        <v>1.1574074074074073E-5</v>
      </c>
      <c r="O391">
        <v>-5</v>
      </c>
      <c r="P391">
        <v>9</v>
      </c>
      <c r="Q391">
        <f>pqZwift[[#This Row],[Afstand]]+IF(pqZwift[[#This Row],[Index]]&gt;1,Q390,0)</f>
        <v>3359</v>
      </c>
      <c r="R391">
        <v>32</v>
      </c>
      <c r="S391">
        <v>89</v>
      </c>
    </row>
    <row r="392" spans="2:19" x14ac:dyDescent="0.25">
      <c r="B392">
        <v>390</v>
      </c>
      <c r="C392" t="s">
        <v>518</v>
      </c>
      <c r="D392" t="s">
        <v>87</v>
      </c>
      <c r="E392" s="10">
        <v>1.1574074074074073E-5</v>
      </c>
      <c r="F392" t="s">
        <v>88</v>
      </c>
      <c r="G392" t="s">
        <v>454</v>
      </c>
      <c r="H392" s="11">
        <v>44171.402939814812</v>
      </c>
      <c r="I392" t="s">
        <v>733</v>
      </c>
      <c r="J392">
        <v>0</v>
      </c>
      <c r="K392">
        <v>89</v>
      </c>
      <c r="M392">
        <v>390</v>
      </c>
      <c r="N392" s="16">
        <v>1.1574074074074073E-5</v>
      </c>
      <c r="O392">
        <v>-5</v>
      </c>
      <c r="P392">
        <v>9</v>
      </c>
      <c r="Q392">
        <f>pqZwift[[#This Row],[Afstand]]+IF(pqZwift[[#This Row],[Index]]&gt;1,Q391,0)</f>
        <v>3368</v>
      </c>
      <c r="R392">
        <v>32</v>
      </c>
      <c r="S392">
        <v>89</v>
      </c>
    </row>
    <row r="393" spans="2:19" x14ac:dyDescent="0.25">
      <c r="B393">
        <v>391</v>
      </c>
      <c r="C393" t="s">
        <v>518</v>
      </c>
      <c r="D393" t="s">
        <v>87</v>
      </c>
      <c r="E393" s="10">
        <v>1.1574074074074073E-5</v>
      </c>
      <c r="F393" t="s">
        <v>88</v>
      </c>
      <c r="G393" t="s">
        <v>454</v>
      </c>
      <c r="H393" s="11">
        <v>44171.402951388889</v>
      </c>
      <c r="I393" t="s">
        <v>734</v>
      </c>
      <c r="J393">
        <v>0</v>
      </c>
      <c r="K393">
        <v>88</v>
      </c>
      <c r="M393">
        <v>391</v>
      </c>
      <c r="N393" s="16">
        <v>1.1574074074074073E-5</v>
      </c>
      <c r="O393">
        <v>-5</v>
      </c>
      <c r="P393">
        <v>9</v>
      </c>
      <c r="Q393">
        <f>pqZwift[[#This Row],[Afstand]]+IF(pqZwift[[#This Row],[Index]]&gt;1,Q392,0)</f>
        <v>3377</v>
      </c>
      <c r="R393">
        <v>32</v>
      </c>
      <c r="S393">
        <v>88</v>
      </c>
    </row>
    <row r="394" spans="2:19" x14ac:dyDescent="0.25">
      <c r="B394">
        <v>392</v>
      </c>
      <c r="C394" t="s">
        <v>518</v>
      </c>
      <c r="D394" t="s">
        <v>87</v>
      </c>
      <c r="E394" s="10">
        <v>1.1574074074074073E-5</v>
      </c>
      <c r="F394" t="s">
        <v>101</v>
      </c>
      <c r="G394" t="s">
        <v>460</v>
      </c>
      <c r="H394" s="11">
        <v>44171.402962962966</v>
      </c>
      <c r="I394" t="s">
        <v>735</v>
      </c>
      <c r="J394">
        <v>0</v>
      </c>
      <c r="K394">
        <v>89</v>
      </c>
      <c r="M394">
        <v>392</v>
      </c>
      <c r="N394" s="16">
        <v>1.1574074074074073E-5</v>
      </c>
      <c r="O394">
        <v>-5</v>
      </c>
      <c r="P394">
        <v>9</v>
      </c>
      <c r="Q394">
        <f>pqZwift[[#This Row],[Afstand]]+IF(pqZwift[[#This Row],[Index]]&gt;1,Q393,0)</f>
        <v>3386</v>
      </c>
      <c r="R394">
        <v>33</v>
      </c>
      <c r="S394">
        <v>89</v>
      </c>
    </row>
    <row r="395" spans="2:19" x14ac:dyDescent="0.25">
      <c r="B395">
        <v>393</v>
      </c>
      <c r="C395" t="s">
        <v>518</v>
      </c>
      <c r="D395" t="s">
        <v>35</v>
      </c>
      <c r="E395" s="10">
        <v>1.1574074074074073E-5</v>
      </c>
      <c r="F395" t="s">
        <v>84</v>
      </c>
      <c r="G395" t="s">
        <v>471</v>
      </c>
      <c r="H395" s="11">
        <v>44171.402974537035</v>
      </c>
      <c r="I395" t="s">
        <v>736</v>
      </c>
      <c r="J395">
        <v>0</v>
      </c>
      <c r="K395">
        <v>88</v>
      </c>
      <c r="M395">
        <v>393</v>
      </c>
      <c r="N395" s="16">
        <v>1.1574074074074073E-5</v>
      </c>
      <c r="O395">
        <v>-5</v>
      </c>
      <c r="P395">
        <v>8</v>
      </c>
      <c r="Q395">
        <f>pqZwift[[#This Row],[Afstand]]+IF(pqZwift[[#This Row],[Index]]&gt;1,Q394,0)</f>
        <v>3394</v>
      </c>
      <c r="R395">
        <v>29</v>
      </c>
      <c r="S395">
        <v>88</v>
      </c>
    </row>
    <row r="396" spans="2:19" x14ac:dyDescent="0.25">
      <c r="B396">
        <v>394</v>
      </c>
      <c r="C396" t="s">
        <v>518</v>
      </c>
      <c r="D396" t="s">
        <v>87</v>
      </c>
      <c r="E396" s="10">
        <v>1.1574074074074073E-5</v>
      </c>
      <c r="F396" t="s">
        <v>101</v>
      </c>
      <c r="G396" t="s">
        <v>451</v>
      </c>
      <c r="H396" s="11">
        <v>44171.402986111112</v>
      </c>
      <c r="I396" t="s">
        <v>737</v>
      </c>
      <c r="J396">
        <v>0</v>
      </c>
      <c r="K396">
        <v>89</v>
      </c>
      <c r="M396">
        <v>394</v>
      </c>
      <c r="N396" s="16">
        <v>1.1574074074074073E-5</v>
      </c>
      <c r="O396">
        <v>-5</v>
      </c>
      <c r="P396">
        <v>9</v>
      </c>
      <c r="Q396">
        <f>pqZwift[[#This Row],[Afstand]]+IF(pqZwift[[#This Row],[Index]]&gt;1,Q395,0)</f>
        <v>3403</v>
      </c>
      <c r="R396">
        <v>33</v>
      </c>
      <c r="S396">
        <v>89</v>
      </c>
    </row>
    <row r="397" spans="2:19" x14ac:dyDescent="0.25">
      <c r="B397">
        <v>395</v>
      </c>
      <c r="C397" t="s">
        <v>518</v>
      </c>
      <c r="D397" t="s">
        <v>87</v>
      </c>
      <c r="E397" s="10">
        <v>1.1574074074074073E-5</v>
      </c>
      <c r="F397" t="s">
        <v>98</v>
      </c>
      <c r="G397" t="s">
        <v>465</v>
      </c>
      <c r="H397" s="11">
        <v>44171.402997685182</v>
      </c>
      <c r="I397" t="s">
        <v>738</v>
      </c>
      <c r="J397">
        <v>0</v>
      </c>
      <c r="K397">
        <v>89</v>
      </c>
      <c r="M397">
        <v>395</v>
      </c>
      <c r="N397" s="16">
        <v>1.1574074074074073E-5</v>
      </c>
      <c r="O397">
        <v>-5</v>
      </c>
      <c r="P397">
        <v>9</v>
      </c>
      <c r="Q397">
        <f>pqZwift[[#This Row],[Afstand]]+IF(pqZwift[[#This Row],[Index]]&gt;1,Q396,0)</f>
        <v>3412</v>
      </c>
      <c r="R397">
        <v>34</v>
      </c>
      <c r="S397">
        <v>89</v>
      </c>
    </row>
    <row r="398" spans="2:19" x14ac:dyDescent="0.25">
      <c r="B398">
        <v>396</v>
      </c>
      <c r="C398" t="s">
        <v>518</v>
      </c>
      <c r="D398" t="s">
        <v>87</v>
      </c>
      <c r="E398" s="10">
        <v>1.1574074074074073E-5</v>
      </c>
      <c r="F398" t="s">
        <v>101</v>
      </c>
      <c r="G398" t="s">
        <v>451</v>
      </c>
      <c r="H398" s="11">
        <v>44171.403009259258</v>
      </c>
      <c r="I398" t="s">
        <v>739</v>
      </c>
      <c r="J398">
        <v>0</v>
      </c>
      <c r="K398">
        <v>90</v>
      </c>
      <c r="M398">
        <v>396</v>
      </c>
      <c r="N398" s="16">
        <v>1.1574074074074073E-5</v>
      </c>
      <c r="O398">
        <v>-5</v>
      </c>
      <c r="P398">
        <v>9</v>
      </c>
      <c r="Q398">
        <f>pqZwift[[#This Row],[Afstand]]+IF(pqZwift[[#This Row],[Index]]&gt;1,Q397,0)</f>
        <v>3421</v>
      </c>
      <c r="R398">
        <v>33</v>
      </c>
      <c r="S398">
        <v>90</v>
      </c>
    </row>
    <row r="399" spans="2:19" x14ac:dyDescent="0.25">
      <c r="B399">
        <v>397</v>
      </c>
      <c r="C399" t="s">
        <v>518</v>
      </c>
      <c r="D399" t="s">
        <v>87</v>
      </c>
      <c r="E399" s="10">
        <v>1.1574074074074073E-5</v>
      </c>
      <c r="F399" t="s">
        <v>101</v>
      </c>
      <c r="G399" t="s">
        <v>451</v>
      </c>
      <c r="H399" s="11">
        <v>44171.403020833335</v>
      </c>
      <c r="I399" t="s">
        <v>740</v>
      </c>
      <c r="J399">
        <v>0</v>
      </c>
      <c r="K399">
        <v>90</v>
      </c>
      <c r="M399">
        <v>397</v>
      </c>
      <c r="N399" s="16">
        <v>1.1574074074074073E-5</v>
      </c>
      <c r="O399">
        <v>-5</v>
      </c>
      <c r="P399">
        <v>9</v>
      </c>
      <c r="Q399">
        <f>pqZwift[[#This Row],[Afstand]]+IF(pqZwift[[#This Row],[Index]]&gt;1,Q398,0)</f>
        <v>3430</v>
      </c>
      <c r="R399">
        <v>33</v>
      </c>
      <c r="S399">
        <v>90</v>
      </c>
    </row>
    <row r="400" spans="2:19" x14ac:dyDescent="0.25">
      <c r="B400">
        <v>398</v>
      </c>
      <c r="C400" t="s">
        <v>518</v>
      </c>
      <c r="D400" t="s">
        <v>35</v>
      </c>
      <c r="E400" s="10">
        <v>1.1574074074074073E-5</v>
      </c>
      <c r="F400" t="s">
        <v>161</v>
      </c>
      <c r="G400" t="s">
        <v>462</v>
      </c>
      <c r="H400" s="11">
        <v>44171.403032407405</v>
      </c>
      <c r="I400" t="s">
        <v>741</v>
      </c>
      <c r="J400">
        <v>0</v>
      </c>
      <c r="K400">
        <v>91</v>
      </c>
      <c r="M400">
        <v>398</v>
      </c>
      <c r="N400" s="16">
        <v>1.1574074074074073E-5</v>
      </c>
      <c r="O400">
        <v>-5</v>
      </c>
      <c r="P400">
        <v>8</v>
      </c>
      <c r="Q400">
        <f>pqZwift[[#This Row],[Afstand]]+IF(pqZwift[[#This Row],[Index]]&gt;1,Q399,0)</f>
        <v>3438</v>
      </c>
      <c r="R400">
        <v>30</v>
      </c>
      <c r="S400">
        <v>91</v>
      </c>
    </row>
    <row r="401" spans="2:19" x14ac:dyDescent="0.25">
      <c r="B401">
        <v>399</v>
      </c>
      <c r="C401" t="s">
        <v>518</v>
      </c>
      <c r="D401" t="s">
        <v>87</v>
      </c>
      <c r="E401" s="10">
        <v>1.1574074074074073E-5</v>
      </c>
      <c r="F401" t="s">
        <v>101</v>
      </c>
      <c r="G401" t="s">
        <v>451</v>
      </c>
      <c r="H401" s="11">
        <v>44171.403043981481</v>
      </c>
      <c r="I401" t="s">
        <v>742</v>
      </c>
      <c r="J401">
        <v>0</v>
      </c>
      <c r="K401">
        <v>91</v>
      </c>
      <c r="M401">
        <v>399</v>
      </c>
      <c r="N401" s="16">
        <v>1.1574074074074073E-5</v>
      </c>
      <c r="O401">
        <v>-5</v>
      </c>
      <c r="P401">
        <v>9</v>
      </c>
      <c r="Q401">
        <f>pqZwift[[#This Row],[Afstand]]+IF(pqZwift[[#This Row],[Index]]&gt;1,Q400,0)</f>
        <v>3447</v>
      </c>
      <c r="R401">
        <v>33</v>
      </c>
      <c r="S401">
        <v>91</v>
      </c>
    </row>
    <row r="402" spans="2:19" x14ac:dyDescent="0.25">
      <c r="B402">
        <v>400</v>
      </c>
      <c r="C402" t="s">
        <v>518</v>
      </c>
      <c r="D402" t="s">
        <v>87</v>
      </c>
      <c r="E402" s="10">
        <v>1.1574074074074073E-5</v>
      </c>
      <c r="F402" t="s">
        <v>101</v>
      </c>
      <c r="G402" t="s">
        <v>460</v>
      </c>
      <c r="H402" s="11">
        <v>44171.403055555558</v>
      </c>
      <c r="I402" t="s">
        <v>743</v>
      </c>
      <c r="J402">
        <v>0</v>
      </c>
      <c r="K402">
        <v>91</v>
      </c>
      <c r="M402">
        <v>400</v>
      </c>
      <c r="N402" s="16">
        <v>1.1574074074074073E-5</v>
      </c>
      <c r="O402">
        <v>-5</v>
      </c>
      <c r="P402">
        <v>9</v>
      </c>
      <c r="Q402">
        <f>pqZwift[[#This Row],[Afstand]]+IF(pqZwift[[#This Row],[Index]]&gt;1,Q401,0)</f>
        <v>3456</v>
      </c>
      <c r="R402">
        <v>33</v>
      </c>
      <c r="S402">
        <v>91</v>
      </c>
    </row>
    <row r="403" spans="2:19" x14ac:dyDescent="0.25">
      <c r="B403">
        <v>401</v>
      </c>
      <c r="C403" t="s">
        <v>518</v>
      </c>
      <c r="D403" t="s">
        <v>87</v>
      </c>
      <c r="E403" s="10">
        <v>1.1574074074074073E-5</v>
      </c>
      <c r="F403" t="s">
        <v>101</v>
      </c>
      <c r="G403" t="s">
        <v>451</v>
      </c>
      <c r="H403" s="11">
        <v>44171.403067129628</v>
      </c>
      <c r="I403" t="s">
        <v>744</v>
      </c>
      <c r="J403">
        <v>0</v>
      </c>
      <c r="K403">
        <v>90</v>
      </c>
      <c r="M403">
        <v>401</v>
      </c>
      <c r="N403" s="16">
        <v>1.1574074074074073E-5</v>
      </c>
      <c r="O403">
        <v>-5</v>
      </c>
      <c r="P403">
        <v>9</v>
      </c>
      <c r="Q403">
        <f>pqZwift[[#This Row],[Afstand]]+IF(pqZwift[[#This Row],[Index]]&gt;1,Q402,0)</f>
        <v>3465</v>
      </c>
      <c r="R403">
        <v>33</v>
      </c>
      <c r="S403">
        <v>90</v>
      </c>
    </row>
    <row r="404" spans="2:19" x14ac:dyDescent="0.25">
      <c r="B404">
        <v>402</v>
      </c>
      <c r="C404" t="s">
        <v>518</v>
      </c>
      <c r="D404" t="s">
        <v>87</v>
      </c>
      <c r="E404" s="10">
        <v>1.1574074074074073E-5</v>
      </c>
      <c r="F404" t="s">
        <v>88</v>
      </c>
      <c r="G404" t="s">
        <v>458</v>
      </c>
      <c r="H404" s="11">
        <v>44171.403078703705</v>
      </c>
      <c r="I404" t="s">
        <v>745</v>
      </c>
      <c r="J404">
        <v>0</v>
      </c>
      <c r="K404">
        <v>90</v>
      </c>
      <c r="M404">
        <v>402</v>
      </c>
      <c r="N404" s="16">
        <v>1.1574074074074073E-5</v>
      </c>
      <c r="O404">
        <v>-5</v>
      </c>
      <c r="P404">
        <v>9</v>
      </c>
      <c r="Q404">
        <f>pqZwift[[#This Row],[Afstand]]+IF(pqZwift[[#This Row],[Index]]&gt;1,Q403,0)</f>
        <v>3474</v>
      </c>
      <c r="R404">
        <v>32</v>
      </c>
      <c r="S404">
        <v>90</v>
      </c>
    </row>
    <row r="405" spans="2:19" x14ac:dyDescent="0.25">
      <c r="B405">
        <v>403</v>
      </c>
      <c r="C405" t="s">
        <v>518</v>
      </c>
      <c r="D405" t="s">
        <v>87</v>
      </c>
      <c r="E405" s="10">
        <v>1.1574074074074073E-5</v>
      </c>
      <c r="F405" t="s">
        <v>88</v>
      </c>
      <c r="G405" t="s">
        <v>721</v>
      </c>
      <c r="H405" s="11">
        <v>44171.403090277781</v>
      </c>
      <c r="I405" t="s">
        <v>746</v>
      </c>
      <c r="J405">
        <v>0</v>
      </c>
      <c r="K405">
        <v>89</v>
      </c>
      <c r="M405">
        <v>403</v>
      </c>
      <c r="N405" s="16">
        <v>1.1574074074074073E-5</v>
      </c>
      <c r="O405">
        <v>-5</v>
      </c>
      <c r="P405">
        <v>9</v>
      </c>
      <c r="Q405">
        <f>pqZwift[[#This Row],[Afstand]]+IF(pqZwift[[#This Row],[Index]]&gt;1,Q404,0)</f>
        <v>3483</v>
      </c>
      <c r="R405">
        <v>32</v>
      </c>
      <c r="S405">
        <v>89</v>
      </c>
    </row>
    <row r="406" spans="2:19" x14ac:dyDescent="0.25">
      <c r="B406">
        <v>404</v>
      </c>
      <c r="C406" t="s">
        <v>518</v>
      </c>
      <c r="D406" t="s">
        <v>87</v>
      </c>
      <c r="E406" s="10">
        <v>1.1574074074074073E-5</v>
      </c>
      <c r="F406" t="s">
        <v>101</v>
      </c>
      <c r="G406" t="s">
        <v>451</v>
      </c>
      <c r="H406" s="11">
        <v>44171.403101851851</v>
      </c>
      <c r="I406" t="s">
        <v>747</v>
      </c>
      <c r="J406">
        <v>0</v>
      </c>
      <c r="K406">
        <v>89</v>
      </c>
      <c r="M406">
        <v>404</v>
      </c>
      <c r="N406" s="16">
        <v>1.1574074074074073E-5</v>
      </c>
      <c r="O406">
        <v>-5</v>
      </c>
      <c r="P406">
        <v>9</v>
      </c>
      <c r="Q406">
        <f>pqZwift[[#This Row],[Afstand]]+IF(pqZwift[[#This Row],[Index]]&gt;1,Q405,0)</f>
        <v>3492</v>
      </c>
      <c r="R406">
        <v>33</v>
      </c>
      <c r="S406">
        <v>89</v>
      </c>
    </row>
    <row r="407" spans="2:19" x14ac:dyDescent="0.25">
      <c r="B407">
        <v>405</v>
      </c>
      <c r="C407" t="s">
        <v>518</v>
      </c>
      <c r="D407" t="s">
        <v>87</v>
      </c>
      <c r="E407" s="10">
        <v>1.1574074074074073E-5</v>
      </c>
      <c r="F407" t="s">
        <v>101</v>
      </c>
      <c r="G407" t="s">
        <v>451</v>
      </c>
      <c r="H407" s="11">
        <v>44171.403113425928</v>
      </c>
      <c r="I407" t="s">
        <v>748</v>
      </c>
      <c r="J407">
        <v>0</v>
      </c>
      <c r="K407">
        <v>88</v>
      </c>
      <c r="M407">
        <v>405</v>
      </c>
      <c r="N407" s="16">
        <v>1.1574074074074073E-5</v>
      </c>
      <c r="O407">
        <v>-5</v>
      </c>
      <c r="P407">
        <v>9</v>
      </c>
      <c r="Q407">
        <f>pqZwift[[#This Row],[Afstand]]+IF(pqZwift[[#This Row],[Index]]&gt;1,Q406,0)</f>
        <v>3501</v>
      </c>
      <c r="R407">
        <v>33</v>
      </c>
      <c r="S407">
        <v>88</v>
      </c>
    </row>
    <row r="408" spans="2:19" x14ac:dyDescent="0.25">
      <c r="B408">
        <v>406</v>
      </c>
      <c r="C408" t="s">
        <v>518</v>
      </c>
      <c r="D408" t="s">
        <v>87</v>
      </c>
      <c r="E408" s="10">
        <v>1.1574074074074073E-5</v>
      </c>
      <c r="F408" t="s">
        <v>101</v>
      </c>
      <c r="G408" t="s">
        <v>460</v>
      </c>
      <c r="H408" s="11">
        <v>44171.403124999997</v>
      </c>
      <c r="I408" t="s">
        <v>749</v>
      </c>
      <c r="J408">
        <v>0</v>
      </c>
      <c r="K408">
        <v>89</v>
      </c>
      <c r="M408">
        <v>406</v>
      </c>
      <c r="N408" s="16">
        <v>1.1574074074074073E-5</v>
      </c>
      <c r="O408">
        <v>-5</v>
      </c>
      <c r="P408">
        <v>9</v>
      </c>
      <c r="Q408">
        <f>pqZwift[[#This Row],[Afstand]]+IF(pqZwift[[#This Row],[Index]]&gt;1,Q407,0)</f>
        <v>3510</v>
      </c>
      <c r="R408">
        <v>33</v>
      </c>
      <c r="S408">
        <v>89</v>
      </c>
    </row>
    <row r="409" spans="2:19" x14ac:dyDescent="0.25">
      <c r="B409">
        <v>407</v>
      </c>
      <c r="C409" t="s">
        <v>518</v>
      </c>
      <c r="D409" t="s">
        <v>87</v>
      </c>
      <c r="E409" s="10">
        <v>1.1574074074074073E-5</v>
      </c>
      <c r="F409" t="s">
        <v>101</v>
      </c>
      <c r="G409" t="s">
        <v>451</v>
      </c>
      <c r="H409" s="11">
        <v>44171.403136574074</v>
      </c>
      <c r="I409" t="s">
        <v>750</v>
      </c>
      <c r="J409">
        <v>0</v>
      </c>
      <c r="K409">
        <v>88</v>
      </c>
      <c r="M409">
        <v>407</v>
      </c>
      <c r="N409" s="16">
        <v>1.1574074074074073E-5</v>
      </c>
      <c r="O409">
        <v>-5</v>
      </c>
      <c r="P409">
        <v>9</v>
      </c>
      <c r="Q409">
        <f>pqZwift[[#This Row],[Afstand]]+IF(pqZwift[[#This Row],[Index]]&gt;1,Q408,0)</f>
        <v>3519</v>
      </c>
      <c r="R409">
        <v>33</v>
      </c>
      <c r="S409">
        <v>88</v>
      </c>
    </row>
    <row r="410" spans="2:19" x14ac:dyDescent="0.25">
      <c r="B410">
        <v>408</v>
      </c>
      <c r="C410" t="s">
        <v>518</v>
      </c>
      <c r="D410" t="s">
        <v>87</v>
      </c>
      <c r="E410" s="10">
        <v>1.1574074074074073E-5</v>
      </c>
      <c r="F410" t="s">
        <v>93</v>
      </c>
      <c r="G410" t="s">
        <v>751</v>
      </c>
      <c r="H410" s="11">
        <v>44171.403148148151</v>
      </c>
      <c r="I410" t="s">
        <v>752</v>
      </c>
      <c r="J410">
        <v>0</v>
      </c>
      <c r="K410">
        <v>89</v>
      </c>
      <c r="M410">
        <v>408</v>
      </c>
      <c r="N410" s="16">
        <v>1.1574074074074073E-5</v>
      </c>
      <c r="O410">
        <v>-5</v>
      </c>
      <c r="P410">
        <v>9</v>
      </c>
      <c r="Q410">
        <f>pqZwift[[#This Row],[Afstand]]+IF(pqZwift[[#This Row],[Index]]&gt;1,Q409,0)</f>
        <v>3528</v>
      </c>
      <c r="R410">
        <v>31</v>
      </c>
      <c r="S410">
        <v>89</v>
      </c>
    </row>
    <row r="411" spans="2:19" x14ac:dyDescent="0.25">
      <c r="B411">
        <v>409</v>
      </c>
      <c r="C411" t="s">
        <v>518</v>
      </c>
      <c r="D411" t="s">
        <v>87</v>
      </c>
      <c r="E411" s="10">
        <v>1.1574074074074073E-5</v>
      </c>
      <c r="F411" t="s">
        <v>101</v>
      </c>
      <c r="G411" t="s">
        <v>451</v>
      </c>
      <c r="H411" s="11">
        <v>44171.40315972222</v>
      </c>
      <c r="I411" t="s">
        <v>753</v>
      </c>
      <c r="J411">
        <v>0</v>
      </c>
      <c r="K411">
        <v>88</v>
      </c>
      <c r="M411">
        <v>409</v>
      </c>
      <c r="N411" s="16">
        <v>1.1574074074074073E-5</v>
      </c>
      <c r="O411">
        <v>-5</v>
      </c>
      <c r="P411">
        <v>9</v>
      </c>
      <c r="Q411">
        <f>pqZwift[[#This Row],[Afstand]]+IF(pqZwift[[#This Row],[Index]]&gt;1,Q410,0)</f>
        <v>3537</v>
      </c>
      <c r="R411">
        <v>33</v>
      </c>
      <c r="S411">
        <v>88</v>
      </c>
    </row>
    <row r="412" spans="2:19" x14ac:dyDescent="0.25">
      <c r="B412">
        <v>410</v>
      </c>
      <c r="C412" t="s">
        <v>518</v>
      </c>
      <c r="D412" t="s">
        <v>87</v>
      </c>
      <c r="E412" s="10">
        <v>1.1574074074074073E-5</v>
      </c>
      <c r="F412" t="s">
        <v>98</v>
      </c>
      <c r="G412" t="s">
        <v>465</v>
      </c>
      <c r="H412" s="11">
        <v>44171.403171296297</v>
      </c>
      <c r="I412" t="s">
        <v>754</v>
      </c>
      <c r="J412">
        <v>0</v>
      </c>
      <c r="K412">
        <v>88</v>
      </c>
      <c r="M412">
        <v>410</v>
      </c>
      <c r="N412" s="16">
        <v>1.1574074074074073E-5</v>
      </c>
      <c r="O412">
        <v>-5</v>
      </c>
      <c r="P412">
        <v>9</v>
      </c>
      <c r="Q412">
        <f>pqZwift[[#This Row],[Afstand]]+IF(pqZwift[[#This Row],[Index]]&gt;1,Q411,0)</f>
        <v>3546</v>
      </c>
      <c r="R412">
        <v>34</v>
      </c>
      <c r="S412">
        <v>88</v>
      </c>
    </row>
    <row r="413" spans="2:19" x14ac:dyDescent="0.25">
      <c r="B413">
        <v>411</v>
      </c>
      <c r="C413" t="s">
        <v>518</v>
      </c>
      <c r="D413" t="s">
        <v>87</v>
      </c>
      <c r="E413" s="10">
        <v>1.1574074074074073E-5</v>
      </c>
      <c r="F413" t="s">
        <v>101</v>
      </c>
      <c r="G413" t="s">
        <v>451</v>
      </c>
      <c r="H413" s="11">
        <v>44171.403182870374</v>
      </c>
      <c r="I413" t="s">
        <v>755</v>
      </c>
      <c r="J413">
        <v>0</v>
      </c>
      <c r="K413">
        <v>89</v>
      </c>
      <c r="M413">
        <v>411</v>
      </c>
      <c r="N413" s="16">
        <v>1.1574074074074073E-5</v>
      </c>
      <c r="O413">
        <v>-5</v>
      </c>
      <c r="P413">
        <v>9</v>
      </c>
      <c r="Q413">
        <f>pqZwift[[#This Row],[Afstand]]+IF(pqZwift[[#This Row],[Index]]&gt;1,Q412,0)</f>
        <v>3555</v>
      </c>
      <c r="R413">
        <v>33</v>
      </c>
      <c r="S413">
        <v>89</v>
      </c>
    </row>
    <row r="414" spans="2:19" x14ac:dyDescent="0.25">
      <c r="B414">
        <v>412</v>
      </c>
      <c r="C414" t="s">
        <v>518</v>
      </c>
      <c r="D414" t="s">
        <v>87</v>
      </c>
      <c r="E414" s="10">
        <v>1.1574074074074073E-5</v>
      </c>
      <c r="F414" t="s">
        <v>101</v>
      </c>
      <c r="G414" t="s">
        <v>460</v>
      </c>
      <c r="H414" s="11">
        <v>44171.403194444443</v>
      </c>
      <c r="I414" t="s">
        <v>756</v>
      </c>
      <c r="J414">
        <v>0</v>
      </c>
      <c r="K414">
        <v>89</v>
      </c>
      <c r="M414">
        <v>412</v>
      </c>
      <c r="N414" s="16">
        <v>1.1574074074074073E-5</v>
      </c>
      <c r="O414">
        <v>-5</v>
      </c>
      <c r="P414">
        <v>9</v>
      </c>
      <c r="Q414">
        <f>pqZwift[[#This Row],[Afstand]]+IF(pqZwift[[#This Row],[Index]]&gt;1,Q413,0)</f>
        <v>3564</v>
      </c>
      <c r="R414">
        <v>33</v>
      </c>
      <c r="S414">
        <v>89</v>
      </c>
    </row>
    <row r="415" spans="2:19" x14ac:dyDescent="0.25">
      <c r="B415">
        <v>413</v>
      </c>
      <c r="C415" t="s">
        <v>518</v>
      </c>
      <c r="D415" t="s">
        <v>87</v>
      </c>
      <c r="E415" s="10">
        <v>1.1574074074074073E-5</v>
      </c>
      <c r="F415" t="s">
        <v>88</v>
      </c>
      <c r="G415" t="s">
        <v>721</v>
      </c>
      <c r="H415" s="11">
        <v>44171.40320601852</v>
      </c>
      <c r="I415" t="s">
        <v>757</v>
      </c>
      <c r="J415">
        <v>0</v>
      </c>
      <c r="K415">
        <v>88</v>
      </c>
      <c r="M415">
        <v>413</v>
      </c>
      <c r="N415" s="16">
        <v>1.1574074074074073E-5</v>
      </c>
      <c r="O415">
        <v>-5</v>
      </c>
      <c r="P415">
        <v>9</v>
      </c>
      <c r="Q415">
        <f>pqZwift[[#This Row],[Afstand]]+IF(pqZwift[[#This Row],[Index]]&gt;1,Q414,0)</f>
        <v>3573</v>
      </c>
      <c r="R415">
        <v>32</v>
      </c>
      <c r="S415">
        <v>88</v>
      </c>
    </row>
    <row r="416" spans="2:19" x14ac:dyDescent="0.25">
      <c r="B416">
        <v>414</v>
      </c>
      <c r="C416" t="s">
        <v>518</v>
      </c>
      <c r="D416" t="s">
        <v>87</v>
      </c>
      <c r="E416" s="10">
        <v>1.1574074074074073E-5</v>
      </c>
      <c r="F416" t="s">
        <v>101</v>
      </c>
      <c r="G416" t="s">
        <v>460</v>
      </c>
      <c r="H416" s="11">
        <v>44171.403217592589</v>
      </c>
      <c r="I416" t="s">
        <v>758</v>
      </c>
      <c r="J416">
        <v>0</v>
      </c>
      <c r="K416">
        <v>89</v>
      </c>
      <c r="M416">
        <v>414</v>
      </c>
      <c r="N416" s="16">
        <v>1.1574074074074073E-5</v>
      </c>
      <c r="O416">
        <v>-5</v>
      </c>
      <c r="P416">
        <v>9</v>
      </c>
      <c r="Q416">
        <f>pqZwift[[#This Row],[Afstand]]+IF(pqZwift[[#This Row],[Index]]&gt;1,Q415,0)</f>
        <v>3582</v>
      </c>
      <c r="R416">
        <v>33</v>
      </c>
      <c r="S416">
        <v>89</v>
      </c>
    </row>
    <row r="417" spans="2:19" x14ac:dyDescent="0.25">
      <c r="B417">
        <v>415</v>
      </c>
      <c r="C417" t="s">
        <v>518</v>
      </c>
      <c r="D417" t="s">
        <v>87</v>
      </c>
      <c r="E417" s="10">
        <v>1.1574074074074073E-5</v>
      </c>
      <c r="F417" t="s">
        <v>101</v>
      </c>
      <c r="G417" t="s">
        <v>460</v>
      </c>
      <c r="H417" s="11">
        <v>44171.403229166666</v>
      </c>
      <c r="I417" t="s">
        <v>759</v>
      </c>
      <c r="J417">
        <v>0</v>
      </c>
      <c r="K417">
        <v>88</v>
      </c>
      <c r="M417">
        <v>415</v>
      </c>
      <c r="N417" s="16">
        <v>1.1574074074074073E-5</v>
      </c>
      <c r="O417">
        <v>-5</v>
      </c>
      <c r="P417">
        <v>9</v>
      </c>
      <c r="Q417">
        <f>pqZwift[[#This Row],[Afstand]]+IF(pqZwift[[#This Row],[Index]]&gt;1,Q416,0)</f>
        <v>3591</v>
      </c>
      <c r="R417">
        <v>33</v>
      </c>
      <c r="S417">
        <v>88</v>
      </c>
    </row>
    <row r="418" spans="2:19" x14ac:dyDescent="0.25">
      <c r="B418">
        <v>416</v>
      </c>
      <c r="C418" t="s">
        <v>518</v>
      </c>
      <c r="D418" t="s">
        <v>87</v>
      </c>
      <c r="E418" s="10">
        <v>1.1574074074074073E-5</v>
      </c>
      <c r="F418" t="s">
        <v>101</v>
      </c>
      <c r="G418" t="s">
        <v>451</v>
      </c>
      <c r="H418" s="11">
        <v>44171.403240740743</v>
      </c>
      <c r="I418" t="s">
        <v>760</v>
      </c>
      <c r="J418">
        <v>0</v>
      </c>
      <c r="K418">
        <v>89</v>
      </c>
      <c r="M418">
        <v>416</v>
      </c>
      <c r="N418" s="16">
        <v>1.1574074074074073E-5</v>
      </c>
      <c r="O418">
        <v>-5</v>
      </c>
      <c r="P418">
        <v>9</v>
      </c>
      <c r="Q418">
        <f>pqZwift[[#This Row],[Afstand]]+IF(pqZwift[[#This Row],[Index]]&gt;1,Q417,0)</f>
        <v>3600</v>
      </c>
      <c r="R418">
        <v>33</v>
      </c>
      <c r="S418">
        <v>89</v>
      </c>
    </row>
    <row r="419" spans="2:19" x14ac:dyDescent="0.25">
      <c r="B419">
        <v>417</v>
      </c>
      <c r="C419" t="s">
        <v>518</v>
      </c>
      <c r="D419" t="s">
        <v>87</v>
      </c>
      <c r="E419" s="10">
        <v>1.1574074074074073E-5</v>
      </c>
      <c r="F419" t="s">
        <v>93</v>
      </c>
      <c r="G419" t="s">
        <v>751</v>
      </c>
      <c r="H419" s="11">
        <v>44171.403252314813</v>
      </c>
      <c r="I419" t="s">
        <v>761</v>
      </c>
      <c r="J419">
        <v>0</v>
      </c>
      <c r="K419">
        <v>88</v>
      </c>
      <c r="M419">
        <v>417</v>
      </c>
      <c r="N419" s="16">
        <v>1.1574074074074073E-5</v>
      </c>
      <c r="O419">
        <v>-5</v>
      </c>
      <c r="P419">
        <v>9</v>
      </c>
      <c r="Q419">
        <f>pqZwift[[#This Row],[Afstand]]+IF(pqZwift[[#This Row],[Index]]&gt;1,Q418,0)</f>
        <v>3609</v>
      </c>
      <c r="R419">
        <v>31</v>
      </c>
      <c r="S419">
        <v>88</v>
      </c>
    </row>
    <row r="420" spans="2:19" x14ac:dyDescent="0.25">
      <c r="B420">
        <v>418</v>
      </c>
      <c r="C420" t="s">
        <v>518</v>
      </c>
      <c r="D420" t="s">
        <v>87</v>
      </c>
      <c r="E420" s="10">
        <v>1.1574074074074073E-5</v>
      </c>
      <c r="F420" t="s">
        <v>101</v>
      </c>
      <c r="G420" t="s">
        <v>460</v>
      </c>
      <c r="H420" s="11">
        <v>44171.403263888889</v>
      </c>
      <c r="I420" t="s">
        <v>762</v>
      </c>
      <c r="J420">
        <v>0</v>
      </c>
      <c r="K420">
        <v>89</v>
      </c>
      <c r="M420">
        <v>418</v>
      </c>
      <c r="N420" s="16">
        <v>1.1574074074074073E-5</v>
      </c>
      <c r="O420">
        <v>-5</v>
      </c>
      <c r="P420">
        <v>9</v>
      </c>
      <c r="Q420">
        <f>pqZwift[[#This Row],[Afstand]]+IF(pqZwift[[#This Row],[Index]]&gt;1,Q419,0)</f>
        <v>3618</v>
      </c>
      <c r="R420">
        <v>33</v>
      </c>
      <c r="S420">
        <v>89</v>
      </c>
    </row>
    <row r="421" spans="2:19" x14ac:dyDescent="0.25">
      <c r="B421">
        <v>419</v>
      </c>
      <c r="C421" t="s">
        <v>518</v>
      </c>
      <c r="D421" t="s">
        <v>87</v>
      </c>
      <c r="E421" s="10">
        <v>1.1574074074074073E-5</v>
      </c>
      <c r="F421" t="s">
        <v>88</v>
      </c>
      <c r="G421" t="s">
        <v>454</v>
      </c>
      <c r="H421" s="11">
        <v>44171.403275462966</v>
      </c>
      <c r="I421" t="s">
        <v>763</v>
      </c>
      <c r="J421">
        <v>0</v>
      </c>
      <c r="K421">
        <v>88</v>
      </c>
      <c r="M421">
        <v>419</v>
      </c>
      <c r="N421" s="16">
        <v>1.1574074074074073E-5</v>
      </c>
      <c r="O421">
        <v>-5</v>
      </c>
      <c r="P421">
        <v>9</v>
      </c>
      <c r="Q421">
        <f>pqZwift[[#This Row],[Afstand]]+IF(pqZwift[[#This Row],[Index]]&gt;1,Q420,0)</f>
        <v>3627</v>
      </c>
      <c r="R421">
        <v>32</v>
      </c>
      <c r="S421">
        <v>88</v>
      </c>
    </row>
    <row r="422" spans="2:19" x14ac:dyDescent="0.25">
      <c r="B422">
        <v>420</v>
      </c>
      <c r="C422" t="s">
        <v>518</v>
      </c>
      <c r="D422" t="s">
        <v>87</v>
      </c>
      <c r="E422" s="10">
        <v>1.1574074074074073E-5</v>
      </c>
      <c r="F422" t="s">
        <v>101</v>
      </c>
      <c r="G422" t="s">
        <v>451</v>
      </c>
      <c r="H422" s="11">
        <v>44171.403287037036</v>
      </c>
      <c r="I422" t="s">
        <v>764</v>
      </c>
      <c r="J422">
        <v>0</v>
      </c>
      <c r="K422">
        <v>89</v>
      </c>
      <c r="M422">
        <v>420</v>
      </c>
      <c r="N422" s="16">
        <v>1.1574074074074073E-5</v>
      </c>
      <c r="O422">
        <v>-5</v>
      </c>
      <c r="P422">
        <v>9</v>
      </c>
      <c r="Q422">
        <f>pqZwift[[#This Row],[Afstand]]+IF(pqZwift[[#This Row],[Index]]&gt;1,Q421,0)</f>
        <v>3636</v>
      </c>
      <c r="R422">
        <v>33</v>
      </c>
      <c r="S422">
        <v>89</v>
      </c>
    </row>
    <row r="423" spans="2:19" x14ac:dyDescent="0.25">
      <c r="B423">
        <v>421</v>
      </c>
      <c r="C423" t="s">
        <v>518</v>
      </c>
      <c r="D423" t="s">
        <v>87</v>
      </c>
      <c r="E423" s="10">
        <v>1.1574074074074073E-5</v>
      </c>
      <c r="F423" t="s">
        <v>101</v>
      </c>
      <c r="G423" t="s">
        <v>451</v>
      </c>
      <c r="H423" s="11">
        <v>44171.403298611112</v>
      </c>
      <c r="I423" t="s">
        <v>765</v>
      </c>
      <c r="J423">
        <v>0</v>
      </c>
      <c r="K423">
        <v>88</v>
      </c>
      <c r="M423">
        <v>421</v>
      </c>
      <c r="N423" s="16">
        <v>1.1574074074074073E-5</v>
      </c>
      <c r="O423">
        <v>-5</v>
      </c>
      <c r="P423">
        <v>9</v>
      </c>
      <c r="Q423">
        <f>pqZwift[[#This Row],[Afstand]]+IF(pqZwift[[#This Row],[Index]]&gt;1,Q422,0)</f>
        <v>3645</v>
      </c>
      <c r="R423">
        <v>33</v>
      </c>
      <c r="S423">
        <v>88</v>
      </c>
    </row>
    <row r="424" spans="2:19" x14ac:dyDescent="0.25">
      <c r="B424">
        <v>422</v>
      </c>
      <c r="C424" t="s">
        <v>518</v>
      </c>
      <c r="D424" t="s">
        <v>87</v>
      </c>
      <c r="E424" s="10">
        <v>1.1574074074074073E-5</v>
      </c>
      <c r="F424" t="s">
        <v>101</v>
      </c>
      <c r="G424" t="s">
        <v>451</v>
      </c>
      <c r="H424" s="11">
        <v>44171.403310185182</v>
      </c>
      <c r="I424" t="s">
        <v>766</v>
      </c>
      <c r="J424">
        <v>0</v>
      </c>
      <c r="K424">
        <v>89</v>
      </c>
      <c r="M424">
        <v>422</v>
      </c>
      <c r="N424" s="16">
        <v>1.1574074074074073E-5</v>
      </c>
      <c r="O424">
        <v>-5</v>
      </c>
      <c r="P424">
        <v>9</v>
      </c>
      <c r="Q424">
        <f>pqZwift[[#This Row],[Afstand]]+IF(pqZwift[[#This Row],[Index]]&gt;1,Q423,0)</f>
        <v>3654</v>
      </c>
      <c r="R424">
        <v>33</v>
      </c>
      <c r="S424">
        <v>89</v>
      </c>
    </row>
    <row r="425" spans="2:19" x14ac:dyDescent="0.25">
      <c r="B425">
        <v>423</v>
      </c>
      <c r="C425" t="s">
        <v>518</v>
      </c>
      <c r="D425" t="s">
        <v>87</v>
      </c>
      <c r="E425" s="10">
        <v>1.1574074074074073E-5</v>
      </c>
      <c r="F425" t="s">
        <v>88</v>
      </c>
      <c r="G425" t="s">
        <v>454</v>
      </c>
      <c r="H425" s="11">
        <v>44171.403321759259</v>
      </c>
      <c r="I425" t="s">
        <v>767</v>
      </c>
      <c r="J425">
        <v>0</v>
      </c>
      <c r="K425">
        <v>90</v>
      </c>
      <c r="M425">
        <v>423</v>
      </c>
      <c r="N425" s="16">
        <v>1.1574074074074073E-5</v>
      </c>
      <c r="O425">
        <v>-5</v>
      </c>
      <c r="P425">
        <v>9</v>
      </c>
      <c r="Q425">
        <f>pqZwift[[#This Row],[Afstand]]+IF(pqZwift[[#This Row],[Index]]&gt;1,Q424,0)</f>
        <v>3663</v>
      </c>
      <c r="R425">
        <v>32</v>
      </c>
      <c r="S425">
        <v>90</v>
      </c>
    </row>
    <row r="426" spans="2:19" x14ac:dyDescent="0.25">
      <c r="B426">
        <v>424</v>
      </c>
      <c r="C426" t="s">
        <v>518</v>
      </c>
      <c r="D426" t="s">
        <v>35</v>
      </c>
      <c r="E426" s="10">
        <v>1.1574074074074073E-5</v>
      </c>
      <c r="F426" t="s">
        <v>161</v>
      </c>
      <c r="G426" t="s">
        <v>475</v>
      </c>
      <c r="H426" s="11">
        <v>44171.403333333335</v>
      </c>
      <c r="I426" t="s">
        <v>768</v>
      </c>
      <c r="J426">
        <v>0</v>
      </c>
      <c r="K426">
        <v>89</v>
      </c>
      <c r="M426">
        <v>424</v>
      </c>
      <c r="N426" s="16">
        <v>1.1574074074074073E-5</v>
      </c>
      <c r="O426">
        <v>-5</v>
      </c>
      <c r="P426">
        <v>8</v>
      </c>
      <c r="Q426">
        <f>pqZwift[[#This Row],[Afstand]]+IF(pqZwift[[#This Row],[Index]]&gt;1,Q425,0)</f>
        <v>3671</v>
      </c>
      <c r="R426">
        <v>30</v>
      </c>
      <c r="S426">
        <v>89</v>
      </c>
    </row>
    <row r="427" spans="2:19" x14ac:dyDescent="0.25">
      <c r="B427">
        <v>425</v>
      </c>
      <c r="C427" t="s">
        <v>518</v>
      </c>
      <c r="D427" t="s">
        <v>87</v>
      </c>
      <c r="E427" s="10">
        <v>1.1574074074074073E-5</v>
      </c>
      <c r="F427" t="s">
        <v>88</v>
      </c>
      <c r="G427" t="s">
        <v>454</v>
      </c>
      <c r="H427" s="11">
        <v>44171.403344907405</v>
      </c>
      <c r="I427" t="s">
        <v>769</v>
      </c>
      <c r="J427">
        <v>0</v>
      </c>
      <c r="K427">
        <v>90</v>
      </c>
      <c r="M427">
        <v>425</v>
      </c>
      <c r="N427" s="16">
        <v>1.1574074074074073E-5</v>
      </c>
      <c r="O427">
        <v>-5</v>
      </c>
      <c r="P427">
        <v>9</v>
      </c>
      <c r="Q427">
        <f>pqZwift[[#This Row],[Afstand]]+IF(pqZwift[[#This Row],[Index]]&gt;1,Q426,0)</f>
        <v>3680</v>
      </c>
      <c r="R427">
        <v>32</v>
      </c>
      <c r="S427">
        <v>90</v>
      </c>
    </row>
    <row r="428" spans="2:19" x14ac:dyDescent="0.25">
      <c r="B428">
        <v>426</v>
      </c>
      <c r="C428" t="s">
        <v>518</v>
      </c>
      <c r="D428" t="s">
        <v>35</v>
      </c>
      <c r="E428" s="10">
        <v>1.1574074074074073E-5</v>
      </c>
      <c r="F428" t="s">
        <v>161</v>
      </c>
      <c r="G428" t="s">
        <v>475</v>
      </c>
      <c r="H428" s="11">
        <v>44171.403356481482</v>
      </c>
      <c r="I428" t="s">
        <v>770</v>
      </c>
      <c r="J428">
        <v>0</v>
      </c>
      <c r="K428">
        <v>89</v>
      </c>
      <c r="M428">
        <v>426</v>
      </c>
      <c r="N428" s="16">
        <v>1.1574074074074073E-5</v>
      </c>
      <c r="O428">
        <v>-5</v>
      </c>
      <c r="P428">
        <v>8</v>
      </c>
      <c r="Q428">
        <f>pqZwift[[#This Row],[Afstand]]+IF(pqZwift[[#This Row],[Index]]&gt;1,Q427,0)</f>
        <v>3688</v>
      </c>
      <c r="R428">
        <v>30</v>
      </c>
      <c r="S428">
        <v>89</v>
      </c>
    </row>
    <row r="429" spans="2:19" x14ac:dyDescent="0.25">
      <c r="B429">
        <v>427</v>
      </c>
      <c r="C429" t="s">
        <v>518</v>
      </c>
      <c r="D429" t="s">
        <v>35</v>
      </c>
      <c r="E429" s="10">
        <v>1.1574074074074073E-5</v>
      </c>
      <c r="F429" t="s">
        <v>161</v>
      </c>
      <c r="G429" t="s">
        <v>475</v>
      </c>
      <c r="H429" s="11">
        <v>44171.403368055559</v>
      </c>
      <c r="I429" t="s">
        <v>771</v>
      </c>
      <c r="J429">
        <v>0</v>
      </c>
      <c r="K429">
        <v>89</v>
      </c>
      <c r="M429">
        <v>427</v>
      </c>
      <c r="N429" s="16">
        <v>1.1574074074074073E-5</v>
      </c>
      <c r="O429">
        <v>-5</v>
      </c>
      <c r="P429">
        <v>8</v>
      </c>
      <c r="Q429">
        <f>pqZwift[[#This Row],[Afstand]]+IF(pqZwift[[#This Row],[Index]]&gt;1,Q428,0)</f>
        <v>3696</v>
      </c>
      <c r="R429">
        <v>30</v>
      </c>
      <c r="S429">
        <v>89</v>
      </c>
    </row>
    <row r="430" spans="2:19" x14ac:dyDescent="0.25">
      <c r="B430">
        <v>428</v>
      </c>
      <c r="C430" t="s">
        <v>518</v>
      </c>
      <c r="D430" t="s">
        <v>87</v>
      </c>
      <c r="E430" s="10">
        <v>1.1574074074074073E-5</v>
      </c>
      <c r="F430" t="s">
        <v>88</v>
      </c>
      <c r="G430" t="s">
        <v>458</v>
      </c>
      <c r="H430" s="11">
        <v>44171.403379629628</v>
      </c>
      <c r="I430" t="s">
        <v>772</v>
      </c>
      <c r="J430">
        <v>0</v>
      </c>
      <c r="K430">
        <v>88</v>
      </c>
      <c r="M430">
        <v>428</v>
      </c>
      <c r="N430" s="16">
        <v>1.1574074074074073E-5</v>
      </c>
      <c r="O430">
        <v>-5</v>
      </c>
      <c r="P430">
        <v>9</v>
      </c>
      <c r="Q430">
        <f>pqZwift[[#This Row],[Afstand]]+IF(pqZwift[[#This Row],[Index]]&gt;1,Q429,0)</f>
        <v>3705</v>
      </c>
      <c r="R430">
        <v>32</v>
      </c>
      <c r="S430">
        <v>88</v>
      </c>
    </row>
    <row r="431" spans="2:19" x14ac:dyDescent="0.25">
      <c r="B431">
        <v>429</v>
      </c>
      <c r="C431" t="s">
        <v>518</v>
      </c>
      <c r="D431" t="s">
        <v>87</v>
      </c>
      <c r="E431" s="10">
        <v>1.1574074074074073E-5</v>
      </c>
      <c r="F431" t="s">
        <v>88</v>
      </c>
      <c r="G431" t="s">
        <v>458</v>
      </c>
      <c r="H431" s="11">
        <v>44171.403391203705</v>
      </c>
      <c r="I431" t="s">
        <v>773</v>
      </c>
      <c r="J431">
        <v>0</v>
      </c>
      <c r="K431">
        <v>89</v>
      </c>
      <c r="M431">
        <v>429</v>
      </c>
      <c r="N431" s="16">
        <v>1.1574074074074073E-5</v>
      </c>
      <c r="O431">
        <v>-5</v>
      </c>
      <c r="P431">
        <v>9</v>
      </c>
      <c r="Q431">
        <f>pqZwift[[#This Row],[Afstand]]+IF(pqZwift[[#This Row],[Index]]&gt;1,Q430,0)</f>
        <v>3714</v>
      </c>
      <c r="R431">
        <v>32</v>
      </c>
      <c r="S431">
        <v>89</v>
      </c>
    </row>
    <row r="432" spans="2:19" x14ac:dyDescent="0.25">
      <c r="B432">
        <v>430</v>
      </c>
      <c r="C432" t="s">
        <v>518</v>
      </c>
      <c r="D432" t="s">
        <v>87</v>
      </c>
      <c r="E432" s="10">
        <v>1.1574074074074073E-5</v>
      </c>
      <c r="F432" t="s">
        <v>93</v>
      </c>
      <c r="G432" t="s">
        <v>774</v>
      </c>
      <c r="H432" s="11">
        <v>44171.403402777774</v>
      </c>
      <c r="I432" t="s">
        <v>775</v>
      </c>
      <c r="J432">
        <v>0</v>
      </c>
      <c r="K432">
        <v>88</v>
      </c>
      <c r="M432">
        <v>430</v>
      </c>
      <c r="N432" s="16">
        <v>1.1574074074074073E-5</v>
      </c>
      <c r="O432">
        <v>-5</v>
      </c>
      <c r="P432">
        <v>9</v>
      </c>
      <c r="Q432">
        <f>pqZwift[[#This Row],[Afstand]]+IF(pqZwift[[#This Row],[Index]]&gt;1,Q431,0)</f>
        <v>3723</v>
      </c>
      <c r="R432">
        <v>31</v>
      </c>
      <c r="S432">
        <v>88</v>
      </c>
    </row>
    <row r="433" spans="2:19" x14ac:dyDescent="0.25">
      <c r="B433">
        <v>431</v>
      </c>
      <c r="C433" t="s">
        <v>518</v>
      </c>
      <c r="D433" t="s">
        <v>35</v>
      </c>
      <c r="E433" s="10">
        <v>1.1574074074074073E-5</v>
      </c>
      <c r="F433" t="s">
        <v>185</v>
      </c>
      <c r="G433" t="s">
        <v>776</v>
      </c>
      <c r="H433" s="11">
        <v>44171.403414351851</v>
      </c>
      <c r="I433" t="s">
        <v>777</v>
      </c>
      <c r="J433">
        <v>0</v>
      </c>
      <c r="K433">
        <v>89</v>
      </c>
      <c r="M433">
        <v>431</v>
      </c>
      <c r="N433" s="16">
        <v>1.1574074074074073E-5</v>
      </c>
      <c r="O433">
        <v>-5</v>
      </c>
      <c r="P433">
        <v>8</v>
      </c>
      <c r="Q433">
        <f>pqZwift[[#This Row],[Afstand]]+IF(pqZwift[[#This Row],[Index]]&gt;1,Q432,0)</f>
        <v>3731</v>
      </c>
      <c r="R433">
        <v>28</v>
      </c>
      <c r="S433">
        <v>89</v>
      </c>
    </row>
    <row r="434" spans="2:19" x14ac:dyDescent="0.25">
      <c r="B434">
        <v>432</v>
      </c>
      <c r="C434" t="s">
        <v>518</v>
      </c>
      <c r="D434" t="s">
        <v>35</v>
      </c>
      <c r="E434" s="10">
        <v>1.1574074074074073E-5</v>
      </c>
      <c r="F434" t="s">
        <v>161</v>
      </c>
      <c r="G434" t="s">
        <v>778</v>
      </c>
      <c r="H434" s="11">
        <v>44171.403425925928</v>
      </c>
      <c r="I434" t="s">
        <v>779</v>
      </c>
      <c r="J434">
        <v>0</v>
      </c>
      <c r="K434">
        <v>88</v>
      </c>
      <c r="M434">
        <v>432</v>
      </c>
      <c r="N434" s="16">
        <v>1.1574074074074073E-5</v>
      </c>
      <c r="O434">
        <v>-5</v>
      </c>
      <c r="P434">
        <v>8</v>
      </c>
      <c r="Q434">
        <f>pqZwift[[#This Row],[Afstand]]+IF(pqZwift[[#This Row],[Index]]&gt;1,Q433,0)</f>
        <v>3739</v>
      </c>
      <c r="R434">
        <v>30</v>
      </c>
      <c r="S434">
        <v>88</v>
      </c>
    </row>
    <row r="435" spans="2:19" x14ac:dyDescent="0.25">
      <c r="B435">
        <v>433</v>
      </c>
      <c r="C435" t="s">
        <v>518</v>
      </c>
      <c r="D435" t="s">
        <v>35</v>
      </c>
      <c r="E435" s="10">
        <v>1.1574074074074073E-5</v>
      </c>
      <c r="F435" t="s">
        <v>161</v>
      </c>
      <c r="G435" t="s">
        <v>778</v>
      </c>
      <c r="H435" s="11">
        <v>44171.403437499997</v>
      </c>
      <c r="I435" t="s">
        <v>780</v>
      </c>
      <c r="J435">
        <v>0</v>
      </c>
      <c r="K435">
        <v>89</v>
      </c>
      <c r="M435">
        <v>433</v>
      </c>
      <c r="N435" s="16">
        <v>1.1574074074074073E-5</v>
      </c>
      <c r="O435">
        <v>-5</v>
      </c>
      <c r="P435">
        <v>8</v>
      </c>
      <c r="Q435">
        <f>pqZwift[[#This Row],[Afstand]]+IF(pqZwift[[#This Row],[Index]]&gt;1,Q434,0)</f>
        <v>3747</v>
      </c>
      <c r="R435">
        <v>30</v>
      </c>
      <c r="S435">
        <v>89</v>
      </c>
    </row>
    <row r="436" spans="2:19" x14ac:dyDescent="0.25">
      <c r="B436">
        <v>434</v>
      </c>
      <c r="C436" t="s">
        <v>518</v>
      </c>
      <c r="D436" t="s">
        <v>87</v>
      </c>
      <c r="E436" s="10">
        <v>1.1574074074074073E-5</v>
      </c>
      <c r="F436" t="s">
        <v>93</v>
      </c>
      <c r="G436" t="s">
        <v>774</v>
      </c>
      <c r="H436" s="11">
        <v>44171.403449074074</v>
      </c>
      <c r="I436" t="s">
        <v>781</v>
      </c>
      <c r="J436">
        <v>0</v>
      </c>
      <c r="K436">
        <v>90</v>
      </c>
      <c r="M436">
        <v>434</v>
      </c>
      <c r="N436" s="16">
        <v>1.1574074074074073E-5</v>
      </c>
      <c r="O436">
        <v>-5</v>
      </c>
      <c r="P436">
        <v>9</v>
      </c>
      <c r="Q436">
        <f>pqZwift[[#This Row],[Afstand]]+IF(pqZwift[[#This Row],[Index]]&gt;1,Q435,0)</f>
        <v>3756</v>
      </c>
      <c r="R436">
        <v>31</v>
      </c>
      <c r="S436">
        <v>90</v>
      </c>
    </row>
    <row r="437" spans="2:19" x14ac:dyDescent="0.25">
      <c r="B437">
        <v>435</v>
      </c>
      <c r="C437" t="s">
        <v>518</v>
      </c>
      <c r="D437" t="s">
        <v>87</v>
      </c>
      <c r="E437" s="10">
        <v>1.1574074074074073E-5</v>
      </c>
      <c r="F437" t="s">
        <v>93</v>
      </c>
      <c r="G437" t="s">
        <v>774</v>
      </c>
      <c r="H437" s="11">
        <v>44171.403460648151</v>
      </c>
      <c r="I437" t="s">
        <v>782</v>
      </c>
      <c r="J437">
        <v>0</v>
      </c>
      <c r="K437">
        <v>89</v>
      </c>
      <c r="M437">
        <v>435</v>
      </c>
      <c r="N437" s="16">
        <v>1.1574074074074073E-5</v>
      </c>
      <c r="O437">
        <v>-5</v>
      </c>
      <c r="P437">
        <v>9</v>
      </c>
      <c r="Q437">
        <f>pqZwift[[#This Row],[Afstand]]+IF(pqZwift[[#This Row],[Index]]&gt;1,Q436,0)</f>
        <v>3765</v>
      </c>
      <c r="R437">
        <v>31</v>
      </c>
      <c r="S437">
        <v>89</v>
      </c>
    </row>
    <row r="438" spans="2:19" x14ac:dyDescent="0.25">
      <c r="B438">
        <v>436</v>
      </c>
      <c r="C438" t="s">
        <v>518</v>
      </c>
      <c r="D438" t="s">
        <v>35</v>
      </c>
      <c r="E438" s="10">
        <v>1.1574074074074073E-5</v>
      </c>
      <c r="F438" t="s">
        <v>84</v>
      </c>
      <c r="G438" t="s">
        <v>783</v>
      </c>
      <c r="H438" s="11">
        <v>44171.40347222222</v>
      </c>
      <c r="I438" t="s">
        <v>784</v>
      </c>
      <c r="J438">
        <v>0</v>
      </c>
      <c r="K438">
        <v>90</v>
      </c>
      <c r="M438">
        <v>436</v>
      </c>
      <c r="N438" s="16">
        <v>1.1574074074074073E-5</v>
      </c>
      <c r="O438">
        <v>-5</v>
      </c>
      <c r="P438">
        <v>8</v>
      </c>
      <c r="Q438">
        <f>pqZwift[[#This Row],[Afstand]]+IF(pqZwift[[#This Row],[Index]]&gt;1,Q437,0)</f>
        <v>3773</v>
      </c>
      <c r="R438">
        <v>29</v>
      </c>
      <c r="S438">
        <v>90</v>
      </c>
    </row>
    <row r="439" spans="2:19" x14ac:dyDescent="0.25">
      <c r="B439">
        <v>437</v>
      </c>
      <c r="C439" t="s">
        <v>518</v>
      </c>
      <c r="D439" t="s">
        <v>35</v>
      </c>
      <c r="E439" s="10">
        <v>1.1574074074074073E-5</v>
      </c>
      <c r="F439" t="s">
        <v>161</v>
      </c>
      <c r="G439" t="s">
        <v>475</v>
      </c>
      <c r="H439" s="11">
        <v>44171.403483796297</v>
      </c>
      <c r="I439" t="s">
        <v>785</v>
      </c>
      <c r="J439">
        <v>0</v>
      </c>
      <c r="K439">
        <v>89</v>
      </c>
      <c r="M439">
        <v>437</v>
      </c>
      <c r="N439" s="16">
        <v>1.1574074074074073E-5</v>
      </c>
      <c r="O439">
        <v>-5</v>
      </c>
      <c r="P439">
        <v>8</v>
      </c>
      <c r="Q439">
        <f>pqZwift[[#This Row],[Afstand]]+IF(pqZwift[[#This Row],[Index]]&gt;1,Q438,0)</f>
        <v>3781</v>
      </c>
      <c r="R439">
        <v>30</v>
      </c>
      <c r="S439">
        <v>89</v>
      </c>
    </row>
    <row r="440" spans="2:19" x14ac:dyDescent="0.25">
      <c r="B440">
        <v>438</v>
      </c>
      <c r="C440" t="s">
        <v>518</v>
      </c>
      <c r="D440" t="s">
        <v>87</v>
      </c>
      <c r="E440" s="10">
        <v>1.1574074074074073E-5</v>
      </c>
      <c r="F440" t="s">
        <v>93</v>
      </c>
      <c r="G440" t="s">
        <v>774</v>
      </c>
      <c r="H440" s="11">
        <v>44171.403495370374</v>
      </c>
      <c r="I440" t="s">
        <v>786</v>
      </c>
      <c r="J440">
        <v>0</v>
      </c>
      <c r="K440">
        <v>90</v>
      </c>
      <c r="M440">
        <v>438</v>
      </c>
      <c r="N440" s="16">
        <v>1.1574074074074073E-5</v>
      </c>
      <c r="O440">
        <v>-5</v>
      </c>
      <c r="P440">
        <v>9</v>
      </c>
      <c r="Q440">
        <f>pqZwift[[#This Row],[Afstand]]+IF(pqZwift[[#This Row],[Index]]&gt;1,Q439,0)</f>
        <v>3790</v>
      </c>
      <c r="R440">
        <v>31</v>
      </c>
      <c r="S440">
        <v>90</v>
      </c>
    </row>
    <row r="441" spans="2:19" x14ac:dyDescent="0.25">
      <c r="B441">
        <v>439</v>
      </c>
      <c r="C441" t="s">
        <v>518</v>
      </c>
      <c r="D441" t="s">
        <v>87</v>
      </c>
      <c r="E441" s="10">
        <v>1.1574074074074073E-5</v>
      </c>
      <c r="F441" t="s">
        <v>88</v>
      </c>
      <c r="G441" t="s">
        <v>458</v>
      </c>
      <c r="H441" s="11">
        <v>44171.403506944444</v>
      </c>
      <c r="I441" t="s">
        <v>787</v>
      </c>
      <c r="J441">
        <v>0</v>
      </c>
      <c r="K441">
        <v>89</v>
      </c>
      <c r="M441">
        <v>439</v>
      </c>
      <c r="N441" s="16">
        <v>1.1574074074074073E-5</v>
      </c>
      <c r="O441">
        <v>-5</v>
      </c>
      <c r="P441">
        <v>9</v>
      </c>
      <c r="Q441">
        <f>pqZwift[[#This Row],[Afstand]]+IF(pqZwift[[#This Row],[Index]]&gt;1,Q440,0)</f>
        <v>3799</v>
      </c>
      <c r="R441">
        <v>32</v>
      </c>
      <c r="S441">
        <v>89</v>
      </c>
    </row>
    <row r="442" spans="2:19" x14ac:dyDescent="0.25">
      <c r="B442">
        <v>440</v>
      </c>
      <c r="C442" t="s">
        <v>518</v>
      </c>
      <c r="D442" t="s">
        <v>87</v>
      </c>
      <c r="E442" s="10">
        <v>1.1574074074074073E-5</v>
      </c>
      <c r="F442" t="s">
        <v>93</v>
      </c>
      <c r="G442" t="s">
        <v>717</v>
      </c>
      <c r="H442" s="11">
        <v>44171.40351851852</v>
      </c>
      <c r="I442" t="s">
        <v>788</v>
      </c>
      <c r="J442">
        <v>0</v>
      </c>
      <c r="K442">
        <v>90</v>
      </c>
      <c r="M442">
        <v>440</v>
      </c>
      <c r="N442" s="16">
        <v>1.1574074074074073E-5</v>
      </c>
      <c r="O442">
        <v>-5</v>
      </c>
      <c r="P442">
        <v>9</v>
      </c>
      <c r="Q442">
        <f>pqZwift[[#This Row],[Afstand]]+IF(pqZwift[[#This Row],[Index]]&gt;1,Q441,0)</f>
        <v>3808</v>
      </c>
      <c r="R442">
        <v>31</v>
      </c>
      <c r="S442">
        <v>90</v>
      </c>
    </row>
    <row r="443" spans="2:19" x14ac:dyDescent="0.25">
      <c r="B443">
        <v>441</v>
      </c>
      <c r="C443" t="s">
        <v>518</v>
      </c>
      <c r="D443" t="s">
        <v>35</v>
      </c>
      <c r="E443" s="10">
        <v>1.1574074074074073E-5</v>
      </c>
      <c r="F443" t="s">
        <v>161</v>
      </c>
      <c r="G443" t="s">
        <v>475</v>
      </c>
      <c r="H443" s="11">
        <v>44171.40353009259</v>
      </c>
      <c r="I443" t="s">
        <v>789</v>
      </c>
      <c r="J443">
        <v>0</v>
      </c>
      <c r="K443">
        <v>89</v>
      </c>
      <c r="M443">
        <v>441</v>
      </c>
      <c r="N443" s="16">
        <v>1.1574074074074073E-5</v>
      </c>
      <c r="O443">
        <v>-5</v>
      </c>
      <c r="P443">
        <v>8</v>
      </c>
      <c r="Q443">
        <f>pqZwift[[#This Row],[Afstand]]+IF(pqZwift[[#This Row],[Index]]&gt;1,Q442,0)</f>
        <v>3816</v>
      </c>
      <c r="R443">
        <v>30</v>
      </c>
      <c r="S443">
        <v>89</v>
      </c>
    </row>
    <row r="444" spans="2:19" x14ac:dyDescent="0.25">
      <c r="B444">
        <v>442</v>
      </c>
      <c r="C444" t="s">
        <v>518</v>
      </c>
      <c r="D444" t="s">
        <v>87</v>
      </c>
      <c r="E444" s="10">
        <v>1.1574074074074073E-5</v>
      </c>
      <c r="F444" t="s">
        <v>101</v>
      </c>
      <c r="G444" t="s">
        <v>707</v>
      </c>
      <c r="H444" s="11">
        <v>44171.403541666667</v>
      </c>
      <c r="I444" t="s">
        <v>790</v>
      </c>
      <c r="J444">
        <v>0</v>
      </c>
      <c r="K444">
        <v>90</v>
      </c>
      <c r="M444">
        <v>442</v>
      </c>
      <c r="N444" s="16">
        <v>1.1574074074074073E-5</v>
      </c>
      <c r="O444">
        <v>-5</v>
      </c>
      <c r="P444">
        <v>9</v>
      </c>
      <c r="Q444">
        <f>pqZwift[[#This Row],[Afstand]]+IF(pqZwift[[#This Row],[Index]]&gt;1,Q443,0)</f>
        <v>3825</v>
      </c>
      <c r="R444">
        <v>33</v>
      </c>
      <c r="S444">
        <v>90</v>
      </c>
    </row>
    <row r="445" spans="2:19" x14ac:dyDescent="0.25">
      <c r="B445">
        <v>443</v>
      </c>
      <c r="C445" t="s">
        <v>518</v>
      </c>
      <c r="D445" t="s">
        <v>87</v>
      </c>
      <c r="E445" s="10">
        <v>1.1574074074074073E-5</v>
      </c>
      <c r="F445" t="s">
        <v>93</v>
      </c>
      <c r="G445" t="s">
        <v>751</v>
      </c>
      <c r="H445" s="11">
        <v>44171.403553240743</v>
      </c>
      <c r="I445" t="s">
        <v>791</v>
      </c>
      <c r="J445">
        <v>0</v>
      </c>
      <c r="K445">
        <v>89</v>
      </c>
      <c r="M445">
        <v>443</v>
      </c>
      <c r="N445" s="16">
        <v>1.1574074074074073E-5</v>
      </c>
      <c r="O445">
        <v>-5</v>
      </c>
      <c r="P445">
        <v>9</v>
      </c>
      <c r="Q445">
        <f>pqZwift[[#This Row],[Afstand]]+IF(pqZwift[[#This Row],[Index]]&gt;1,Q444,0)</f>
        <v>3834</v>
      </c>
      <c r="R445">
        <v>31</v>
      </c>
      <c r="S445">
        <v>89</v>
      </c>
    </row>
    <row r="446" spans="2:19" x14ac:dyDescent="0.25">
      <c r="B446">
        <v>444</v>
      </c>
      <c r="C446" t="s">
        <v>523</v>
      </c>
      <c r="D446" t="s">
        <v>87</v>
      </c>
      <c r="E446" s="10">
        <v>1.1574074074074073E-5</v>
      </c>
      <c r="F446" t="s">
        <v>93</v>
      </c>
      <c r="G446" t="s">
        <v>336</v>
      </c>
      <c r="H446" s="11">
        <v>44171.403564814813</v>
      </c>
      <c r="I446" t="s">
        <v>792</v>
      </c>
      <c r="J446">
        <v>0</v>
      </c>
      <c r="K446">
        <v>90</v>
      </c>
      <c r="M446">
        <v>444</v>
      </c>
      <c r="N446" s="16">
        <v>1.1574074074074073E-5</v>
      </c>
      <c r="O446">
        <v>-6</v>
      </c>
      <c r="P446">
        <v>9</v>
      </c>
      <c r="Q446">
        <f>pqZwift[[#This Row],[Afstand]]+IF(pqZwift[[#This Row],[Index]]&gt;1,Q445,0)</f>
        <v>3843</v>
      </c>
      <c r="R446">
        <v>31</v>
      </c>
      <c r="S446">
        <v>90</v>
      </c>
    </row>
    <row r="447" spans="2:19" x14ac:dyDescent="0.25">
      <c r="B447">
        <v>445</v>
      </c>
      <c r="C447" t="s">
        <v>523</v>
      </c>
      <c r="D447" t="s">
        <v>87</v>
      </c>
      <c r="E447" s="10">
        <v>1.1574074074074073E-5</v>
      </c>
      <c r="F447" t="s">
        <v>101</v>
      </c>
      <c r="G447" t="s">
        <v>336</v>
      </c>
      <c r="H447" s="11">
        <v>44171.40357638889</v>
      </c>
      <c r="I447" t="s">
        <v>793</v>
      </c>
      <c r="J447">
        <v>0</v>
      </c>
      <c r="K447">
        <v>90</v>
      </c>
      <c r="M447">
        <v>445</v>
      </c>
      <c r="N447" s="16">
        <v>1.1574074074074073E-5</v>
      </c>
      <c r="O447">
        <v>-6</v>
      </c>
      <c r="P447">
        <v>9</v>
      </c>
      <c r="Q447">
        <f>pqZwift[[#This Row],[Afstand]]+IF(pqZwift[[#This Row],[Index]]&gt;1,Q446,0)</f>
        <v>3852</v>
      </c>
      <c r="R447">
        <v>33</v>
      </c>
      <c r="S447">
        <v>90</v>
      </c>
    </row>
    <row r="448" spans="2:19" x14ac:dyDescent="0.25">
      <c r="B448">
        <v>446</v>
      </c>
      <c r="C448" t="s">
        <v>523</v>
      </c>
      <c r="D448" t="s">
        <v>87</v>
      </c>
      <c r="E448" s="10">
        <v>1.1574074074074073E-5</v>
      </c>
      <c r="F448" t="s">
        <v>88</v>
      </c>
      <c r="G448" t="s">
        <v>336</v>
      </c>
      <c r="H448" s="11">
        <v>44171.403587962966</v>
      </c>
      <c r="I448" t="s">
        <v>794</v>
      </c>
      <c r="J448">
        <v>0</v>
      </c>
      <c r="K448">
        <v>91</v>
      </c>
      <c r="M448">
        <v>446</v>
      </c>
      <c r="N448" s="16">
        <v>1.1574074074074073E-5</v>
      </c>
      <c r="O448">
        <v>-6</v>
      </c>
      <c r="P448">
        <v>9</v>
      </c>
      <c r="Q448">
        <f>pqZwift[[#This Row],[Afstand]]+IF(pqZwift[[#This Row],[Index]]&gt;1,Q447,0)</f>
        <v>3861</v>
      </c>
      <c r="R448">
        <v>32</v>
      </c>
      <c r="S448">
        <v>91</v>
      </c>
    </row>
    <row r="449" spans="2:19" x14ac:dyDescent="0.25">
      <c r="B449">
        <v>447</v>
      </c>
      <c r="C449" t="s">
        <v>523</v>
      </c>
      <c r="D449" t="s">
        <v>104</v>
      </c>
      <c r="E449" s="10">
        <v>1.1574074074074073E-5</v>
      </c>
      <c r="F449" t="s">
        <v>105</v>
      </c>
      <c r="G449" t="s">
        <v>795</v>
      </c>
      <c r="H449" s="11">
        <v>44171.403599537036</v>
      </c>
      <c r="I449" t="s">
        <v>796</v>
      </c>
      <c r="J449">
        <v>0</v>
      </c>
      <c r="K449">
        <v>91</v>
      </c>
      <c r="M449">
        <v>447</v>
      </c>
      <c r="N449" s="16">
        <v>1.1574074074074073E-5</v>
      </c>
      <c r="O449">
        <v>-6</v>
      </c>
      <c r="P449">
        <v>10</v>
      </c>
      <c r="Q449">
        <f>pqZwift[[#This Row],[Afstand]]+IF(pqZwift[[#This Row],[Index]]&gt;1,Q448,0)</f>
        <v>3871</v>
      </c>
      <c r="R449">
        <v>35</v>
      </c>
      <c r="S449">
        <v>91</v>
      </c>
    </row>
    <row r="450" spans="2:19" x14ac:dyDescent="0.25">
      <c r="B450">
        <v>448</v>
      </c>
      <c r="C450" t="s">
        <v>523</v>
      </c>
      <c r="D450" t="s">
        <v>87</v>
      </c>
      <c r="E450" s="10">
        <v>1.1574074074074073E-5</v>
      </c>
      <c r="F450" t="s">
        <v>98</v>
      </c>
      <c r="G450" t="s">
        <v>797</v>
      </c>
      <c r="H450" s="11">
        <v>44171.403611111113</v>
      </c>
      <c r="I450" t="s">
        <v>798</v>
      </c>
      <c r="J450">
        <v>0</v>
      </c>
      <c r="K450">
        <v>90</v>
      </c>
      <c r="M450">
        <v>448</v>
      </c>
      <c r="N450" s="16">
        <v>1.1574074074074073E-5</v>
      </c>
      <c r="O450">
        <v>-6</v>
      </c>
      <c r="P450">
        <v>9</v>
      </c>
      <c r="Q450">
        <f>pqZwift[[#This Row],[Afstand]]+IF(pqZwift[[#This Row],[Index]]&gt;1,Q449,0)</f>
        <v>3880</v>
      </c>
      <c r="R450">
        <v>34</v>
      </c>
      <c r="S450">
        <v>90</v>
      </c>
    </row>
    <row r="451" spans="2:19" x14ac:dyDescent="0.25">
      <c r="B451">
        <v>449</v>
      </c>
      <c r="C451" t="s">
        <v>523</v>
      </c>
      <c r="D451" t="s">
        <v>104</v>
      </c>
      <c r="E451" s="10">
        <v>1.1574074074074073E-5</v>
      </c>
      <c r="F451" t="s">
        <v>105</v>
      </c>
      <c r="G451" t="s">
        <v>799</v>
      </c>
      <c r="H451" s="11">
        <v>44171.403622685182</v>
      </c>
      <c r="I451" t="s">
        <v>800</v>
      </c>
      <c r="J451">
        <v>0</v>
      </c>
      <c r="K451">
        <v>90</v>
      </c>
      <c r="M451">
        <v>449</v>
      </c>
      <c r="N451" s="16">
        <v>1.1574074074074073E-5</v>
      </c>
      <c r="O451">
        <v>-6</v>
      </c>
      <c r="P451">
        <v>10</v>
      </c>
      <c r="Q451">
        <f>pqZwift[[#This Row],[Afstand]]+IF(pqZwift[[#This Row],[Index]]&gt;1,Q450,0)</f>
        <v>3890</v>
      </c>
      <c r="R451">
        <v>35</v>
      </c>
      <c r="S451">
        <v>90</v>
      </c>
    </row>
    <row r="452" spans="2:19" x14ac:dyDescent="0.25">
      <c r="B452">
        <v>450</v>
      </c>
      <c r="C452" t="s">
        <v>523</v>
      </c>
      <c r="D452" t="s">
        <v>35</v>
      </c>
      <c r="E452" s="10">
        <v>1.1574074074074073E-5</v>
      </c>
      <c r="F452" t="s">
        <v>185</v>
      </c>
      <c r="G452" t="s">
        <v>801</v>
      </c>
      <c r="H452" s="11">
        <v>44171.403634259259</v>
      </c>
      <c r="I452" t="s">
        <v>802</v>
      </c>
      <c r="J452">
        <v>0</v>
      </c>
      <c r="K452">
        <v>89</v>
      </c>
      <c r="M452">
        <v>450</v>
      </c>
      <c r="N452" s="16">
        <v>1.1574074074074073E-5</v>
      </c>
      <c r="O452">
        <v>-6</v>
      </c>
      <c r="P452">
        <v>8</v>
      </c>
      <c r="Q452">
        <f>pqZwift[[#This Row],[Afstand]]+IF(pqZwift[[#This Row],[Index]]&gt;1,Q451,0)</f>
        <v>3898</v>
      </c>
      <c r="R452">
        <v>28</v>
      </c>
      <c r="S452">
        <v>89</v>
      </c>
    </row>
    <row r="453" spans="2:19" x14ac:dyDescent="0.25">
      <c r="B453">
        <v>451</v>
      </c>
      <c r="C453" t="s">
        <v>523</v>
      </c>
      <c r="D453" t="s">
        <v>117</v>
      </c>
      <c r="E453" s="10">
        <v>1.1574074074074073E-5</v>
      </c>
      <c r="F453" t="s">
        <v>118</v>
      </c>
      <c r="G453" t="s">
        <v>803</v>
      </c>
      <c r="H453" s="11">
        <v>44171.403645833336</v>
      </c>
      <c r="I453" t="s">
        <v>804</v>
      </c>
      <c r="J453">
        <v>0</v>
      </c>
      <c r="K453">
        <v>90</v>
      </c>
      <c r="M453">
        <v>451</v>
      </c>
      <c r="N453" s="16">
        <v>1.1574074074074073E-5</v>
      </c>
      <c r="O453">
        <v>-6</v>
      </c>
      <c r="P453">
        <v>11</v>
      </c>
      <c r="Q453">
        <f>pqZwift[[#This Row],[Afstand]]+IF(pqZwift[[#This Row],[Index]]&gt;1,Q452,0)</f>
        <v>3909</v>
      </c>
      <c r="R453">
        <v>39</v>
      </c>
      <c r="S453">
        <v>90</v>
      </c>
    </row>
    <row r="454" spans="2:19" x14ac:dyDescent="0.25">
      <c r="B454">
        <v>452</v>
      </c>
      <c r="C454" t="s">
        <v>523</v>
      </c>
      <c r="D454" t="s">
        <v>87</v>
      </c>
      <c r="E454" s="10">
        <v>1.1574074074074073E-5</v>
      </c>
      <c r="F454" t="s">
        <v>98</v>
      </c>
      <c r="G454" t="s">
        <v>805</v>
      </c>
      <c r="H454" s="11">
        <v>44171.403657407405</v>
      </c>
      <c r="I454" t="s">
        <v>806</v>
      </c>
      <c r="J454">
        <v>0</v>
      </c>
      <c r="K454">
        <v>90</v>
      </c>
      <c r="M454">
        <v>452</v>
      </c>
      <c r="N454" s="16">
        <v>1.1574074074074073E-5</v>
      </c>
      <c r="O454">
        <v>-6</v>
      </c>
      <c r="P454">
        <v>9</v>
      </c>
      <c r="Q454">
        <f>pqZwift[[#This Row],[Afstand]]+IF(pqZwift[[#This Row],[Index]]&gt;1,Q453,0)</f>
        <v>3918</v>
      </c>
      <c r="R454">
        <v>34</v>
      </c>
      <c r="S454">
        <v>90</v>
      </c>
    </row>
    <row r="455" spans="2:19" x14ac:dyDescent="0.25">
      <c r="B455">
        <v>453</v>
      </c>
      <c r="C455" t="s">
        <v>523</v>
      </c>
      <c r="D455" t="s">
        <v>117</v>
      </c>
      <c r="E455" s="10">
        <v>1.1574074074074073E-5</v>
      </c>
      <c r="F455" t="s">
        <v>388</v>
      </c>
      <c r="G455" t="s">
        <v>807</v>
      </c>
      <c r="H455" s="11">
        <v>44171.403668981482</v>
      </c>
      <c r="I455" t="s">
        <v>808</v>
      </c>
      <c r="J455">
        <v>0</v>
      </c>
      <c r="K455">
        <v>90</v>
      </c>
      <c r="M455">
        <v>453</v>
      </c>
      <c r="N455" s="16">
        <v>1.1574074074074073E-5</v>
      </c>
      <c r="O455">
        <v>-6</v>
      </c>
      <c r="P455">
        <v>11</v>
      </c>
      <c r="Q455">
        <f>pqZwift[[#This Row],[Afstand]]+IF(pqZwift[[#This Row],[Index]]&gt;1,Q454,0)</f>
        <v>3929</v>
      </c>
      <c r="R455">
        <v>38</v>
      </c>
      <c r="S455">
        <v>90</v>
      </c>
    </row>
    <row r="456" spans="2:19" x14ac:dyDescent="0.25">
      <c r="B456">
        <v>454</v>
      </c>
      <c r="C456" t="s">
        <v>523</v>
      </c>
      <c r="D456" t="s">
        <v>35</v>
      </c>
      <c r="E456" s="10">
        <v>1.1574074074074073E-5</v>
      </c>
      <c r="F456" t="s">
        <v>84</v>
      </c>
      <c r="G456" t="s">
        <v>809</v>
      </c>
      <c r="H456" s="11">
        <v>44171.403680555559</v>
      </c>
      <c r="I456" t="s">
        <v>810</v>
      </c>
      <c r="J456">
        <v>0</v>
      </c>
      <c r="K456">
        <v>91</v>
      </c>
      <c r="M456">
        <v>454</v>
      </c>
      <c r="N456" s="16">
        <v>1.1574074074074073E-5</v>
      </c>
      <c r="O456">
        <v>-6</v>
      </c>
      <c r="P456">
        <v>8</v>
      </c>
      <c r="Q456">
        <f>pqZwift[[#This Row],[Afstand]]+IF(pqZwift[[#This Row],[Index]]&gt;1,Q455,0)</f>
        <v>3937</v>
      </c>
      <c r="R456">
        <v>29</v>
      </c>
      <c r="S456">
        <v>91</v>
      </c>
    </row>
    <row r="457" spans="2:19" x14ac:dyDescent="0.25">
      <c r="B457">
        <v>455</v>
      </c>
      <c r="C457" t="s">
        <v>523</v>
      </c>
      <c r="D457" t="s">
        <v>87</v>
      </c>
      <c r="E457" s="10">
        <v>1.1574074074074073E-5</v>
      </c>
      <c r="F457" t="s">
        <v>98</v>
      </c>
      <c r="G457" t="s">
        <v>811</v>
      </c>
      <c r="H457" s="11">
        <v>44171.403692129628</v>
      </c>
      <c r="I457" t="s">
        <v>812</v>
      </c>
      <c r="J457">
        <v>0</v>
      </c>
      <c r="K457">
        <v>91</v>
      </c>
      <c r="M457">
        <v>455</v>
      </c>
      <c r="N457" s="16">
        <v>1.1574074074074073E-5</v>
      </c>
      <c r="O457">
        <v>-6</v>
      </c>
      <c r="P457">
        <v>9</v>
      </c>
      <c r="Q457">
        <f>pqZwift[[#This Row],[Afstand]]+IF(pqZwift[[#This Row],[Index]]&gt;1,Q456,0)</f>
        <v>3946</v>
      </c>
      <c r="R457">
        <v>34</v>
      </c>
      <c r="S457">
        <v>91</v>
      </c>
    </row>
    <row r="458" spans="2:19" x14ac:dyDescent="0.25">
      <c r="B458">
        <v>456</v>
      </c>
      <c r="C458" t="s">
        <v>523</v>
      </c>
      <c r="D458" t="s">
        <v>117</v>
      </c>
      <c r="E458" s="10">
        <v>1.1574074074074073E-5</v>
      </c>
      <c r="F458" t="s">
        <v>388</v>
      </c>
      <c r="G458" t="s">
        <v>809</v>
      </c>
      <c r="H458" s="11">
        <v>44171.403703703705</v>
      </c>
      <c r="I458" t="s">
        <v>813</v>
      </c>
      <c r="J458">
        <v>0</v>
      </c>
      <c r="K458">
        <v>91</v>
      </c>
      <c r="M458">
        <v>456</v>
      </c>
      <c r="N458" s="16">
        <v>1.1574074074074073E-5</v>
      </c>
      <c r="O458">
        <v>-6</v>
      </c>
      <c r="P458">
        <v>11</v>
      </c>
      <c r="Q458">
        <f>pqZwift[[#This Row],[Afstand]]+IF(pqZwift[[#This Row],[Index]]&gt;1,Q457,0)</f>
        <v>3957</v>
      </c>
      <c r="R458">
        <v>38</v>
      </c>
      <c r="S458">
        <v>91</v>
      </c>
    </row>
    <row r="459" spans="2:19" x14ac:dyDescent="0.25">
      <c r="B459">
        <v>457</v>
      </c>
      <c r="C459" t="s">
        <v>523</v>
      </c>
      <c r="D459" t="s">
        <v>35</v>
      </c>
      <c r="E459" s="10">
        <v>1.1574074074074073E-5</v>
      </c>
      <c r="F459" t="s">
        <v>84</v>
      </c>
      <c r="G459" t="s">
        <v>814</v>
      </c>
      <c r="H459" s="11">
        <v>44171.403715277775</v>
      </c>
      <c r="I459" t="s">
        <v>815</v>
      </c>
      <c r="J459">
        <v>0</v>
      </c>
      <c r="K459">
        <v>90</v>
      </c>
      <c r="M459">
        <v>457</v>
      </c>
      <c r="N459" s="16">
        <v>1.1574074074074073E-5</v>
      </c>
      <c r="O459">
        <v>-6</v>
      </c>
      <c r="P459">
        <v>8</v>
      </c>
      <c r="Q459">
        <f>pqZwift[[#This Row],[Afstand]]+IF(pqZwift[[#This Row],[Index]]&gt;1,Q458,0)</f>
        <v>3965</v>
      </c>
      <c r="R459">
        <v>29</v>
      </c>
      <c r="S459">
        <v>90</v>
      </c>
    </row>
    <row r="460" spans="2:19" x14ac:dyDescent="0.25">
      <c r="B460">
        <v>458</v>
      </c>
      <c r="C460" t="s">
        <v>523</v>
      </c>
      <c r="D460" t="s">
        <v>117</v>
      </c>
      <c r="E460" s="10">
        <v>1.1574074074074073E-5</v>
      </c>
      <c r="F460" t="s">
        <v>388</v>
      </c>
      <c r="G460" t="s">
        <v>809</v>
      </c>
      <c r="H460" s="11">
        <v>44171.403726851851</v>
      </c>
      <c r="I460" t="s">
        <v>816</v>
      </c>
      <c r="J460">
        <v>0</v>
      </c>
      <c r="K460">
        <v>91</v>
      </c>
      <c r="M460">
        <v>458</v>
      </c>
      <c r="N460" s="16">
        <v>1.1574074074074073E-5</v>
      </c>
      <c r="O460">
        <v>-6</v>
      </c>
      <c r="P460">
        <v>11</v>
      </c>
      <c r="Q460">
        <f>pqZwift[[#This Row],[Afstand]]+IF(pqZwift[[#This Row],[Index]]&gt;1,Q459,0)</f>
        <v>3976</v>
      </c>
      <c r="R460">
        <v>38</v>
      </c>
      <c r="S460">
        <v>91</v>
      </c>
    </row>
    <row r="461" spans="2:19" x14ac:dyDescent="0.25">
      <c r="B461">
        <v>459</v>
      </c>
      <c r="C461" t="s">
        <v>518</v>
      </c>
      <c r="D461" t="s">
        <v>35</v>
      </c>
      <c r="E461" s="10">
        <v>1.1574074074074073E-5</v>
      </c>
      <c r="F461" t="s">
        <v>84</v>
      </c>
      <c r="G461" t="s">
        <v>809</v>
      </c>
      <c r="H461" s="11">
        <v>44171.403738425928</v>
      </c>
      <c r="I461" t="s">
        <v>817</v>
      </c>
      <c r="J461">
        <v>0</v>
      </c>
      <c r="K461">
        <v>91</v>
      </c>
      <c r="M461">
        <v>459</v>
      </c>
      <c r="N461" s="16">
        <v>1.1574074074074073E-5</v>
      </c>
      <c r="O461">
        <v>-5</v>
      </c>
      <c r="P461">
        <v>8</v>
      </c>
      <c r="Q461">
        <f>pqZwift[[#This Row],[Afstand]]+IF(pqZwift[[#This Row],[Index]]&gt;1,Q460,0)</f>
        <v>3984</v>
      </c>
      <c r="R461">
        <v>29</v>
      </c>
      <c r="S461">
        <v>91</v>
      </c>
    </row>
    <row r="462" spans="2:19" x14ac:dyDescent="0.25">
      <c r="B462">
        <v>460</v>
      </c>
      <c r="C462" t="s">
        <v>518</v>
      </c>
      <c r="D462" t="s">
        <v>35</v>
      </c>
      <c r="E462" s="10">
        <v>1.1574074074074073E-5</v>
      </c>
      <c r="F462" t="s">
        <v>84</v>
      </c>
      <c r="G462" t="s">
        <v>809</v>
      </c>
      <c r="H462" s="11">
        <v>44171.403749999998</v>
      </c>
      <c r="I462" t="s">
        <v>818</v>
      </c>
      <c r="J462">
        <v>0</v>
      </c>
      <c r="K462">
        <v>91</v>
      </c>
      <c r="M462">
        <v>460</v>
      </c>
      <c r="N462" s="16">
        <v>1.1574074074074073E-5</v>
      </c>
      <c r="O462">
        <v>-5</v>
      </c>
      <c r="P462">
        <v>8</v>
      </c>
      <c r="Q462">
        <f>pqZwift[[#This Row],[Afstand]]+IF(pqZwift[[#This Row],[Index]]&gt;1,Q461,0)</f>
        <v>3992</v>
      </c>
      <c r="R462">
        <v>29</v>
      </c>
      <c r="S462">
        <v>91</v>
      </c>
    </row>
    <row r="463" spans="2:19" x14ac:dyDescent="0.25">
      <c r="B463">
        <v>461</v>
      </c>
      <c r="C463" t="s">
        <v>518</v>
      </c>
      <c r="D463" t="s">
        <v>35</v>
      </c>
      <c r="E463" s="10">
        <v>1.1574074074074073E-5</v>
      </c>
      <c r="F463" t="s">
        <v>84</v>
      </c>
      <c r="G463" t="s">
        <v>814</v>
      </c>
      <c r="H463" s="11">
        <v>44171.403761574074</v>
      </c>
      <c r="I463" t="s">
        <v>819</v>
      </c>
      <c r="J463">
        <v>0</v>
      </c>
      <c r="K463">
        <v>89</v>
      </c>
      <c r="M463">
        <v>461</v>
      </c>
      <c r="N463" s="16">
        <v>1.1574074074074073E-5</v>
      </c>
      <c r="O463">
        <v>-5</v>
      </c>
      <c r="P463">
        <v>8</v>
      </c>
      <c r="Q463">
        <f>pqZwift[[#This Row],[Afstand]]+IF(pqZwift[[#This Row],[Index]]&gt;1,Q462,0)</f>
        <v>4000</v>
      </c>
      <c r="R463">
        <v>29</v>
      </c>
      <c r="S463">
        <v>89</v>
      </c>
    </row>
    <row r="464" spans="2:19" x14ac:dyDescent="0.25">
      <c r="B464">
        <v>462</v>
      </c>
      <c r="C464" t="s">
        <v>511</v>
      </c>
      <c r="D464" t="s">
        <v>35</v>
      </c>
      <c r="E464" s="10">
        <v>1.1574074074074073E-5</v>
      </c>
      <c r="F464" t="s">
        <v>84</v>
      </c>
      <c r="G464" t="s">
        <v>814</v>
      </c>
      <c r="H464" s="11">
        <v>44171.403773148151</v>
      </c>
      <c r="I464" t="s">
        <v>820</v>
      </c>
      <c r="J464">
        <v>0</v>
      </c>
      <c r="K464">
        <v>89</v>
      </c>
      <c r="M464">
        <v>462</v>
      </c>
      <c r="N464" s="16">
        <v>1.1574074074074073E-5</v>
      </c>
      <c r="O464">
        <v>-4</v>
      </c>
      <c r="P464">
        <v>8</v>
      </c>
      <c r="Q464">
        <f>pqZwift[[#This Row],[Afstand]]+IF(pqZwift[[#This Row],[Index]]&gt;1,Q463,0)</f>
        <v>4008</v>
      </c>
      <c r="R464">
        <v>29</v>
      </c>
      <c r="S464">
        <v>89</v>
      </c>
    </row>
    <row r="465" spans="2:19" x14ac:dyDescent="0.25">
      <c r="B465">
        <v>463</v>
      </c>
      <c r="C465" t="s">
        <v>511</v>
      </c>
      <c r="D465" t="s">
        <v>35</v>
      </c>
      <c r="E465" s="10">
        <v>1.1574074074074073E-5</v>
      </c>
      <c r="F465" t="s">
        <v>84</v>
      </c>
      <c r="G465" t="s">
        <v>814</v>
      </c>
      <c r="H465" s="11">
        <v>44171.403784722221</v>
      </c>
      <c r="I465" t="s">
        <v>821</v>
      </c>
      <c r="J465">
        <v>0</v>
      </c>
      <c r="K465">
        <v>87</v>
      </c>
      <c r="M465">
        <v>463</v>
      </c>
      <c r="N465" s="16">
        <v>1.1574074074074073E-5</v>
      </c>
      <c r="O465">
        <v>-4</v>
      </c>
      <c r="P465">
        <v>8</v>
      </c>
      <c r="Q465">
        <f>pqZwift[[#This Row],[Afstand]]+IF(pqZwift[[#This Row],[Index]]&gt;1,Q464,0)</f>
        <v>4016</v>
      </c>
      <c r="R465">
        <v>29</v>
      </c>
      <c r="S465">
        <v>87</v>
      </c>
    </row>
    <row r="466" spans="2:19" x14ac:dyDescent="0.25">
      <c r="B466">
        <v>464</v>
      </c>
      <c r="C466" t="s">
        <v>511</v>
      </c>
      <c r="D466" t="s">
        <v>35</v>
      </c>
      <c r="E466" s="10">
        <v>1.1574074074074073E-5</v>
      </c>
      <c r="F466" t="s">
        <v>84</v>
      </c>
      <c r="G466" t="s">
        <v>814</v>
      </c>
      <c r="H466" s="11">
        <v>44171.403796296298</v>
      </c>
      <c r="I466" t="s">
        <v>822</v>
      </c>
      <c r="J466">
        <v>0</v>
      </c>
      <c r="K466">
        <v>86</v>
      </c>
      <c r="M466">
        <v>464</v>
      </c>
      <c r="N466" s="16">
        <v>1.1574074074074073E-5</v>
      </c>
      <c r="O466">
        <v>-4</v>
      </c>
      <c r="P466">
        <v>8</v>
      </c>
      <c r="Q466">
        <f>pqZwift[[#This Row],[Afstand]]+IF(pqZwift[[#This Row],[Index]]&gt;1,Q465,0)</f>
        <v>4024</v>
      </c>
      <c r="R466">
        <v>29</v>
      </c>
      <c r="S466">
        <v>86</v>
      </c>
    </row>
    <row r="467" spans="2:19" x14ac:dyDescent="0.25">
      <c r="B467">
        <v>465</v>
      </c>
      <c r="C467" t="s">
        <v>511</v>
      </c>
      <c r="D467" t="s">
        <v>43</v>
      </c>
      <c r="E467" s="10">
        <v>1.1574074074074073E-5</v>
      </c>
      <c r="F467" t="s">
        <v>173</v>
      </c>
      <c r="G467" t="s">
        <v>823</v>
      </c>
      <c r="H467" s="11">
        <v>44171.403807870367</v>
      </c>
      <c r="I467" t="s">
        <v>824</v>
      </c>
      <c r="J467">
        <v>0</v>
      </c>
      <c r="K467">
        <v>87</v>
      </c>
      <c r="M467">
        <v>465</v>
      </c>
      <c r="N467" s="16">
        <v>1.1574074074074073E-5</v>
      </c>
      <c r="O467">
        <v>-4</v>
      </c>
      <c r="P467">
        <v>7</v>
      </c>
      <c r="Q467">
        <f>pqZwift[[#This Row],[Afstand]]+IF(pqZwift[[#This Row],[Index]]&gt;1,Q466,0)</f>
        <v>4031</v>
      </c>
      <c r="R467">
        <v>25</v>
      </c>
      <c r="S467">
        <v>87</v>
      </c>
    </row>
    <row r="468" spans="2:19" x14ac:dyDescent="0.25">
      <c r="B468">
        <v>466</v>
      </c>
      <c r="C468" t="s">
        <v>505</v>
      </c>
      <c r="D468" t="s">
        <v>35</v>
      </c>
      <c r="E468" s="10">
        <v>1.1574074074074073E-5</v>
      </c>
      <c r="F468" t="s">
        <v>84</v>
      </c>
      <c r="G468" t="s">
        <v>814</v>
      </c>
      <c r="H468" s="11">
        <v>44171.403819444444</v>
      </c>
      <c r="I468" t="s">
        <v>825</v>
      </c>
      <c r="J468">
        <v>0</v>
      </c>
      <c r="K468">
        <v>87</v>
      </c>
      <c r="M468">
        <v>466</v>
      </c>
      <c r="N468" s="16">
        <v>1.1574074074074073E-5</v>
      </c>
      <c r="O468">
        <v>-3</v>
      </c>
      <c r="P468">
        <v>8</v>
      </c>
      <c r="Q468">
        <f>pqZwift[[#This Row],[Afstand]]+IF(pqZwift[[#This Row],[Index]]&gt;1,Q467,0)</f>
        <v>4039</v>
      </c>
      <c r="R468">
        <v>29</v>
      </c>
      <c r="S468">
        <v>87</v>
      </c>
    </row>
    <row r="469" spans="2:19" x14ac:dyDescent="0.25">
      <c r="B469">
        <v>467</v>
      </c>
      <c r="C469" t="s">
        <v>505</v>
      </c>
      <c r="D469" t="s">
        <v>43</v>
      </c>
      <c r="E469" s="10">
        <v>1.1574074074074073E-5</v>
      </c>
      <c r="F469" t="s">
        <v>173</v>
      </c>
      <c r="G469" t="s">
        <v>826</v>
      </c>
      <c r="H469" s="11">
        <v>44171.403831018521</v>
      </c>
      <c r="I469" t="s">
        <v>827</v>
      </c>
      <c r="J469">
        <v>0</v>
      </c>
      <c r="K469">
        <v>86</v>
      </c>
      <c r="M469">
        <v>467</v>
      </c>
      <c r="N469" s="16">
        <v>1.1574074074074073E-5</v>
      </c>
      <c r="O469">
        <v>-3</v>
      </c>
      <c r="P469">
        <v>7</v>
      </c>
      <c r="Q469">
        <f>pqZwift[[#This Row],[Afstand]]+IF(pqZwift[[#This Row],[Index]]&gt;1,Q468,0)</f>
        <v>4046</v>
      </c>
      <c r="R469">
        <v>25</v>
      </c>
      <c r="S469">
        <v>86</v>
      </c>
    </row>
    <row r="470" spans="2:19" x14ac:dyDescent="0.25">
      <c r="B470">
        <v>468</v>
      </c>
      <c r="C470" t="s">
        <v>505</v>
      </c>
      <c r="D470" t="s">
        <v>66</v>
      </c>
      <c r="E470" s="10">
        <v>1.1574074074074073E-5</v>
      </c>
      <c r="F470" t="s">
        <v>67</v>
      </c>
      <c r="G470" t="s">
        <v>809</v>
      </c>
      <c r="H470" s="11">
        <v>44171.40384259259</v>
      </c>
      <c r="I470" t="s">
        <v>828</v>
      </c>
      <c r="J470">
        <v>0</v>
      </c>
      <c r="K470">
        <v>86</v>
      </c>
      <c r="M470">
        <v>468</v>
      </c>
      <c r="N470" s="16">
        <v>1.1574074074074073E-5</v>
      </c>
      <c r="O470">
        <v>-3</v>
      </c>
      <c r="P470">
        <v>6</v>
      </c>
      <c r="Q470">
        <f>pqZwift[[#This Row],[Afstand]]+IF(pqZwift[[#This Row],[Index]]&gt;1,Q469,0)</f>
        <v>4052</v>
      </c>
      <c r="R470">
        <v>21</v>
      </c>
      <c r="S470">
        <v>86</v>
      </c>
    </row>
    <row r="471" spans="2:19" x14ac:dyDescent="0.25">
      <c r="B471">
        <v>469</v>
      </c>
      <c r="C471" t="s">
        <v>505</v>
      </c>
      <c r="D471" t="s">
        <v>43</v>
      </c>
      <c r="E471" s="10">
        <v>1.1574074074074073E-5</v>
      </c>
      <c r="F471" t="s">
        <v>173</v>
      </c>
      <c r="G471" t="s">
        <v>809</v>
      </c>
      <c r="H471" s="11">
        <v>44171.403854166667</v>
      </c>
      <c r="I471" t="s">
        <v>829</v>
      </c>
      <c r="J471">
        <v>0</v>
      </c>
      <c r="K471">
        <v>85</v>
      </c>
      <c r="M471">
        <v>469</v>
      </c>
      <c r="N471" s="16">
        <v>1.1574074074074073E-5</v>
      </c>
      <c r="O471">
        <v>-3</v>
      </c>
      <c r="P471">
        <v>7</v>
      </c>
      <c r="Q471">
        <f>pqZwift[[#This Row],[Afstand]]+IF(pqZwift[[#This Row],[Index]]&gt;1,Q470,0)</f>
        <v>4059</v>
      </c>
      <c r="R471">
        <v>25</v>
      </c>
      <c r="S471">
        <v>85</v>
      </c>
    </row>
    <row r="472" spans="2:19" x14ac:dyDescent="0.25">
      <c r="B472">
        <v>470</v>
      </c>
      <c r="C472" t="s">
        <v>505</v>
      </c>
      <c r="D472" t="s">
        <v>43</v>
      </c>
      <c r="E472" s="10">
        <v>1.1574074074074073E-5</v>
      </c>
      <c r="F472" t="s">
        <v>173</v>
      </c>
      <c r="G472" t="s">
        <v>809</v>
      </c>
      <c r="H472" s="11">
        <v>44171.403865740744</v>
      </c>
      <c r="I472" t="s">
        <v>830</v>
      </c>
      <c r="J472">
        <v>0</v>
      </c>
      <c r="K472">
        <v>87</v>
      </c>
      <c r="M472">
        <v>470</v>
      </c>
      <c r="N472" s="16">
        <v>1.1574074074074073E-5</v>
      </c>
      <c r="O472">
        <v>-3</v>
      </c>
      <c r="P472">
        <v>7</v>
      </c>
      <c r="Q472">
        <f>pqZwift[[#This Row],[Afstand]]+IF(pqZwift[[#This Row],[Index]]&gt;1,Q471,0)</f>
        <v>4066</v>
      </c>
      <c r="R472">
        <v>25</v>
      </c>
      <c r="S472">
        <v>87</v>
      </c>
    </row>
    <row r="473" spans="2:19" x14ac:dyDescent="0.25">
      <c r="B473">
        <v>471</v>
      </c>
      <c r="C473" t="s">
        <v>500</v>
      </c>
      <c r="D473" t="s">
        <v>43</v>
      </c>
      <c r="E473" s="10">
        <v>1.1574074074074073E-5</v>
      </c>
      <c r="F473" t="s">
        <v>173</v>
      </c>
      <c r="G473" t="s">
        <v>809</v>
      </c>
      <c r="H473" s="11">
        <v>44171.403877314813</v>
      </c>
      <c r="I473" t="s">
        <v>831</v>
      </c>
      <c r="J473">
        <v>0</v>
      </c>
      <c r="K473">
        <v>87</v>
      </c>
      <c r="M473">
        <v>471</v>
      </c>
      <c r="N473" s="16">
        <v>1.1574074074074073E-5</v>
      </c>
      <c r="O473">
        <v>-2</v>
      </c>
      <c r="P473">
        <v>7</v>
      </c>
      <c r="Q473">
        <f>pqZwift[[#This Row],[Afstand]]+IF(pqZwift[[#This Row],[Index]]&gt;1,Q472,0)</f>
        <v>4073</v>
      </c>
      <c r="R473">
        <v>25</v>
      </c>
      <c r="S473">
        <v>87</v>
      </c>
    </row>
    <row r="474" spans="2:19" x14ac:dyDescent="0.25">
      <c r="B474">
        <v>472</v>
      </c>
      <c r="C474" t="s">
        <v>500</v>
      </c>
      <c r="D474" t="s">
        <v>66</v>
      </c>
      <c r="E474" s="10">
        <v>1.1574074074074073E-5</v>
      </c>
      <c r="F474" t="s">
        <v>67</v>
      </c>
      <c r="G474" t="s">
        <v>832</v>
      </c>
      <c r="H474" s="11">
        <v>44171.40388888889</v>
      </c>
      <c r="I474" t="s">
        <v>833</v>
      </c>
      <c r="J474">
        <v>0</v>
      </c>
      <c r="K474">
        <v>86</v>
      </c>
      <c r="M474">
        <v>472</v>
      </c>
      <c r="N474" s="16">
        <v>1.1574074074074073E-5</v>
      </c>
      <c r="O474">
        <v>-2</v>
      </c>
      <c r="P474">
        <v>6</v>
      </c>
      <c r="Q474">
        <f>pqZwift[[#This Row],[Afstand]]+IF(pqZwift[[#This Row],[Index]]&gt;1,Q473,0)</f>
        <v>4079</v>
      </c>
      <c r="R474">
        <v>21</v>
      </c>
      <c r="S474">
        <v>86</v>
      </c>
    </row>
    <row r="475" spans="2:19" x14ac:dyDescent="0.25">
      <c r="B475">
        <v>473</v>
      </c>
      <c r="C475" t="s">
        <v>500</v>
      </c>
      <c r="D475" t="s">
        <v>55</v>
      </c>
      <c r="E475" s="10">
        <v>1.1574074074074073E-5</v>
      </c>
      <c r="F475" t="s">
        <v>56</v>
      </c>
      <c r="G475" t="s">
        <v>834</v>
      </c>
      <c r="H475" s="11">
        <v>44171.403900462959</v>
      </c>
      <c r="I475" t="s">
        <v>835</v>
      </c>
      <c r="J475">
        <v>0</v>
      </c>
      <c r="K475">
        <v>87</v>
      </c>
      <c r="M475">
        <v>473</v>
      </c>
      <c r="N475" s="16">
        <v>1.1574074074074073E-5</v>
      </c>
      <c r="O475">
        <v>-2</v>
      </c>
      <c r="P475">
        <v>5</v>
      </c>
      <c r="Q475">
        <f>pqZwift[[#This Row],[Afstand]]+IF(pqZwift[[#This Row],[Index]]&gt;1,Q474,0)</f>
        <v>4084</v>
      </c>
      <c r="R475">
        <v>17</v>
      </c>
      <c r="S475">
        <v>87</v>
      </c>
    </row>
    <row r="476" spans="2:19" x14ac:dyDescent="0.25">
      <c r="B476">
        <v>474</v>
      </c>
      <c r="C476" t="s">
        <v>500</v>
      </c>
      <c r="D476" t="s">
        <v>43</v>
      </c>
      <c r="E476" s="10">
        <v>1.1574074074074073E-5</v>
      </c>
      <c r="F476" t="s">
        <v>173</v>
      </c>
      <c r="G476" t="s">
        <v>836</v>
      </c>
      <c r="H476" s="11">
        <v>44171.403912037036</v>
      </c>
      <c r="I476" t="s">
        <v>837</v>
      </c>
      <c r="J476">
        <v>0</v>
      </c>
      <c r="K476">
        <v>87</v>
      </c>
      <c r="M476">
        <v>474</v>
      </c>
      <c r="N476" s="16">
        <v>1.1574074074074073E-5</v>
      </c>
      <c r="O476">
        <v>-2</v>
      </c>
      <c r="P476">
        <v>7</v>
      </c>
      <c r="Q476">
        <f>pqZwift[[#This Row],[Afstand]]+IF(pqZwift[[#This Row],[Index]]&gt;1,Q475,0)</f>
        <v>4091</v>
      </c>
      <c r="R476">
        <v>25</v>
      </c>
      <c r="S476">
        <v>87</v>
      </c>
    </row>
    <row r="477" spans="2:19" x14ac:dyDescent="0.25">
      <c r="B477">
        <v>475</v>
      </c>
      <c r="C477" t="s">
        <v>500</v>
      </c>
      <c r="D477" t="s">
        <v>43</v>
      </c>
      <c r="E477" s="10">
        <v>1.1574074074074073E-5</v>
      </c>
      <c r="F477" t="s">
        <v>173</v>
      </c>
      <c r="G477" t="s">
        <v>838</v>
      </c>
      <c r="H477" s="11">
        <v>44171.403923611113</v>
      </c>
      <c r="I477" t="s">
        <v>839</v>
      </c>
      <c r="J477">
        <v>0</v>
      </c>
      <c r="K477">
        <v>86</v>
      </c>
      <c r="M477">
        <v>475</v>
      </c>
      <c r="N477" s="16">
        <v>1.1574074074074073E-5</v>
      </c>
      <c r="O477">
        <v>-2</v>
      </c>
      <c r="P477">
        <v>7</v>
      </c>
      <c r="Q477">
        <f>pqZwift[[#This Row],[Afstand]]+IF(pqZwift[[#This Row],[Index]]&gt;1,Q476,0)</f>
        <v>4098</v>
      </c>
      <c r="R477">
        <v>25</v>
      </c>
      <c r="S477">
        <v>86</v>
      </c>
    </row>
    <row r="478" spans="2:19" x14ac:dyDescent="0.25">
      <c r="B478">
        <v>476</v>
      </c>
      <c r="C478" t="s">
        <v>493</v>
      </c>
      <c r="D478" t="s">
        <v>55</v>
      </c>
      <c r="E478" s="10">
        <v>1.1574074074074073E-5</v>
      </c>
      <c r="F478" t="s">
        <v>56</v>
      </c>
      <c r="G478" t="s">
        <v>840</v>
      </c>
      <c r="H478" s="11">
        <v>44171.403935185182</v>
      </c>
      <c r="I478" t="s">
        <v>841</v>
      </c>
      <c r="J478">
        <v>0</v>
      </c>
      <c r="K478">
        <v>85</v>
      </c>
      <c r="M478">
        <v>476</v>
      </c>
      <c r="N478" s="16">
        <v>1.1574074074074073E-5</v>
      </c>
      <c r="O478">
        <v>-1</v>
      </c>
      <c r="P478">
        <v>5</v>
      </c>
      <c r="Q478">
        <f>pqZwift[[#This Row],[Afstand]]+IF(pqZwift[[#This Row],[Index]]&gt;1,Q477,0)</f>
        <v>4103</v>
      </c>
      <c r="R478">
        <v>17</v>
      </c>
      <c r="S478">
        <v>85</v>
      </c>
    </row>
    <row r="479" spans="2:19" x14ac:dyDescent="0.25">
      <c r="B479">
        <v>477</v>
      </c>
      <c r="C479" t="s">
        <v>493</v>
      </c>
      <c r="D479" t="s">
        <v>43</v>
      </c>
      <c r="E479" s="10">
        <v>1.1574074074074073E-5</v>
      </c>
      <c r="F479" t="s">
        <v>173</v>
      </c>
      <c r="G479" t="s">
        <v>842</v>
      </c>
      <c r="H479" s="11">
        <v>44171.403946759259</v>
      </c>
      <c r="I479" t="s">
        <v>843</v>
      </c>
      <c r="J479">
        <v>0</v>
      </c>
      <c r="K479">
        <v>85</v>
      </c>
      <c r="M479">
        <v>477</v>
      </c>
      <c r="N479" s="16">
        <v>1.1574074074074073E-5</v>
      </c>
      <c r="O479">
        <v>-1</v>
      </c>
      <c r="P479">
        <v>7</v>
      </c>
      <c r="Q479">
        <f>pqZwift[[#This Row],[Afstand]]+IF(pqZwift[[#This Row],[Index]]&gt;1,Q478,0)</f>
        <v>4110</v>
      </c>
      <c r="R479">
        <v>25</v>
      </c>
      <c r="S479">
        <v>85</v>
      </c>
    </row>
    <row r="480" spans="2:19" x14ac:dyDescent="0.25">
      <c r="B480">
        <v>478</v>
      </c>
      <c r="C480" t="s">
        <v>493</v>
      </c>
      <c r="D480" t="s">
        <v>55</v>
      </c>
      <c r="E480" s="10">
        <v>1.1574074074074073E-5</v>
      </c>
      <c r="F480" t="s">
        <v>56</v>
      </c>
      <c r="G480" t="s">
        <v>844</v>
      </c>
      <c r="H480" s="11">
        <v>44171.403958333336</v>
      </c>
      <c r="I480" t="s">
        <v>845</v>
      </c>
      <c r="J480">
        <v>0</v>
      </c>
      <c r="K480">
        <v>85</v>
      </c>
      <c r="M480">
        <v>478</v>
      </c>
      <c r="N480" s="16">
        <v>1.1574074074074073E-5</v>
      </c>
      <c r="O480">
        <v>-1</v>
      </c>
      <c r="P480">
        <v>5</v>
      </c>
      <c r="Q480">
        <f>pqZwift[[#This Row],[Afstand]]+IF(pqZwift[[#This Row],[Index]]&gt;1,Q479,0)</f>
        <v>4115</v>
      </c>
      <c r="R480">
        <v>17</v>
      </c>
      <c r="S480">
        <v>85</v>
      </c>
    </row>
    <row r="481" spans="2:19" x14ac:dyDescent="0.25">
      <c r="B481">
        <v>479</v>
      </c>
      <c r="C481" t="s">
        <v>493</v>
      </c>
      <c r="D481" t="s">
        <v>55</v>
      </c>
      <c r="E481" s="10">
        <v>1.1574074074074073E-5</v>
      </c>
      <c r="F481" t="s">
        <v>56</v>
      </c>
      <c r="G481" t="s">
        <v>840</v>
      </c>
      <c r="H481" s="11">
        <v>44171.403969907406</v>
      </c>
      <c r="I481" t="s">
        <v>846</v>
      </c>
      <c r="J481">
        <v>0</v>
      </c>
      <c r="K481">
        <v>87</v>
      </c>
      <c r="M481">
        <v>479</v>
      </c>
      <c r="N481" s="16">
        <v>1.1574074074074073E-5</v>
      </c>
      <c r="O481">
        <v>-1</v>
      </c>
      <c r="P481">
        <v>5</v>
      </c>
      <c r="Q481">
        <f>pqZwift[[#This Row],[Afstand]]+IF(pqZwift[[#This Row],[Index]]&gt;1,Q480,0)</f>
        <v>4120</v>
      </c>
      <c r="R481">
        <v>17</v>
      </c>
      <c r="S481">
        <v>87</v>
      </c>
    </row>
    <row r="482" spans="2:19" x14ac:dyDescent="0.25">
      <c r="B482">
        <v>480</v>
      </c>
      <c r="C482" t="s">
        <v>493</v>
      </c>
      <c r="D482" t="s">
        <v>43</v>
      </c>
      <c r="E482" s="10">
        <v>1.1574074074074073E-5</v>
      </c>
      <c r="F482" t="s">
        <v>173</v>
      </c>
      <c r="G482" t="s">
        <v>809</v>
      </c>
      <c r="H482" s="11">
        <v>44171.403981481482</v>
      </c>
      <c r="I482" t="s">
        <v>847</v>
      </c>
      <c r="J482">
        <v>0</v>
      </c>
      <c r="K482">
        <v>87</v>
      </c>
      <c r="M482">
        <v>480</v>
      </c>
      <c r="N482" s="16">
        <v>1.1574074074074073E-5</v>
      </c>
      <c r="O482">
        <v>-1</v>
      </c>
      <c r="P482">
        <v>7</v>
      </c>
      <c r="Q482">
        <f>pqZwift[[#This Row],[Afstand]]+IF(pqZwift[[#This Row],[Index]]&gt;1,Q481,0)</f>
        <v>4127</v>
      </c>
      <c r="R482">
        <v>25</v>
      </c>
      <c r="S482">
        <v>87</v>
      </c>
    </row>
    <row r="483" spans="2:19" x14ac:dyDescent="0.25">
      <c r="B483">
        <v>481</v>
      </c>
      <c r="C483" t="s">
        <v>490</v>
      </c>
      <c r="D483" t="s">
        <v>55</v>
      </c>
      <c r="E483" s="10">
        <v>1.1574074074074073E-5</v>
      </c>
      <c r="F483" t="s">
        <v>56</v>
      </c>
      <c r="G483" t="s">
        <v>809</v>
      </c>
      <c r="H483" s="11">
        <v>44171.403993055559</v>
      </c>
      <c r="I483" t="s">
        <v>848</v>
      </c>
      <c r="J483">
        <v>0</v>
      </c>
      <c r="K483">
        <v>87</v>
      </c>
      <c r="M483">
        <v>481</v>
      </c>
      <c r="N483" s="16">
        <v>1.1574074074074073E-5</v>
      </c>
      <c r="O483">
        <v>0</v>
      </c>
      <c r="P483">
        <v>5</v>
      </c>
      <c r="Q483">
        <f>pqZwift[[#This Row],[Afstand]]+IF(pqZwift[[#This Row],[Index]]&gt;1,Q482,0)</f>
        <v>4132</v>
      </c>
      <c r="R483">
        <v>17</v>
      </c>
      <c r="S483">
        <v>87</v>
      </c>
    </row>
    <row r="484" spans="2:19" x14ac:dyDescent="0.25">
      <c r="B484">
        <v>482</v>
      </c>
      <c r="C484" t="s">
        <v>490</v>
      </c>
      <c r="D484" t="s">
        <v>66</v>
      </c>
      <c r="E484" s="10">
        <v>1.1574074074074073E-5</v>
      </c>
      <c r="F484" t="s">
        <v>67</v>
      </c>
      <c r="G484" t="s">
        <v>809</v>
      </c>
      <c r="H484" s="11">
        <v>44171.404004629629</v>
      </c>
      <c r="I484" t="s">
        <v>849</v>
      </c>
      <c r="J484">
        <v>0</v>
      </c>
      <c r="K484">
        <v>86</v>
      </c>
      <c r="M484">
        <v>482</v>
      </c>
      <c r="N484" s="16">
        <v>1.1574074074074073E-5</v>
      </c>
      <c r="O484">
        <v>0</v>
      </c>
      <c r="P484">
        <v>6</v>
      </c>
      <c r="Q484">
        <f>pqZwift[[#This Row],[Afstand]]+IF(pqZwift[[#This Row],[Index]]&gt;1,Q483,0)</f>
        <v>4138</v>
      </c>
      <c r="R484">
        <v>21</v>
      </c>
      <c r="S484">
        <v>86</v>
      </c>
    </row>
    <row r="485" spans="2:19" x14ac:dyDescent="0.25">
      <c r="B485">
        <v>483</v>
      </c>
      <c r="C485" t="s">
        <v>407</v>
      </c>
      <c r="D485" t="s">
        <v>55</v>
      </c>
      <c r="E485" s="10">
        <v>1.1574074074074073E-5</v>
      </c>
      <c r="F485" t="s">
        <v>56</v>
      </c>
      <c r="G485" t="s">
        <v>809</v>
      </c>
      <c r="H485" s="11">
        <v>44171.404016203705</v>
      </c>
      <c r="I485" t="s">
        <v>850</v>
      </c>
      <c r="J485">
        <v>0</v>
      </c>
      <c r="K485">
        <v>87</v>
      </c>
      <c r="M485">
        <v>483</v>
      </c>
      <c r="N485" s="16">
        <v>1.1574074074074073E-5</v>
      </c>
      <c r="O485">
        <v>0</v>
      </c>
      <c r="P485">
        <v>5</v>
      </c>
      <c r="Q485">
        <f>pqZwift[[#This Row],[Afstand]]+IF(pqZwift[[#This Row],[Index]]&gt;1,Q484,0)</f>
        <v>4143</v>
      </c>
      <c r="R485">
        <v>17</v>
      </c>
      <c r="S485">
        <v>87</v>
      </c>
    </row>
    <row r="486" spans="2:19" x14ac:dyDescent="0.25">
      <c r="B486">
        <v>484</v>
      </c>
      <c r="C486" t="s">
        <v>407</v>
      </c>
      <c r="D486" t="s">
        <v>55</v>
      </c>
      <c r="E486" s="10">
        <v>1.1574074074074073E-5</v>
      </c>
      <c r="F486" t="s">
        <v>56</v>
      </c>
      <c r="G486" t="s">
        <v>809</v>
      </c>
      <c r="H486" s="11">
        <v>44171.404027777775</v>
      </c>
      <c r="I486" t="s">
        <v>851</v>
      </c>
      <c r="J486">
        <v>0</v>
      </c>
      <c r="K486">
        <v>87</v>
      </c>
      <c r="M486">
        <v>484</v>
      </c>
      <c r="N486" s="16">
        <v>1.1574074074074073E-5</v>
      </c>
      <c r="O486">
        <v>0</v>
      </c>
      <c r="P486">
        <v>5</v>
      </c>
      <c r="Q486">
        <f>pqZwift[[#This Row],[Afstand]]+IF(pqZwift[[#This Row],[Index]]&gt;1,Q485,0)</f>
        <v>4148</v>
      </c>
      <c r="R486">
        <v>17</v>
      </c>
      <c r="S486">
        <v>87</v>
      </c>
    </row>
    <row r="487" spans="2:19" x14ac:dyDescent="0.25">
      <c r="B487">
        <v>485</v>
      </c>
      <c r="C487" t="s">
        <v>407</v>
      </c>
      <c r="D487" t="s">
        <v>55</v>
      </c>
      <c r="E487" s="10">
        <v>1.1574074074074073E-5</v>
      </c>
      <c r="F487" t="s">
        <v>56</v>
      </c>
      <c r="G487" t="s">
        <v>834</v>
      </c>
      <c r="H487" s="11">
        <v>44171.404039351852</v>
      </c>
      <c r="I487" t="s">
        <v>852</v>
      </c>
      <c r="J487">
        <v>0</v>
      </c>
      <c r="K487">
        <v>86</v>
      </c>
      <c r="M487">
        <v>485</v>
      </c>
      <c r="N487" s="16">
        <v>1.1574074074074073E-5</v>
      </c>
      <c r="O487">
        <v>0</v>
      </c>
      <c r="P487">
        <v>5</v>
      </c>
      <c r="Q487">
        <f>pqZwift[[#This Row],[Afstand]]+IF(pqZwift[[#This Row],[Index]]&gt;1,Q486,0)</f>
        <v>4153</v>
      </c>
      <c r="R487">
        <v>17</v>
      </c>
      <c r="S487">
        <v>86</v>
      </c>
    </row>
    <row r="488" spans="2:19" x14ac:dyDescent="0.25">
      <c r="B488">
        <v>486</v>
      </c>
      <c r="C488" t="s">
        <v>407</v>
      </c>
      <c r="D488" t="s">
        <v>66</v>
      </c>
      <c r="E488" s="10">
        <v>1.1574074074074073E-5</v>
      </c>
      <c r="F488" t="s">
        <v>67</v>
      </c>
      <c r="G488" t="s">
        <v>853</v>
      </c>
      <c r="H488" s="11">
        <v>44171.404050925928</v>
      </c>
      <c r="I488" t="s">
        <v>854</v>
      </c>
      <c r="J488">
        <v>0</v>
      </c>
      <c r="K488">
        <v>87</v>
      </c>
      <c r="M488">
        <v>486</v>
      </c>
      <c r="N488" s="16">
        <v>1.1574074074074073E-5</v>
      </c>
      <c r="O488">
        <v>0</v>
      </c>
      <c r="P488">
        <v>6</v>
      </c>
      <c r="Q488">
        <f>pqZwift[[#This Row],[Afstand]]+IF(pqZwift[[#This Row],[Index]]&gt;1,Q487,0)</f>
        <v>4159</v>
      </c>
      <c r="R488">
        <v>21</v>
      </c>
      <c r="S488">
        <v>87</v>
      </c>
    </row>
    <row r="489" spans="2:19" x14ac:dyDescent="0.25">
      <c r="B489">
        <v>487</v>
      </c>
      <c r="C489" t="s">
        <v>136</v>
      </c>
      <c r="D489" t="s">
        <v>66</v>
      </c>
      <c r="E489" s="10">
        <v>1.1574074074074073E-5</v>
      </c>
      <c r="F489" t="s">
        <v>67</v>
      </c>
      <c r="G489" t="s">
        <v>853</v>
      </c>
      <c r="H489" s="11">
        <v>44171.404062499998</v>
      </c>
      <c r="I489" t="s">
        <v>855</v>
      </c>
      <c r="J489">
        <v>0</v>
      </c>
      <c r="K489">
        <v>87</v>
      </c>
      <c r="M489">
        <v>487</v>
      </c>
      <c r="N489" s="16">
        <v>1.1574074074074073E-5</v>
      </c>
      <c r="O489">
        <v>1</v>
      </c>
      <c r="P489">
        <v>6</v>
      </c>
      <c r="Q489">
        <f>pqZwift[[#This Row],[Afstand]]+IF(pqZwift[[#This Row],[Index]]&gt;1,Q488,0)</f>
        <v>4165</v>
      </c>
      <c r="R489">
        <v>21</v>
      </c>
      <c r="S489">
        <v>87</v>
      </c>
    </row>
    <row r="490" spans="2:19" x14ac:dyDescent="0.25">
      <c r="B490">
        <v>488</v>
      </c>
      <c r="C490" t="s">
        <v>136</v>
      </c>
      <c r="D490" t="s">
        <v>66</v>
      </c>
      <c r="E490" s="10">
        <v>1.1574074074074073E-5</v>
      </c>
      <c r="F490" t="s">
        <v>67</v>
      </c>
      <c r="G490" t="s">
        <v>853</v>
      </c>
      <c r="H490" s="11">
        <v>44171.404074074075</v>
      </c>
      <c r="I490" t="s">
        <v>856</v>
      </c>
      <c r="J490">
        <v>0</v>
      </c>
      <c r="K490">
        <v>87</v>
      </c>
      <c r="M490">
        <v>488</v>
      </c>
      <c r="N490" s="16">
        <v>1.1574074074074073E-5</v>
      </c>
      <c r="O490">
        <v>1</v>
      </c>
      <c r="P490">
        <v>6</v>
      </c>
      <c r="Q490">
        <f>pqZwift[[#This Row],[Afstand]]+IF(pqZwift[[#This Row],[Index]]&gt;1,Q489,0)</f>
        <v>4171</v>
      </c>
      <c r="R490">
        <v>21</v>
      </c>
      <c r="S490">
        <v>87</v>
      </c>
    </row>
    <row r="491" spans="2:19" x14ac:dyDescent="0.25">
      <c r="B491">
        <v>489</v>
      </c>
      <c r="C491" t="s">
        <v>136</v>
      </c>
      <c r="D491" t="s">
        <v>55</v>
      </c>
      <c r="E491" s="10">
        <v>1.1574074074074073E-5</v>
      </c>
      <c r="F491" t="s">
        <v>56</v>
      </c>
      <c r="G491" t="s">
        <v>834</v>
      </c>
      <c r="H491" s="11">
        <v>44171.404085648152</v>
      </c>
      <c r="I491" t="s">
        <v>857</v>
      </c>
      <c r="J491">
        <v>0</v>
      </c>
      <c r="K491">
        <v>88</v>
      </c>
      <c r="M491">
        <v>489</v>
      </c>
      <c r="N491" s="16">
        <v>1.1574074074074073E-5</v>
      </c>
      <c r="O491">
        <v>1</v>
      </c>
      <c r="P491">
        <v>5</v>
      </c>
      <c r="Q491">
        <f>pqZwift[[#This Row],[Afstand]]+IF(pqZwift[[#This Row],[Index]]&gt;1,Q490,0)</f>
        <v>4176</v>
      </c>
      <c r="R491">
        <v>17</v>
      </c>
      <c r="S491">
        <v>88</v>
      </c>
    </row>
    <row r="492" spans="2:19" x14ac:dyDescent="0.25">
      <c r="B492">
        <v>490</v>
      </c>
      <c r="C492" t="s">
        <v>136</v>
      </c>
      <c r="D492" t="s">
        <v>55</v>
      </c>
      <c r="E492" s="10">
        <v>1.1574074074074073E-5</v>
      </c>
      <c r="F492" t="s">
        <v>56</v>
      </c>
      <c r="G492" t="s">
        <v>809</v>
      </c>
      <c r="H492" s="11">
        <v>44171.404097222221</v>
      </c>
      <c r="I492" t="s">
        <v>858</v>
      </c>
      <c r="J492">
        <v>0</v>
      </c>
      <c r="K492">
        <v>88</v>
      </c>
      <c r="M492">
        <v>490</v>
      </c>
      <c r="N492" s="16">
        <v>1.1574074074074073E-5</v>
      </c>
      <c r="O492">
        <v>1</v>
      </c>
      <c r="P492">
        <v>5</v>
      </c>
      <c r="Q492">
        <f>pqZwift[[#This Row],[Afstand]]+IF(pqZwift[[#This Row],[Index]]&gt;1,Q491,0)</f>
        <v>4181</v>
      </c>
      <c r="R492">
        <v>17</v>
      </c>
      <c r="S492">
        <v>88</v>
      </c>
    </row>
    <row r="493" spans="2:19" x14ac:dyDescent="0.25">
      <c r="B493">
        <v>491</v>
      </c>
      <c r="C493" t="s">
        <v>136</v>
      </c>
      <c r="D493" t="s">
        <v>55</v>
      </c>
      <c r="E493" s="10">
        <v>1.1574074074074073E-5</v>
      </c>
      <c r="F493" t="s">
        <v>56</v>
      </c>
      <c r="G493" t="s">
        <v>840</v>
      </c>
      <c r="H493" s="11">
        <v>44171.404108796298</v>
      </c>
      <c r="I493" t="s">
        <v>859</v>
      </c>
      <c r="J493">
        <v>0</v>
      </c>
      <c r="K493">
        <v>88</v>
      </c>
      <c r="M493">
        <v>491</v>
      </c>
      <c r="N493" s="16">
        <v>1.1574074074074073E-5</v>
      </c>
      <c r="O493">
        <v>1</v>
      </c>
      <c r="P493">
        <v>5</v>
      </c>
      <c r="Q493">
        <f>pqZwift[[#This Row],[Afstand]]+IF(pqZwift[[#This Row],[Index]]&gt;1,Q492,0)</f>
        <v>4186</v>
      </c>
      <c r="R493">
        <v>17</v>
      </c>
      <c r="S493">
        <v>88</v>
      </c>
    </row>
    <row r="494" spans="2:19" x14ac:dyDescent="0.25">
      <c r="B494">
        <v>492</v>
      </c>
      <c r="C494" t="s">
        <v>136</v>
      </c>
      <c r="D494" t="s">
        <v>66</v>
      </c>
      <c r="E494" s="10">
        <v>1.1574074074074073E-5</v>
      </c>
      <c r="F494" t="s">
        <v>67</v>
      </c>
      <c r="G494" t="s">
        <v>853</v>
      </c>
      <c r="H494" s="11">
        <v>44171.404120370367</v>
      </c>
      <c r="I494" t="s">
        <v>860</v>
      </c>
      <c r="J494">
        <v>0</v>
      </c>
      <c r="K494">
        <v>89</v>
      </c>
      <c r="M494">
        <v>492</v>
      </c>
      <c r="N494" s="16">
        <v>1.1574074074074073E-5</v>
      </c>
      <c r="O494">
        <v>1</v>
      </c>
      <c r="P494">
        <v>6</v>
      </c>
      <c r="Q494">
        <f>pqZwift[[#This Row],[Afstand]]+IF(pqZwift[[#This Row],[Index]]&gt;1,Q493,0)</f>
        <v>4192</v>
      </c>
      <c r="R494">
        <v>21</v>
      </c>
      <c r="S494">
        <v>89</v>
      </c>
    </row>
    <row r="495" spans="2:19" x14ac:dyDescent="0.25">
      <c r="B495">
        <v>493</v>
      </c>
      <c r="C495" t="s">
        <v>136</v>
      </c>
      <c r="D495" t="s">
        <v>66</v>
      </c>
      <c r="E495" s="10">
        <v>1.1574074074074073E-5</v>
      </c>
      <c r="F495" t="s">
        <v>67</v>
      </c>
      <c r="G495" t="s">
        <v>853</v>
      </c>
      <c r="H495" s="11">
        <v>44171.404131944444</v>
      </c>
      <c r="I495" t="s">
        <v>861</v>
      </c>
      <c r="J495">
        <v>0</v>
      </c>
      <c r="K495">
        <v>89</v>
      </c>
      <c r="M495">
        <v>493</v>
      </c>
      <c r="N495" s="16">
        <v>1.1574074074074073E-5</v>
      </c>
      <c r="O495">
        <v>1</v>
      </c>
      <c r="P495">
        <v>6</v>
      </c>
      <c r="Q495">
        <f>pqZwift[[#This Row],[Afstand]]+IF(pqZwift[[#This Row],[Index]]&gt;1,Q494,0)</f>
        <v>4198</v>
      </c>
      <c r="R495">
        <v>21</v>
      </c>
      <c r="S495">
        <v>89</v>
      </c>
    </row>
    <row r="496" spans="2:19" x14ac:dyDescent="0.25">
      <c r="B496">
        <v>494</v>
      </c>
      <c r="C496" t="s">
        <v>136</v>
      </c>
      <c r="D496" t="s">
        <v>66</v>
      </c>
      <c r="E496" s="10">
        <v>1.1574074074074073E-5</v>
      </c>
      <c r="F496" t="s">
        <v>67</v>
      </c>
      <c r="G496" t="s">
        <v>832</v>
      </c>
      <c r="H496" s="11">
        <v>44171.404143518521</v>
      </c>
      <c r="I496" t="s">
        <v>862</v>
      </c>
      <c r="J496">
        <v>0</v>
      </c>
      <c r="K496">
        <v>90</v>
      </c>
      <c r="M496">
        <v>494</v>
      </c>
      <c r="N496" s="16">
        <v>1.1574074074074073E-5</v>
      </c>
      <c r="O496">
        <v>1</v>
      </c>
      <c r="P496">
        <v>6</v>
      </c>
      <c r="Q496">
        <f>pqZwift[[#This Row],[Afstand]]+IF(pqZwift[[#This Row],[Index]]&gt;1,Q495,0)</f>
        <v>4204</v>
      </c>
      <c r="R496">
        <v>21</v>
      </c>
      <c r="S496">
        <v>90</v>
      </c>
    </row>
    <row r="497" spans="2:19" x14ac:dyDescent="0.25">
      <c r="B497">
        <v>495</v>
      </c>
      <c r="C497" t="s">
        <v>136</v>
      </c>
      <c r="D497" t="s">
        <v>66</v>
      </c>
      <c r="E497" s="10">
        <v>1.1574074074074073E-5</v>
      </c>
      <c r="F497" t="s">
        <v>67</v>
      </c>
      <c r="G497" t="s">
        <v>863</v>
      </c>
      <c r="H497" s="11">
        <v>44171.40415509259</v>
      </c>
      <c r="I497" t="s">
        <v>864</v>
      </c>
      <c r="J497">
        <v>0</v>
      </c>
      <c r="K497">
        <v>89</v>
      </c>
      <c r="M497">
        <v>495</v>
      </c>
      <c r="N497" s="16">
        <v>1.1574074074074073E-5</v>
      </c>
      <c r="O497">
        <v>1</v>
      </c>
      <c r="P497">
        <v>6</v>
      </c>
      <c r="Q497">
        <f>pqZwift[[#This Row],[Afstand]]+IF(pqZwift[[#This Row],[Index]]&gt;1,Q496,0)</f>
        <v>4210</v>
      </c>
      <c r="R497">
        <v>21</v>
      </c>
      <c r="S497">
        <v>89</v>
      </c>
    </row>
    <row r="498" spans="2:19" x14ac:dyDescent="0.25">
      <c r="B498">
        <v>496</v>
      </c>
      <c r="C498" t="s">
        <v>136</v>
      </c>
      <c r="D498" t="s">
        <v>43</v>
      </c>
      <c r="E498" s="10">
        <v>1.1574074074074073E-5</v>
      </c>
      <c r="F498" t="s">
        <v>173</v>
      </c>
      <c r="G498" t="s">
        <v>865</v>
      </c>
      <c r="H498" s="11">
        <v>44171.404166666667</v>
      </c>
      <c r="I498" t="s">
        <v>866</v>
      </c>
      <c r="J498">
        <v>0</v>
      </c>
      <c r="K498">
        <v>90</v>
      </c>
      <c r="M498">
        <v>496</v>
      </c>
      <c r="N498" s="16">
        <v>1.1574074074074073E-5</v>
      </c>
      <c r="O498">
        <v>1</v>
      </c>
      <c r="P498">
        <v>7</v>
      </c>
      <c r="Q498">
        <f>pqZwift[[#This Row],[Afstand]]+IF(pqZwift[[#This Row],[Index]]&gt;1,Q497,0)</f>
        <v>4217</v>
      </c>
      <c r="R498">
        <v>25</v>
      </c>
      <c r="S498">
        <v>90</v>
      </c>
    </row>
    <row r="499" spans="2:19" x14ac:dyDescent="0.25">
      <c r="B499">
        <v>497</v>
      </c>
      <c r="C499" t="s">
        <v>136</v>
      </c>
      <c r="D499" t="s">
        <v>43</v>
      </c>
      <c r="E499" s="10">
        <v>1.1574074074074073E-5</v>
      </c>
      <c r="F499" t="s">
        <v>173</v>
      </c>
      <c r="G499" t="s">
        <v>865</v>
      </c>
      <c r="H499" s="11">
        <v>44171.404178240744</v>
      </c>
      <c r="I499" t="s">
        <v>867</v>
      </c>
      <c r="J499">
        <v>0</v>
      </c>
      <c r="K499">
        <v>89</v>
      </c>
      <c r="M499">
        <v>497</v>
      </c>
      <c r="N499" s="16">
        <v>1.1574074074074073E-5</v>
      </c>
      <c r="O499">
        <v>1</v>
      </c>
      <c r="P499">
        <v>7</v>
      </c>
      <c r="Q499">
        <f>pqZwift[[#This Row],[Afstand]]+IF(pqZwift[[#This Row],[Index]]&gt;1,Q498,0)</f>
        <v>4224</v>
      </c>
      <c r="R499">
        <v>25</v>
      </c>
      <c r="S499">
        <v>89</v>
      </c>
    </row>
    <row r="500" spans="2:19" x14ac:dyDescent="0.25">
      <c r="B500">
        <v>498</v>
      </c>
      <c r="C500" t="s">
        <v>136</v>
      </c>
      <c r="D500" t="s">
        <v>66</v>
      </c>
      <c r="E500" s="10">
        <v>1.1574074074074073E-5</v>
      </c>
      <c r="F500" t="s">
        <v>67</v>
      </c>
      <c r="G500" t="s">
        <v>868</v>
      </c>
      <c r="H500" s="11">
        <v>44171.404189814813</v>
      </c>
      <c r="I500" t="s">
        <v>869</v>
      </c>
      <c r="J500">
        <v>0</v>
      </c>
      <c r="K500">
        <v>90</v>
      </c>
      <c r="M500">
        <v>498</v>
      </c>
      <c r="N500" s="16">
        <v>1.1574074074074073E-5</v>
      </c>
      <c r="O500">
        <v>1</v>
      </c>
      <c r="P500">
        <v>6</v>
      </c>
      <c r="Q500">
        <f>pqZwift[[#This Row],[Afstand]]+IF(pqZwift[[#This Row],[Index]]&gt;1,Q499,0)</f>
        <v>4230</v>
      </c>
      <c r="R500">
        <v>21</v>
      </c>
      <c r="S500">
        <v>90</v>
      </c>
    </row>
    <row r="501" spans="2:19" x14ac:dyDescent="0.25">
      <c r="B501">
        <v>499</v>
      </c>
      <c r="C501" t="s">
        <v>136</v>
      </c>
      <c r="D501" t="s">
        <v>43</v>
      </c>
      <c r="E501" s="10">
        <v>1.1574074074074073E-5</v>
      </c>
      <c r="F501" t="s">
        <v>79</v>
      </c>
      <c r="G501" t="s">
        <v>870</v>
      </c>
      <c r="H501" s="11">
        <v>44171.40420138889</v>
      </c>
      <c r="I501" t="s">
        <v>871</v>
      </c>
      <c r="J501">
        <v>0</v>
      </c>
      <c r="K501">
        <v>89</v>
      </c>
      <c r="M501">
        <v>499</v>
      </c>
      <c r="N501" s="16">
        <v>1.1574074074074073E-5</v>
      </c>
      <c r="O501">
        <v>1</v>
      </c>
      <c r="P501">
        <v>7</v>
      </c>
      <c r="Q501">
        <f>pqZwift[[#This Row],[Afstand]]+IF(pqZwift[[#This Row],[Index]]&gt;1,Q500,0)</f>
        <v>4237</v>
      </c>
      <c r="R501">
        <v>26</v>
      </c>
      <c r="S501">
        <v>89</v>
      </c>
    </row>
    <row r="502" spans="2:19" x14ac:dyDescent="0.25">
      <c r="B502">
        <v>500</v>
      </c>
      <c r="C502" t="s">
        <v>136</v>
      </c>
      <c r="D502" t="s">
        <v>43</v>
      </c>
      <c r="E502" s="10">
        <v>1.1574074074074073E-5</v>
      </c>
      <c r="F502" t="s">
        <v>173</v>
      </c>
      <c r="G502" t="s">
        <v>872</v>
      </c>
      <c r="H502" s="11">
        <v>44171.40421296296</v>
      </c>
      <c r="I502" t="s">
        <v>873</v>
      </c>
      <c r="J502">
        <v>0</v>
      </c>
      <c r="K502">
        <v>90</v>
      </c>
      <c r="M502">
        <v>500</v>
      </c>
      <c r="N502" s="16">
        <v>1.1574074074074073E-5</v>
      </c>
      <c r="O502">
        <v>1</v>
      </c>
      <c r="P502">
        <v>7</v>
      </c>
      <c r="Q502">
        <f>pqZwift[[#This Row],[Afstand]]+IF(pqZwift[[#This Row],[Index]]&gt;1,Q501,0)</f>
        <v>4244</v>
      </c>
      <c r="R502">
        <v>25</v>
      </c>
      <c r="S502">
        <v>90</v>
      </c>
    </row>
    <row r="503" spans="2:19" x14ac:dyDescent="0.25">
      <c r="B503">
        <v>501</v>
      </c>
      <c r="C503" t="s">
        <v>136</v>
      </c>
      <c r="D503" t="s">
        <v>35</v>
      </c>
      <c r="E503" s="10">
        <v>1.1574074074074073E-5</v>
      </c>
      <c r="F503" t="s">
        <v>161</v>
      </c>
      <c r="G503" t="s">
        <v>874</v>
      </c>
      <c r="H503" s="11">
        <v>44171.404224537036</v>
      </c>
      <c r="I503" t="s">
        <v>875</v>
      </c>
      <c r="J503">
        <v>0</v>
      </c>
      <c r="K503">
        <v>89</v>
      </c>
      <c r="M503">
        <v>501</v>
      </c>
      <c r="N503" s="16">
        <v>1.1574074074074073E-5</v>
      </c>
      <c r="O503">
        <v>1</v>
      </c>
      <c r="P503">
        <v>8</v>
      </c>
      <c r="Q503">
        <f>pqZwift[[#This Row],[Afstand]]+IF(pqZwift[[#This Row],[Index]]&gt;1,Q502,0)</f>
        <v>4252</v>
      </c>
      <c r="R503">
        <v>30</v>
      </c>
      <c r="S503">
        <v>89</v>
      </c>
    </row>
    <row r="504" spans="2:19" x14ac:dyDescent="0.25">
      <c r="B504">
        <v>502</v>
      </c>
      <c r="C504" t="s">
        <v>136</v>
      </c>
      <c r="D504" t="s">
        <v>43</v>
      </c>
      <c r="E504" s="10">
        <v>1.1574074074074073E-5</v>
      </c>
      <c r="F504" t="s">
        <v>79</v>
      </c>
      <c r="G504" t="s">
        <v>876</v>
      </c>
      <c r="H504" s="11">
        <v>44171.404236111113</v>
      </c>
      <c r="I504" t="s">
        <v>877</v>
      </c>
      <c r="J504">
        <v>0</v>
      </c>
      <c r="K504">
        <v>90</v>
      </c>
      <c r="M504">
        <v>502</v>
      </c>
      <c r="N504" s="16">
        <v>1.1574074074074073E-5</v>
      </c>
      <c r="O504">
        <v>1</v>
      </c>
      <c r="P504">
        <v>7</v>
      </c>
      <c r="Q504">
        <f>pqZwift[[#This Row],[Afstand]]+IF(pqZwift[[#This Row],[Index]]&gt;1,Q503,0)</f>
        <v>4259</v>
      </c>
      <c r="R504">
        <v>26</v>
      </c>
      <c r="S504">
        <v>90</v>
      </c>
    </row>
    <row r="505" spans="2:19" x14ac:dyDescent="0.25">
      <c r="B505">
        <v>503</v>
      </c>
      <c r="C505" t="s">
        <v>136</v>
      </c>
      <c r="D505" t="s">
        <v>66</v>
      </c>
      <c r="E505" s="10">
        <v>1.1574074074074073E-5</v>
      </c>
      <c r="F505" t="s">
        <v>70</v>
      </c>
      <c r="G505" t="s">
        <v>878</v>
      </c>
      <c r="H505" s="11">
        <v>44171.404247685183</v>
      </c>
      <c r="I505" t="s">
        <v>879</v>
      </c>
      <c r="J505">
        <v>0</v>
      </c>
      <c r="K505">
        <v>90</v>
      </c>
      <c r="M505">
        <v>503</v>
      </c>
      <c r="N505" s="16">
        <v>1.1574074074074073E-5</v>
      </c>
      <c r="O505">
        <v>1</v>
      </c>
      <c r="P505">
        <v>6</v>
      </c>
      <c r="Q505">
        <f>pqZwift[[#This Row],[Afstand]]+IF(pqZwift[[#This Row],[Index]]&gt;1,Q504,0)</f>
        <v>4265</v>
      </c>
      <c r="R505">
        <v>22</v>
      </c>
      <c r="S505">
        <v>90</v>
      </c>
    </row>
    <row r="506" spans="2:19" x14ac:dyDescent="0.25">
      <c r="B506">
        <v>504</v>
      </c>
      <c r="C506" t="s">
        <v>136</v>
      </c>
      <c r="D506" t="s">
        <v>43</v>
      </c>
      <c r="E506" s="10">
        <v>1.1574074074074073E-5</v>
      </c>
      <c r="F506" t="s">
        <v>79</v>
      </c>
      <c r="G506" t="s">
        <v>880</v>
      </c>
      <c r="H506" s="11">
        <v>44171.40425925926</v>
      </c>
      <c r="I506" t="s">
        <v>881</v>
      </c>
      <c r="J506">
        <v>0</v>
      </c>
      <c r="K506">
        <v>91</v>
      </c>
      <c r="M506">
        <v>504</v>
      </c>
      <c r="N506" s="16">
        <v>1.1574074074074073E-5</v>
      </c>
      <c r="O506">
        <v>1</v>
      </c>
      <c r="P506">
        <v>7</v>
      </c>
      <c r="Q506">
        <f>pqZwift[[#This Row],[Afstand]]+IF(pqZwift[[#This Row],[Index]]&gt;1,Q505,0)</f>
        <v>4272</v>
      </c>
      <c r="R506">
        <v>26</v>
      </c>
      <c r="S506">
        <v>91</v>
      </c>
    </row>
    <row r="507" spans="2:19" x14ac:dyDescent="0.25">
      <c r="B507">
        <v>505</v>
      </c>
      <c r="C507" t="s">
        <v>136</v>
      </c>
      <c r="D507" t="s">
        <v>43</v>
      </c>
      <c r="E507" s="10">
        <v>1.1574074074074073E-5</v>
      </c>
      <c r="F507" t="s">
        <v>79</v>
      </c>
      <c r="G507" t="s">
        <v>878</v>
      </c>
      <c r="H507" s="11">
        <v>44171.404270833336</v>
      </c>
      <c r="I507" t="s">
        <v>882</v>
      </c>
      <c r="J507">
        <v>0</v>
      </c>
      <c r="K507">
        <v>90</v>
      </c>
      <c r="M507">
        <v>505</v>
      </c>
      <c r="N507" s="16">
        <v>1.1574074074074073E-5</v>
      </c>
      <c r="O507">
        <v>1</v>
      </c>
      <c r="P507">
        <v>7</v>
      </c>
      <c r="Q507">
        <f>pqZwift[[#This Row],[Afstand]]+IF(pqZwift[[#This Row],[Index]]&gt;1,Q506,0)</f>
        <v>4279</v>
      </c>
      <c r="R507">
        <v>26</v>
      </c>
      <c r="S507">
        <v>90</v>
      </c>
    </row>
    <row r="508" spans="2:19" x14ac:dyDescent="0.25">
      <c r="B508">
        <v>506</v>
      </c>
      <c r="C508" t="s">
        <v>136</v>
      </c>
      <c r="D508" t="s">
        <v>35</v>
      </c>
      <c r="E508" s="10">
        <v>1.1574074074074073E-5</v>
      </c>
      <c r="F508" t="s">
        <v>161</v>
      </c>
      <c r="G508" t="s">
        <v>883</v>
      </c>
      <c r="H508" s="11">
        <v>44171.404282407406</v>
      </c>
      <c r="I508" t="s">
        <v>884</v>
      </c>
      <c r="J508">
        <v>0</v>
      </c>
      <c r="K508">
        <v>91</v>
      </c>
      <c r="M508">
        <v>506</v>
      </c>
      <c r="N508" s="16">
        <v>1.1574074074074073E-5</v>
      </c>
      <c r="O508">
        <v>1</v>
      </c>
      <c r="P508">
        <v>8</v>
      </c>
      <c r="Q508">
        <f>pqZwift[[#This Row],[Afstand]]+IF(pqZwift[[#This Row],[Index]]&gt;1,Q507,0)</f>
        <v>4287</v>
      </c>
      <c r="R508">
        <v>30</v>
      </c>
      <c r="S508">
        <v>91</v>
      </c>
    </row>
    <row r="509" spans="2:19" x14ac:dyDescent="0.25">
      <c r="B509">
        <v>507</v>
      </c>
      <c r="C509" t="s">
        <v>136</v>
      </c>
      <c r="D509" t="s">
        <v>66</v>
      </c>
      <c r="E509" s="10">
        <v>1.1574074074074073E-5</v>
      </c>
      <c r="F509" t="s">
        <v>70</v>
      </c>
      <c r="G509" t="s">
        <v>885</v>
      </c>
      <c r="H509" s="11">
        <v>44171.404293981483</v>
      </c>
      <c r="I509" t="s">
        <v>886</v>
      </c>
      <c r="J509">
        <v>0</v>
      </c>
      <c r="K509">
        <v>90</v>
      </c>
      <c r="M509">
        <v>507</v>
      </c>
      <c r="N509" s="16">
        <v>1.1574074074074073E-5</v>
      </c>
      <c r="O509">
        <v>1</v>
      </c>
      <c r="P509">
        <v>6</v>
      </c>
      <c r="Q509">
        <f>pqZwift[[#This Row],[Afstand]]+IF(pqZwift[[#This Row],[Index]]&gt;1,Q508,0)</f>
        <v>4293</v>
      </c>
      <c r="R509">
        <v>22</v>
      </c>
      <c r="S509">
        <v>90</v>
      </c>
    </row>
    <row r="510" spans="2:19" x14ac:dyDescent="0.25">
      <c r="B510">
        <v>508</v>
      </c>
      <c r="C510" t="s">
        <v>136</v>
      </c>
      <c r="D510" t="s">
        <v>43</v>
      </c>
      <c r="E510" s="10">
        <v>1.1574074074074073E-5</v>
      </c>
      <c r="F510" t="s">
        <v>79</v>
      </c>
      <c r="G510" t="s">
        <v>887</v>
      </c>
      <c r="H510" s="11">
        <v>44171.404305555552</v>
      </c>
      <c r="I510" t="s">
        <v>888</v>
      </c>
      <c r="J510">
        <v>0</v>
      </c>
      <c r="K510">
        <v>89</v>
      </c>
      <c r="M510">
        <v>508</v>
      </c>
      <c r="N510" s="16">
        <v>1.1574074074074073E-5</v>
      </c>
      <c r="O510">
        <v>1</v>
      </c>
      <c r="P510">
        <v>7</v>
      </c>
      <c r="Q510">
        <f>pqZwift[[#This Row],[Afstand]]+IF(pqZwift[[#This Row],[Index]]&gt;1,Q509,0)</f>
        <v>4300</v>
      </c>
      <c r="R510">
        <v>26</v>
      </c>
      <c r="S510">
        <v>89</v>
      </c>
    </row>
    <row r="511" spans="2:19" x14ac:dyDescent="0.25">
      <c r="B511">
        <v>509</v>
      </c>
      <c r="C511" t="s">
        <v>136</v>
      </c>
      <c r="D511" t="s">
        <v>43</v>
      </c>
      <c r="E511" s="10">
        <v>1.1574074074074073E-5</v>
      </c>
      <c r="F511" t="s">
        <v>76</v>
      </c>
      <c r="G511" t="s">
        <v>889</v>
      </c>
      <c r="H511" s="11">
        <v>44171.404317129629</v>
      </c>
      <c r="I511" t="s">
        <v>890</v>
      </c>
      <c r="J511">
        <v>0</v>
      </c>
      <c r="K511">
        <v>90</v>
      </c>
      <c r="M511">
        <v>509</v>
      </c>
      <c r="N511" s="16">
        <v>1.1574074074074073E-5</v>
      </c>
      <c r="O511">
        <v>1</v>
      </c>
      <c r="P511">
        <v>7</v>
      </c>
      <c r="Q511">
        <f>pqZwift[[#This Row],[Afstand]]+IF(pqZwift[[#This Row],[Index]]&gt;1,Q510,0)</f>
        <v>4307</v>
      </c>
      <c r="R511">
        <v>27</v>
      </c>
      <c r="S511">
        <v>90</v>
      </c>
    </row>
    <row r="512" spans="2:19" x14ac:dyDescent="0.25">
      <c r="B512">
        <v>510</v>
      </c>
      <c r="C512" t="s">
        <v>136</v>
      </c>
      <c r="D512" t="s">
        <v>66</v>
      </c>
      <c r="E512" s="10">
        <v>1.1574074074074073E-5</v>
      </c>
      <c r="F512" t="s">
        <v>315</v>
      </c>
      <c r="G512" t="s">
        <v>891</v>
      </c>
      <c r="H512" s="11">
        <v>44171.404328703706</v>
      </c>
      <c r="I512" t="s">
        <v>892</v>
      </c>
      <c r="J512">
        <v>0</v>
      </c>
      <c r="K512">
        <v>89</v>
      </c>
      <c r="M512">
        <v>510</v>
      </c>
      <c r="N512" s="16">
        <v>1.1574074074074073E-5</v>
      </c>
      <c r="O512">
        <v>1</v>
      </c>
      <c r="P512">
        <v>6</v>
      </c>
      <c r="Q512">
        <f>pqZwift[[#This Row],[Afstand]]+IF(pqZwift[[#This Row],[Index]]&gt;1,Q511,0)</f>
        <v>4313</v>
      </c>
      <c r="R512">
        <v>23</v>
      </c>
      <c r="S512">
        <v>89</v>
      </c>
    </row>
    <row r="513" spans="2:19" x14ac:dyDescent="0.25">
      <c r="B513">
        <v>511</v>
      </c>
      <c r="C513" t="s">
        <v>136</v>
      </c>
      <c r="D513" t="s">
        <v>104</v>
      </c>
      <c r="E513" s="10">
        <v>1.1574074074074073E-5</v>
      </c>
      <c r="F513" t="s">
        <v>105</v>
      </c>
      <c r="G513" t="s">
        <v>893</v>
      </c>
      <c r="H513" s="11">
        <v>44171.404340277775</v>
      </c>
      <c r="I513" t="s">
        <v>894</v>
      </c>
      <c r="J513">
        <v>0</v>
      </c>
      <c r="K513">
        <v>88</v>
      </c>
      <c r="M513">
        <v>511</v>
      </c>
      <c r="N513" s="16">
        <v>1.1574074074074073E-5</v>
      </c>
      <c r="O513">
        <v>1</v>
      </c>
      <c r="P513">
        <v>10</v>
      </c>
      <c r="Q513">
        <f>pqZwift[[#This Row],[Afstand]]+IF(pqZwift[[#This Row],[Index]]&gt;1,Q512,0)</f>
        <v>4323</v>
      </c>
      <c r="R513">
        <v>35</v>
      </c>
      <c r="S513">
        <v>88</v>
      </c>
    </row>
    <row r="514" spans="2:19" x14ac:dyDescent="0.25">
      <c r="B514">
        <v>512</v>
      </c>
      <c r="C514" t="s">
        <v>136</v>
      </c>
      <c r="D514" t="s">
        <v>66</v>
      </c>
      <c r="E514" s="10">
        <v>1.1574074074074073E-5</v>
      </c>
      <c r="F514" t="s">
        <v>315</v>
      </c>
      <c r="G514" t="s">
        <v>895</v>
      </c>
      <c r="H514" s="11">
        <v>44171.404351851852</v>
      </c>
      <c r="I514" t="s">
        <v>896</v>
      </c>
      <c r="J514">
        <v>0</v>
      </c>
      <c r="K514">
        <v>89</v>
      </c>
      <c r="M514">
        <v>512</v>
      </c>
      <c r="N514" s="16">
        <v>1.1574074074074073E-5</v>
      </c>
      <c r="O514">
        <v>1</v>
      </c>
      <c r="P514">
        <v>6</v>
      </c>
      <c r="Q514">
        <f>pqZwift[[#This Row],[Afstand]]+IF(pqZwift[[#This Row],[Index]]&gt;1,Q513,0)</f>
        <v>4329</v>
      </c>
      <c r="R514">
        <v>23</v>
      </c>
      <c r="S514">
        <v>89</v>
      </c>
    </row>
    <row r="515" spans="2:19" x14ac:dyDescent="0.25">
      <c r="B515">
        <v>513</v>
      </c>
      <c r="C515" t="s">
        <v>136</v>
      </c>
      <c r="D515" t="s">
        <v>43</v>
      </c>
      <c r="E515" s="10">
        <v>1.1574074074074073E-5</v>
      </c>
      <c r="F515" t="s">
        <v>76</v>
      </c>
      <c r="G515" t="s">
        <v>897</v>
      </c>
      <c r="H515" s="11">
        <v>44171.404363425929</v>
      </c>
      <c r="I515" t="s">
        <v>898</v>
      </c>
      <c r="J515">
        <v>0</v>
      </c>
      <c r="K515">
        <v>88</v>
      </c>
      <c r="M515">
        <v>513</v>
      </c>
      <c r="N515" s="16">
        <v>1.1574074074074073E-5</v>
      </c>
      <c r="O515">
        <v>1</v>
      </c>
      <c r="P515">
        <v>7</v>
      </c>
      <c r="Q515">
        <f>pqZwift[[#This Row],[Afstand]]+IF(pqZwift[[#This Row],[Index]]&gt;1,Q514,0)</f>
        <v>4336</v>
      </c>
      <c r="R515">
        <v>27</v>
      </c>
      <c r="S515">
        <v>88</v>
      </c>
    </row>
    <row r="516" spans="2:19" x14ac:dyDescent="0.25">
      <c r="B516">
        <v>514</v>
      </c>
      <c r="C516" t="s">
        <v>136</v>
      </c>
      <c r="D516" t="s">
        <v>43</v>
      </c>
      <c r="E516" s="10">
        <v>1.1574074074074073E-5</v>
      </c>
      <c r="F516" t="s">
        <v>76</v>
      </c>
      <c r="G516" t="s">
        <v>899</v>
      </c>
      <c r="H516" s="11">
        <v>44171.404374999998</v>
      </c>
      <c r="I516" t="s">
        <v>900</v>
      </c>
      <c r="J516">
        <v>0</v>
      </c>
      <c r="K516">
        <v>89</v>
      </c>
      <c r="M516">
        <v>514</v>
      </c>
      <c r="N516" s="16">
        <v>1.1574074074074073E-5</v>
      </c>
      <c r="O516">
        <v>1</v>
      </c>
      <c r="P516">
        <v>7</v>
      </c>
      <c r="Q516">
        <f>pqZwift[[#This Row],[Afstand]]+IF(pqZwift[[#This Row],[Index]]&gt;1,Q515,0)</f>
        <v>4343</v>
      </c>
      <c r="R516">
        <v>27</v>
      </c>
      <c r="S516">
        <v>89</v>
      </c>
    </row>
    <row r="517" spans="2:19" x14ac:dyDescent="0.25">
      <c r="B517">
        <v>515</v>
      </c>
      <c r="C517" t="s">
        <v>136</v>
      </c>
      <c r="D517" t="s">
        <v>66</v>
      </c>
      <c r="E517" s="10">
        <v>1.1574074074074073E-5</v>
      </c>
      <c r="F517" t="s">
        <v>315</v>
      </c>
      <c r="G517" t="s">
        <v>891</v>
      </c>
      <c r="H517" s="11">
        <v>44171.404386574075</v>
      </c>
      <c r="I517" t="s">
        <v>901</v>
      </c>
      <c r="J517">
        <v>0</v>
      </c>
      <c r="K517">
        <v>89</v>
      </c>
      <c r="M517">
        <v>515</v>
      </c>
      <c r="N517" s="16">
        <v>1.1574074074074073E-5</v>
      </c>
      <c r="O517">
        <v>1</v>
      </c>
      <c r="P517">
        <v>6</v>
      </c>
      <c r="Q517">
        <f>pqZwift[[#This Row],[Afstand]]+IF(pqZwift[[#This Row],[Index]]&gt;1,Q516,0)</f>
        <v>4349</v>
      </c>
      <c r="R517">
        <v>23</v>
      </c>
      <c r="S517">
        <v>89</v>
      </c>
    </row>
    <row r="518" spans="2:19" x14ac:dyDescent="0.25">
      <c r="B518">
        <v>516</v>
      </c>
      <c r="C518" t="s">
        <v>136</v>
      </c>
      <c r="D518" t="s">
        <v>43</v>
      </c>
      <c r="E518" s="10">
        <v>1.1574074074074073E-5</v>
      </c>
      <c r="F518" t="s">
        <v>76</v>
      </c>
      <c r="G518" t="s">
        <v>897</v>
      </c>
      <c r="H518" s="11">
        <v>44171.404398148145</v>
      </c>
      <c r="I518" t="s">
        <v>902</v>
      </c>
      <c r="J518">
        <v>0</v>
      </c>
      <c r="K518">
        <v>90</v>
      </c>
      <c r="M518">
        <v>516</v>
      </c>
      <c r="N518" s="16">
        <v>1.1574074074074073E-5</v>
      </c>
      <c r="O518">
        <v>1</v>
      </c>
      <c r="P518">
        <v>7</v>
      </c>
      <c r="Q518">
        <f>pqZwift[[#This Row],[Afstand]]+IF(pqZwift[[#This Row],[Index]]&gt;1,Q517,0)</f>
        <v>4356</v>
      </c>
      <c r="R518">
        <v>27</v>
      </c>
      <c r="S518">
        <v>90</v>
      </c>
    </row>
    <row r="519" spans="2:19" x14ac:dyDescent="0.25">
      <c r="B519">
        <v>517</v>
      </c>
      <c r="C519" t="s">
        <v>136</v>
      </c>
      <c r="D519" t="s">
        <v>43</v>
      </c>
      <c r="E519" s="10">
        <v>1.1574074074074073E-5</v>
      </c>
      <c r="F519" t="s">
        <v>76</v>
      </c>
      <c r="G519" t="s">
        <v>899</v>
      </c>
      <c r="H519" s="11">
        <v>44171.404409722221</v>
      </c>
      <c r="I519" t="s">
        <v>903</v>
      </c>
      <c r="J519">
        <v>0</v>
      </c>
      <c r="K519">
        <v>89</v>
      </c>
      <c r="M519">
        <v>517</v>
      </c>
      <c r="N519" s="16">
        <v>1.1574074074074073E-5</v>
      </c>
      <c r="O519">
        <v>1</v>
      </c>
      <c r="P519">
        <v>7</v>
      </c>
      <c r="Q519">
        <f>pqZwift[[#This Row],[Afstand]]+IF(pqZwift[[#This Row],[Index]]&gt;1,Q518,0)</f>
        <v>4363</v>
      </c>
      <c r="R519">
        <v>27</v>
      </c>
      <c r="S519">
        <v>89</v>
      </c>
    </row>
    <row r="520" spans="2:19" x14ac:dyDescent="0.25">
      <c r="B520">
        <v>518</v>
      </c>
      <c r="C520" t="s">
        <v>136</v>
      </c>
      <c r="D520" t="s">
        <v>66</v>
      </c>
      <c r="E520" s="10">
        <v>1.1574074074074073E-5</v>
      </c>
      <c r="F520" t="s">
        <v>315</v>
      </c>
      <c r="G520" t="s">
        <v>891</v>
      </c>
      <c r="H520" s="11">
        <v>44171.404421296298</v>
      </c>
      <c r="I520" t="s">
        <v>904</v>
      </c>
      <c r="J520">
        <v>0</v>
      </c>
      <c r="K520">
        <v>90</v>
      </c>
      <c r="M520">
        <v>518</v>
      </c>
      <c r="N520" s="16">
        <v>1.1574074074074073E-5</v>
      </c>
      <c r="O520">
        <v>1</v>
      </c>
      <c r="P520">
        <v>6</v>
      </c>
      <c r="Q520">
        <f>pqZwift[[#This Row],[Afstand]]+IF(pqZwift[[#This Row],[Index]]&gt;1,Q519,0)</f>
        <v>4369</v>
      </c>
      <c r="R520">
        <v>23</v>
      </c>
      <c r="S520">
        <v>90</v>
      </c>
    </row>
    <row r="521" spans="2:19" x14ac:dyDescent="0.25">
      <c r="B521">
        <v>519</v>
      </c>
      <c r="C521" t="s">
        <v>136</v>
      </c>
      <c r="D521" t="s">
        <v>43</v>
      </c>
      <c r="E521" s="10">
        <v>1.1574074074074073E-5</v>
      </c>
      <c r="F521" t="s">
        <v>76</v>
      </c>
      <c r="G521" t="s">
        <v>889</v>
      </c>
      <c r="H521" s="11">
        <v>44171.404432870368</v>
      </c>
      <c r="I521" t="s">
        <v>905</v>
      </c>
      <c r="J521">
        <v>0</v>
      </c>
      <c r="K521">
        <v>89</v>
      </c>
      <c r="M521">
        <v>519</v>
      </c>
      <c r="N521" s="16">
        <v>1.1574074074074073E-5</v>
      </c>
      <c r="O521">
        <v>1</v>
      </c>
      <c r="P521">
        <v>7</v>
      </c>
      <c r="Q521">
        <f>pqZwift[[#This Row],[Afstand]]+IF(pqZwift[[#This Row],[Index]]&gt;1,Q520,0)</f>
        <v>4376</v>
      </c>
      <c r="R521">
        <v>27</v>
      </c>
      <c r="S521">
        <v>89</v>
      </c>
    </row>
    <row r="522" spans="2:19" x14ac:dyDescent="0.25">
      <c r="B522">
        <v>520</v>
      </c>
      <c r="C522" t="s">
        <v>136</v>
      </c>
      <c r="D522" t="s">
        <v>43</v>
      </c>
      <c r="E522" s="10">
        <v>1.1574074074074073E-5</v>
      </c>
      <c r="F522" t="s">
        <v>76</v>
      </c>
      <c r="G522" t="s">
        <v>897</v>
      </c>
      <c r="H522" s="11">
        <v>44171.404444444444</v>
      </c>
      <c r="I522" t="s">
        <v>906</v>
      </c>
      <c r="J522">
        <v>0</v>
      </c>
      <c r="K522">
        <v>90</v>
      </c>
      <c r="M522">
        <v>520</v>
      </c>
      <c r="N522" s="16">
        <v>1.1574074074074073E-5</v>
      </c>
      <c r="O522">
        <v>1</v>
      </c>
      <c r="P522">
        <v>7</v>
      </c>
      <c r="Q522">
        <f>pqZwift[[#This Row],[Afstand]]+IF(pqZwift[[#This Row],[Index]]&gt;1,Q521,0)</f>
        <v>4383</v>
      </c>
      <c r="R522">
        <v>27</v>
      </c>
      <c r="S522">
        <v>90</v>
      </c>
    </row>
    <row r="523" spans="2:19" x14ac:dyDescent="0.25">
      <c r="B523">
        <v>521</v>
      </c>
      <c r="C523" t="s">
        <v>136</v>
      </c>
      <c r="D523" t="s">
        <v>66</v>
      </c>
      <c r="E523" s="10">
        <v>1.1574074074074073E-5</v>
      </c>
      <c r="F523" t="s">
        <v>315</v>
      </c>
      <c r="G523" t="s">
        <v>907</v>
      </c>
      <c r="H523" s="11">
        <v>44171.404456018521</v>
      </c>
      <c r="I523" t="s">
        <v>908</v>
      </c>
      <c r="J523">
        <v>0</v>
      </c>
      <c r="K523">
        <v>89</v>
      </c>
      <c r="M523">
        <v>521</v>
      </c>
      <c r="N523" s="16">
        <v>1.1574074074074073E-5</v>
      </c>
      <c r="O523">
        <v>1</v>
      </c>
      <c r="P523">
        <v>6</v>
      </c>
      <c r="Q523">
        <f>pqZwift[[#This Row],[Afstand]]+IF(pqZwift[[#This Row],[Index]]&gt;1,Q522,0)</f>
        <v>4389</v>
      </c>
      <c r="R523">
        <v>23</v>
      </c>
      <c r="S523">
        <v>89</v>
      </c>
    </row>
    <row r="524" spans="2:19" x14ac:dyDescent="0.25">
      <c r="B524">
        <v>522</v>
      </c>
      <c r="C524" t="s">
        <v>136</v>
      </c>
      <c r="D524" t="s">
        <v>43</v>
      </c>
      <c r="E524" s="10">
        <v>1.1574074074074073E-5</v>
      </c>
      <c r="F524" t="s">
        <v>79</v>
      </c>
      <c r="G524" t="s">
        <v>887</v>
      </c>
      <c r="H524" s="11">
        <v>44171.404467592591</v>
      </c>
      <c r="I524" t="s">
        <v>909</v>
      </c>
      <c r="J524">
        <v>0</v>
      </c>
      <c r="K524">
        <v>90</v>
      </c>
      <c r="M524">
        <v>522</v>
      </c>
      <c r="N524" s="16">
        <v>1.1574074074074073E-5</v>
      </c>
      <c r="O524">
        <v>1</v>
      </c>
      <c r="P524">
        <v>7</v>
      </c>
      <c r="Q524">
        <f>pqZwift[[#This Row],[Afstand]]+IF(pqZwift[[#This Row],[Index]]&gt;1,Q523,0)</f>
        <v>4396</v>
      </c>
      <c r="R524">
        <v>26</v>
      </c>
      <c r="S524">
        <v>90</v>
      </c>
    </row>
    <row r="525" spans="2:19" x14ac:dyDescent="0.25">
      <c r="B525">
        <v>523</v>
      </c>
      <c r="C525" t="s">
        <v>136</v>
      </c>
      <c r="D525" t="s">
        <v>43</v>
      </c>
      <c r="E525" s="10">
        <v>1.1574074074074073E-5</v>
      </c>
      <c r="F525" t="s">
        <v>76</v>
      </c>
      <c r="G525" t="s">
        <v>889</v>
      </c>
      <c r="H525" s="11">
        <v>44171.404479166667</v>
      </c>
      <c r="I525" t="s">
        <v>910</v>
      </c>
      <c r="J525">
        <v>0</v>
      </c>
      <c r="K525">
        <v>89</v>
      </c>
      <c r="M525">
        <v>523</v>
      </c>
      <c r="N525" s="16">
        <v>1.1574074074074073E-5</v>
      </c>
      <c r="O525">
        <v>1</v>
      </c>
      <c r="P525">
        <v>7</v>
      </c>
      <c r="Q525">
        <f>pqZwift[[#This Row],[Afstand]]+IF(pqZwift[[#This Row],[Index]]&gt;1,Q524,0)</f>
        <v>4403</v>
      </c>
      <c r="R525">
        <v>27</v>
      </c>
      <c r="S525">
        <v>89</v>
      </c>
    </row>
    <row r="526" spans="2:19" x14ac:dyDescent="0.25">
      <c r="B526">
        <v>524</v>
      </c>
      <c r="C526" t="s">
        <v>136</v>
      </c>
      <c r="D526" t="s">
        <v>55</v>
      </c>
      <c r="E526" s="10">
        <v>1.1574074074074073E-5</v>
      </c>
      <c r="F526" t="s">
        <v>61</v>
      </c>
      <c r="G526" t="s">
        <v>911</v>
      </c>
      <c r="H526" s="11">
        <v>44171.404490740744</v>
      </c>
      <c r="I526" t="s">
        <v>912</v>
      </c>
      <c r="J526">
        <v>0</v>
      </c>
      <c r="K526">
        <v>90</v>
      </c>
      <c r="M526">
        <v>524</v>
      </c>
      <c r="N526" s="16">
        <v>1.1574074074074073E-5</v>
      </c>
      <c r="O526">
        <v>1</v>
      </c>
      <c r="P526">
        <v>5</v>
      </c>
      <c r="Q526">
        <f>pqZwift[[#This Row],[Afstand]]+IF(pqZwift[[#This Row],[Index]]&gt;1,Q525,0)</f>
        <v>4408</v>
      </c>
      <c r="R526">
        <v>18</v>
      </c>
      <c r="S526">
        <v>90</v>
      </c>
    </row>
    <row r="527" spans="2:19" x14ac:dyDescent="0.25">
      <c r="B527">
        <v>525</v>
      </c>
      <c r="C527" t="s">
        <v>136</v>
      </c>
      <c r="D527" t="s">
        <v>43</v>
      </c>
      <c r="E527" s="10">
        <v>1.1574074074074073E-5</v>
      </c>
      <c r="F527" t="s">
        <v>79</v>
      </c>
      <c r="G527" t="s">
        <v>887</v>
      </c>
      <c r="H527" s="11">
        <v>44171.404502314814</v>
      </c>
      <c r="I527" t="s">
        <v>913</v>
      </c>
      <c r="J527">
        <v>0</v>
      </c>
      <c r="K527">
        <v>89</v>
      </c>
      <c r="M527">
        <v>525</v>
      </c>
      <c r="N527" s="16">
        <v>1.1574074074074073E-5</v>
      </c>
      <c r="O527">
        <v>1</v>
      </c>
      <c r="P527">
        <v>7</v>
      </c>
      <c r="Q527">
        <f>pqZwift[[#This Row],[Afstand]]+IF(pqZwift[[#This Row],[Index]]&gt;1,Q526,0)</f>
        <v>4415</v>
      </c>
      <c r="R527">
        <v>26</v>
      </c>
      <c r="S527">
        <v>89</v>
      </c>
    </row>
    <row r="528" spans="2:19" x14ac:dyDescent="0.25">
      <c r="B528">
        <v>526</v>
      </c>
      <c r="C528" t="s">
        <v>136</v>
      </c>
      <c r="D528" t="s">
        <v>55</v>
      </c>
      <c r="E528" s="10">
        <v>1.1574074074074073E-5</v>
      </c>
      <c r="F528" t="s">
        <v>61</v>
      </c>
      <c r="G528" t="s">
        <v>911</v>
      </c>
      <c r="H528" s="11">
        <v>44171.404513888891</v>
      </c>
      <c r="I528" t="s">
        <v>914</v>
      </c>
      <c r="J528">
        <v>0</v>
      </c>
      <c r="K528">
        <v>90</v>
      </c>
      <c r="M528">
        <v>526</v>
      </c>
      <c r="N528" s="16">
        <v>1.1574074074074073E-5</v>
      </c>
      <c r="O528">
        <v>1</v>
      </c>
      <c r="P528">
        <v>5</v>
      </c>
      <c r="Q528">
        <f>pqZwift[[#This Row],[Afstand]]+IF(pqZwift[[#This Row],[Index]]&gt;1,Q527,0)</f>
        <v>4420</v>
      </c>
      <c r="R528">
        <v>18</v>
      </c>
      <c r="S528">
        <v>90</v>
      </c>
    </row>
    <row r="529" spans="2:19" x14ac:dyDescent="0.25">
      <c r="B529">
        <v>527</v>
      </c>
      <c r="C529" t="s">
        <v>136</v>
      </c>
      <c r="D529" t="s">
        <v>43</v>
      </c>
      <c r="E529" s="10">
        <v>1.1574074074074073E-5</v>
      </c>
      <c r="F529" t="s">
        <v>79</v>
      </c>
      <c r="G529" t="s">
        <v>887</v>
      </c>
      <c r="H529" s="11">
        <v>44171.40452546296</v>
      </c>
      <c r="I529" t="s">
        <v>915</v>
      </c>
      <c r="J529">
        <v>0</v>
      </c>
      <c r="K529">
        <v>89</v>
      </c>
      <c r="M529">
        <v>527</v>
      </c>
      <c r="N529" s="16">
        <v>1.1574074074074073E-5</v>
      </c>
      <c r="O529">
        <v>1</v>
      </c>
      <c r="P529">
        <v>7</v>
      </c>
      <c r="Q529">
        <f>pqZwift[[#This Row],[Afstand]]+IF(pqZwift[[#This Row],[Index]]&gt;1,Q528,0)</f>
        <v>4427</v>
      </c>
      <c r="R529">
        <v>26</v>
      </c>
      <c r="S529">
        <v>89</v>
      </c>
    </row>
    <row r="530" spans="2:19" x14ac:dyDescent="0.25">
      <c r="B530">
        <v>528</v>
      </c>
      <c r="C530" t="s">
        <v>136</v>
      </c>
      <c r="D530" t="s">
        <v>55</v>
      </c>
      <c r="E530" s="10">
        <v>1.1574074074074073E-5</v>
      </c>
      <c r="F530" t="s">
        <v>61</v>
      </c>
      <c r="G530" t="s">
        <v>916</v>
      </c>
      <c r="H530" s="11">
        <v>44171.404537037037</v>
      </c>
      <c r="I530" t="s">
        <v>917</v>
      </c>
      <c r="J530">
        <v>0</v>
      </c>
      <c r="K530">
        <v>88</v>
      </c>
      <c r="M530">
        <v>528</v>
      </c>
      <c r="N530" s="16">
        <v>1.1574074074074073E-5</v>
      </c>
      <c r="O530">
        <v>1</v>
      </c>
      <c r="P530">
        <v>5</v>
      </c>
      <c r="Q530">
        <f>pqZwift[[#This Row],[Afstand]]+IF(pqZwift[[#This Row],[Index]]&gt;1,Q529,0)</f>
        <v>4432</v>
      </c>
      <c r="R530">
        <v>18</v>
      </c>
      <c r="S530">
        <v>88</v>
      </c>
    </row>
    <row r="531" spans="2:19" x14ac:dyDescent="0.25">
      <c r="B531">
        <v>529</v>
      </c>
      <c r="C531" t="s">
        <v>136</v>
      </c>
      <c r="D531" t="s">
        <v>55</v>
      </c>
      <c r="E531" s="10">
        <v>1.1574074074074073E-5</v>
      </c>
      <c r="F531" t="s">
        <v>61</v>
      </c>
      <c r="G531" t="s">
        <v>911</v>
      </c>
      <c r="H531" s="11">
        <v>44171.404548611114</v>
      </c>
      <c r="I531" t="s">
        <v>918</v>
      </c>
      <c r="J531">
        <v>0</v>
      </c>
      <c r="K531">
        <v>89</v>
      </c>
      <c r="M531">
        <v>529</v>
      </c>
      <c r="N531" s="16">
        <v>1.1574074074074073E-5</v>
      </c>
      <c r="O531">
        <v>1</v>
      </c>
      <c r="P531">
        <v>5</v>
      </c>
      <c r="Q531">
        <f>pqZwift[[#This Row],[Afstand]]+IF(pqZwift[[#This Row],[Index]]&gt;1,Q530,0)</f>
        <v>4437</v>
      </c>
      <c r="R531">
        <v>18</v>
      </c>
      <c r="S531">
        <v>89</v>
      </c>
    </row>
    <row r="532" spans="2:19" x14ac:dyDescent="0.25">
      <c r="B532">
        <v>530</v>
      </c>
      <c r="C532" t="s">
        <v>136</v>
      </c>
      <c r="D532" t="s">
        <v>43</v>
      </c>
      <c r="E532" s="10">
        <v>1.1574074074074073E-5</v>
      </c>
      <c r="F532" t="s">
        <v>79</v>
      </c>
      <c r="G532" t="s">
        <v>919</v>
      </c>
      <c r="H532" s="11">
        <v>44171.404560185183</v>
      </c>
      <c r="I532" t="s">
        <v>920</v>
      </c>
      <c r="J532">
        <v>0</v>
      </c>
      <c r="K532">
        <v>88</v>
      </c>
      <c r="M532">
        <v>530</v>
      </c>
      <c r="N532" s="16">
        <v>1.1574074074074073E-5</v>
      </c>
      <c r="O532">
        <v>1</v>
      </c>
      <c r="P532">
        <v>7</v>
      </c>
      <c r="Q532">
        <f>pqZwift[[#This Row],[Afstand]]+IF(pqZwift[[#This Row],[Index]]&gt;1,Q531,0)</f>
        <v>4444</v>
      </c>
      <c r="R532">
        <v>26</v>
      </c>
      <c r="S532">
        <v>88</v>
      </c>
    </row>
    <row r="533" spans="2:19" x14ac:dyDescent="0.25">
      <c r="B533">
        <v>531</v>
      </c>
      <c r="C533" t="s">
        <v>136</v>
      </c>
      <c r="D533" t="s">
        <v>55</v>
      </c>
      <c r="E533" s="10">
        <v>1.1574074074074073E-5</v>
      </c>
      <c r="F533" t="s">
        <v>921</v>
      </c>
      <c r="G533" t="s">
        <v>922</v>
      </c>
      <c r="H533" s="11">
        <v>44171.40457175926</v>
      </c>
      <c r="I533" t="s">
        <v>923</v>
      </c>
      <c r="J533">
        <v>0</v>
      </c>
      <c r="K533">
        <v>89</v>
      </c>
      <c r="M533">
        <v>531</v>
      </c>
      <c r="N533" s="16">
        <v>1.1574074074074073E-5</v>
      </c>
      <c r="O533">
        <v>1</v>
      </c>
      <c r="P533">
        <v>5</v>
      </c>
      <c r="Q533">
        <f>pqZwift[[#This Row],[Afstand]]+IF(pqZwift[[#This Row],[Index]]&gt;1,Q532,0)</f>
        <v>4449</v>
      </c>
      <c r="R533">
        <v>19</v>
      </c>
      <c r="S533">
        <v>89</v>
      </c>
    </row>
    <row r="534" spans="2:19" x14ac:dyDescent="0.25">
      <c r="B534">
        <v>532</v>
      </c>
      <c r="C534" t="s">
        <v>136</v>
      </c>
      <c r="D534" t="s">
        <v>66</v>
      </c>
      <c r="E534" s="10">
        <v>1.1574074074074073E-5</v>
      </c>
      <c r="F534" t="s">
        <v>315</v>
      </c>
      <c r="G534" t="s">
        <v>895</v>
      </c>
      <c r="H534" s="11">
        <v>44171.404583333337</v>
      </c>
      <c r="I534" t="s">
        <v>924</v>
      </c>
      <c r="J534">
        <v>0</v>
      </c>
      <c r="K534">
        <v>89</v>
      </c>
      <c r="M534">
        <v>532</v>
      </c>
      <c r="N534" s="16">
        <v>1.1574074074074073E-5</v>
      </c>
      <c r="O534">
        <v>1</v>
      </c>
      <c r="P534">
        <v>6</v>
      </c>
      <c r="Q534">
        <f>pqZwift[[#This Row],[Afstand]]+IF(pqZwift[[#This Row],[Index]]&gt;1,Q533,0)</f>
        <v>4455</v>
      </c>
      <c r="R534">
        <v>23</v>
      </c>
      <c r="S534">
        <v>89</v>
      </c>
    </row>
    <row r="535" spans="2:19" x14ac:dyDescent="0.25">
      <c r="B535">
        <v>533</v>
      </c>
      <c r="C535" t="s">
        <v>136</v>
      </c>
      <c r="D535" t="s">
        <v>55</v>
      </c>
      <c r="E535" s="10">
        <v>1.1574074074074073E-5</v>
      </c>
      <c r="F535" t="s">
        <v>921</v>
      </c>
      <c r="G535" t="s">
        <v>925</v>
      </c>
      <c r="H535" s="11">
        <v>44171.404594907406</v>
      </c>
      <c r="I535" t="s">
        <v>926</v>
      </c>
      <c r="J535">
        <v>0</v>
      </c>
      <c r="K535">
        <v>90</v>
      </c>
      <c r="M535">
        <v>533</v>
      </c>
      <c r="N535" s="16">
        <v>1.1574074074074073E-5</v>
      </c>
      <c r="O535">
        <v>1</v>
      </c>
      <c r="P535">
        <v>5</v>
      </c>
      <c r="Q535">
        <f>pqZwift[[#This Row],[Afstand]]+IF(pqZwift[[#This Row],[Index]]&gt;1,Q534,0)</f>
        <v>4460</v>
      </c>
      <c r="R535">
        <v>19</v>
      </c>
      <c r="S535">
        <v>90</v>
      </c>
    </row>
    <row r="536" spans="2:19" x14ac:dyDescent="0.25">
      <c r="B536">
        <v>534</v>
      </c>
      <c r="C536" t="s">
        <v>136</v>
      </c>
      <c r="D536" t="s">
        <v>55</v>
      </c>
      <c r="E536" s="10">
        <v>1.1574074074074073E-5</v>
      </c>
      <c r="F536" t="s">
        <v>327</v>
      </c>
      <c r="G536" t="s">
        <v>927</v>
      </c>
      <c r="H536" s="11">
        <v>44171.404606481483</v>
      </c>
      <c r="I536" t="s">
        <v>928</v>
      </c>
      <c r="J536">
        <v>0</v>
      </c>
      <c r="K536">
        <v>89</v>
      </c>
      <c r="M536">
        <v>534</v>
      </c>
      <c r="N536" s="16">
        <v>1.1574074074074073E-5</v>
      </c>
      <c r="O536">
        <v>1</v>
      </c>
      <c r="P536">
        <v>5</v>
      </c>
      <c r="Q536">
        <f>pqZwift[[#This Row],[Afstand]]+IF(pqZwift[[#This Row],[Index]]&gt;1,Q535,0)</f>
        <v>4465</v>
      </c>
      <c r="R536">
        <v>20</v>
      </c>
      <c r="S536">
        <v>89</v>
      </c>
    </row>
    <row r="537" spans="2:19" x14ac:dyDescent="0.25">
      <c r="B537">
        <v>535</v>
      </c>
      <c r="C537" t="s">
        <v>136</v>
      </c>
      <c r="D537" t="s">
        <v>55</v>
      </c>
      <c r="E537" s="10">
        <v>1.1574074074074073E-5</v>
      </c>
      <c r="F537" t="s">
        <v>56</v>
      </c>
      <c r="G537" t="s">
        <v>929</v>
      </c>
      <c r="H537" s="11">
        <v>44171.404618055552</v>
      </c>
      <c r="I537" t="s">
        <v>930</v>
      </c>
      <c r="J537">
        <v>0</v>
      </c>
      <c r="K537">
        <v>90</v>
      </c>
      <c r="M537">
        <v>535</v>
      </c>
      <c r="N537" s="16">
        <v>1.1574074074074073E-5</v>
      </c>
      <c r="O537">
        <v>1</v>
      </c>
      <c r="P537">
        <v>5</v>
      </c>
      <c r="Q537">
        <f>pqZwift[[#This Row],[Afstand]]+IF(pqZwift[[#This Row],[Index]]&gt;1,Q536,0)</f>
        <v>4470</v>
      </c>
      <c r="R537">
        <v>17</v>
      </c>
      <c r="S537">
        <v>90</v>
      </c>
    </row>
    <row r="538" spans="2:19" x14ac:dyDescent="0.25">
      <c r="B538">
        <v>536</v>
      </c>
      <c r="C538" t="s">
        <v>136</v>
      </c>
      <c r="D538" t="s">
        <v>66</v>
      </c>
      <c r="E538" s="10">
        <v>1.1574074074074073E-5</v>
      </c>
      <c r="F538" t="s">
        <v>327</v>
      </c>
      <c r="G538" t="s">
        <v>931</v>
      </c>
      <c r="H538" s="11">
        <v>44171.404629629629</v>
      </c>
      <c r="I538" t="s">
        <v>932</v>
      </c>
      <c r="J538">
        <v>0</v>
      </c>
      <c r="K538">
        <v>91</v>
      </c>
      <c r="M538">
        <v>536</v>
      </c>
      <c r="N538" s="16">
        <v>1.1574074074074073E-5</v>
      </c>
      <c r="O538">
        <v>1</v>
      </c>
      <c r="P538">
        <v>6</v>
      </c>
      <c r="Q538">
        <f>pqZwift[[#This Row],[Afstand]]+IF(pqZwift[[#This Row],[Index]]&gt;1,Q537,0)</f>
        <v>4476</v>
      </c>
      <c r="R538">
        <v>20</v>
      </c>
      <c r="S538">
        <v>91</v>
      </c>
    </row>
    <row r="539" spans="2:19" x14ac:dyDescent="0.25">
      <c r="B539">
        <v>537</v>
      </c>
      <c r="C539" t="s">
        <v>136</v>
      </c>
      <c r="D539" t="s">
        <v>66</v>
      </c>
      <c r="E539" s="10">
        <v>1.1574074074074073E-5</v>
      </c>
      <c r="F539" t="s">
        <v>327</v>
      </c>
      <c r="G539" t="s">
        <v>933</v>
      </c>
      <c r="H539" s="11">
        <v>44171.404641203706</v>
      </c>
      <c r="I539" t="s">
        <v>934</v>
      </c>
      <c r="J539">
        <v>0</v>
      </c>
      <c r="K539">
        <v>91</v>
      </c>
      <c r="M539">
        <v>537</v>
      </c>
      <c r="N539" s="16">
        <v>1.1574074074074073E-5</v>
      </c>
      <c r="O539">
        <v>1</v>
      </c>
      <c r="P539">
        <v>6</v>
      </c>
      <c r="Q539">
        <f>pqZwift[[#This Row],[Afstand]]+IF(pqZwift[[#This Row],[Index]]&gt;1,Q538,0)</f>
        <v>4482</v>
      </c>
      <c r="R539">
        <v>20</v>
      </c>
      <c r="S539">
        <v>91</v>
      </c>
    </row>
    <row r="540" spans="2:19" x14ac:dyDescent="0.25">
      <c r="B540">
        <v>538</v>
      </c>
      <c r="C540" t="s">
        <v>136</v>
      </c>
      <c r="D540" t="s">
        <v>43</v>
      </c>
      <c r="E540" s="10">
        <v>1.1574074074074073E-5</v>
      </c>
      <c r="F540" t="s">
        <v>73</v>
      </c>
      <c r="G540" t="s">
        <v>935</v>
      </c>
      <c r="H540" s="11">
        <v>44171.404652777775</v>
      </c>
      <c r="I540" t="s">
        <v>936</v>
      </c>
      <c r="J540">
        <v>0</v>
      </c>
      <c r="K540">
        <v>90</v>
      </c>
      <c r="M540">
        <v>538</v>
      </c>
      <c r="N540" s="16">
        <v>1.1574074074074073E-5</v>
      </c>
      <c r="O540">
        <v>1</v>
      </c>
      <c r="P540">
        <v>7</v>
      </c>
      <c r="Q540">
        <f>pqZwift[[#This Row],[Afstand]]+IF(pqZwift[[#This Row],[Index]]&gt;1,Q539,0)</f>
        <v>4489</v>
      </c>
      <c r="R540">
        <v>24</v>
      </c>
      <c r="S540">
        <v>90</v>
      </c>
    </row>
    <row r="541" spans="2:19" x14ac:dyDescent="0.25">
      <c r="B541">
        <v>539</v>
      </c>
      <c r="C541" t="s">
        <v>136</v>
      </c>
      <c r="D541" t="s">
        <v>55</v>
      </c>
      <c r="E541" s="10">
        <v>1.1574074074074073E-5</v>
      </c>
      <c r="F541" t="s">
        <v>52</v>
      </c>
      <c r="G541" t="s">
        <v>937</v>
      </c>
      <c r="H541" s="11">
        <v>44171.404664351852</v>
      </c>
      <c r="I541" t="s">
        <v>938</v>
      </c>
      <c r="J541">
        <v>0</v>
      </c>
      <c r="K541">
        <v>90</v>
      </c>
      <c r="M541">
        <v>539</v>
      </c>
      <c r="N541" s="16">
        <v>1.1574074074074073E-5</v>
      </c>
      <c r="O541">
        <v>1</v>
      </c>
      <c r="P541">
        <v>5</v>
      </c>
      <c r="Q541">
        <f>pqZwift[[#This Row],[Afstand]]+IF(pqZwift[[#This Row],[Index]]&gt;1,Q540,0)</f>
        <v>4494</v>
      </c>
      <c r="R541">
        <v>16</v>
      </c>
      <c r="S541">
        <v>90</v>
      </c>
    </row>
    <row r="542" spans="2:19" x14ac:dyDescent="0.25">
      <c r="B542">
        <v>540</v>
      </c>
      <c r="C542" t="s">
        <v>136</v>
      </c>
      <c r="D542" t="s">
        <v>55</v>
      </c>
      <c r="E542" s="10">
        <v>1.1574074074074073E-5</v>
      </c>
      <c r="F542" t="s">
        <v>921</v>
      </c>
      <c r="G542" t="s">
        <v>925</v>
      </c>
      <c r="H542" s="11">
        <v>44171.404675925929</v>
      </c>
      <c r="I542" t="s">
        <v>939</v>
      </c>
      <c r="J542">
        <v>0</v>
      </c>
      <c r="K542">
        <v>89</v>
      </c>
      <c r="M542">
        <v>540</v>
      </c>
      <c r="N542" s="16">
        <v>1.1574074074074073E-5</v>
      </c>
      <c r="O542">
        <v>1</v>
      </c>
      <c r="P542">
        <v>5</v>
      </c>
      <c r="Q542">
        <f>pqZwift[[#This Row],[Afstand]]+IF(pqZwift[[#This Row],[Index]]&gt;1,Q541,0)</f>
        <v>4499</v>
      </c>
      <c r="R542">
        <v>19</v>
      </c>
      <c r="S542">
        <v>89</v>
      </c>
    </row>
    <row r="543" spans="2:19" x14ac:dyDescent="0.25">
      <c r="B543">
        <v>541</v>
      </c>
      <c r="C543" t="s">
        <v>136</v>
      </c>
      <c r="D543" t="s">
        <v>55</v>
      </c>
      <c r="E543" s="10">
        <v>1.1574074074074073E-5</v>
      </c>
      <c r="F543" t="s">
        <v>921</v>
      </c>
      <c r="G543" t="s">
        <v>940</v>
      </c>
      <c r="H543" s="11">
        <v>44171.404687499999</v>
      </c>
      <c r="I543" t="s">
        <v>941</v>
      </c>
      <c r="J543">
        <v>0</v>
      </c>
      <c r="K543">
        <v>90</v>
      </c>
      <c r="M543">
        <v>541</v>
      </c>
      <c r="N543" s="16">
        <v>1.1574074074074073E-5</v>
      </c>
      <c r="O543">
        <v>1</v>
      </c>
      <c r="P543">
        <v>5</v>
      </c>
      <c r="Q543">
        <f>pqZwift[[#This Row],[Afstand]]+IF(pqZwift[[#This Row],[Index]]&gt;1,Q542,0)</f>
        <v>4504</v>
      </c>
      <c r="R543">
        <v>19</v>
      </c>
      <c r="S543">
        <v>90</v>
      </c>
    </row>
    <row r="544" spans="2:19" x14ac:dyDescent="0.25">
      <c r="B544">
        <v>542</v>
      </c>
      <c r="C544" t="s">
        <v>136</v>
      </c>
      <c r="D544" t="s">
        <v>55</v>
      </c>
      <c r="E544" s="10">
        <v>1.1574074074074073E-5</v>
      </c>
      <c r="F544" t="s">
        <v>61</v>
      </c>
      <c r="G544" t="s">
        <v>911</v>
      </c>
      <c r="H544" s="11">
        <v>44171.404699074075</v>
      </c>
      <c r="I544" t="s">
        <v>942</v>
      </c>
      <c r="J544">
        <v>0</v>
      </c>
      <c r="K544">
        <v>90</v>
      </c>
      <c r="M544">
        <v>542</v>
      </c>
      <c r="N544" s="16">
        <v>1.1574074074074073E-5</v>
      </c>
      <c r="O544">
        <v>1</v>
      </c>
      <c r="P544">
        <v>5</v>
      </c>
      <c r="Q544">
        <f>pqZwift[[#This Row],[Afstand]]+IF(pqZwift[[#This Row],[Index]]&gt;1,Q543,0)</f>
        <v>4509</v>
      </c>
      <c r="R544">
        <v>18</v>
      </c>
      <c r="S544">
        <v>90</v>
      </c>
    </row>
    <row r="545" spans="2:19" x14ac:dyDescent="0.25">
      <c r="B545">
        <v>543</v>
      </c>
      <c r="C545" t="s">
        <v>136</v>
      </c>
      <c r="D545" t="s">
        <v>66</v>
      </c>
      <c r="E545" s="10">
        <v>1.1574074074074073E-5</v>
      </c>
      <c r="F545" t="s">
        <v>70</v>
      </c>
      <c r="G545" t="s">
        <v>878</v>
      </c>
      <c r="H545" s="11">
        <v>44171.404710648145</v>
      </c>
      <c r="I545" t="s">
        <v>943</v>
      </c>
      <c r="J545">
        <v>0</v>
      </c>
      <c r="K545">
        <v>91</v>
      </c>
      <c r="M545">
        <v>543</v>
      </c>
      <c r="N545" s="16">
        <v>1.1574074074074073E-5</v>
      </c>
      <c r="O545">
        <v>1</v>
      </c>
      <c r="P545">
        <v>6</v>
      </c>
      <c r="Q545">
        <f>pqZwift[[#This Row],[Afstand]]+IF(pqZwift[[#This Row],[Index]]&gt;1,Q544,0)</f>
        <v>4515</v>
      </c>
      <c r="R545">
        <v>22</v>
      </c>
      <c r="S545">
        <v>91</v>
      </c>
    </row>
    <row r="546" spans="2:19" x14ac:dyDescent="0.25">
      <c r="B546">
        <v>544</v>
      </c>
      <c r="C546" t="s">
        <v>136</v>
      </c>
      <c r="D546" t="s">
        <v>55</v>
      </c>
      <c r="E546" s="10">
        <v>1.1574074074074073E-5</v>
      </c>
      <c r="F546" t="s">
        <v>61</v>
      </c>
      <c r="G546" t="s">
        <v>944</v>
      </c>
      <c r="H546" s="11">
        <v>44171.404722222222</v>
      </c>
      <c r="I546" t="s">
        <v>945</v>
      </c>
      <c r="J546">
        <v>0</v>
      </c>
      <c r="K546">
        <v>91</v>
      </c>
      <c r="M546">
        <v>544</v>
      </c>
      <c r="N546" s="16">
        <v>1.1574074074074073E-5</v>
      </c>
      <c r="O546">
        <v>1</v>
      </c>
      <c r="P546">
        <v>5</v>
      </c>
      <c r="Q546">
        <f>pqZwift[[#This Row],[Afstand]]+IF(pqZwift[[#This Row],[Index]]&gt;1,Q545,0)</f>
        <v>4520</v>
      </c>
      <c r="R546">
        <v>18</v>
      </c>
      <c r="S546">
        <v>91</v>
      </c>
    </row>
    <row r="547" spans="2:19" x14ac:dyDescent="0.25">
      <c r="B547">
        <v>545</v>
      </c>
      <c r="C547" t="s">
        <v>136</v>
      </c>
      <c r="D547" t="s">
        <v>55</v>
      </c>
      <c r="E547" s="10">
        <v>1.1574074074074073E-5</v>
      </c>
      <c r="F547" t="s">
        <v>56</v>
      </c>
      <c r="G547" t="s">
        <v>878</v>
      </c>
      <c r="H547" s="11">
        <v>44171.404733796298</v>
      </c>
      <c r="I547" t="s">
        <v>946</v>
      </c>
      <c r="J547">
        <v>0</v>
      </c>
      <c r="K547">
        <v>90</v>
      </c>
      <c r="M547">
        <v>545</v>
      </c>
      <c r="N547" s="16">
        <v>1.1574074074074073E-5</v>
      </c>
      <c r="O547">
        <v>1</v>
      </c>
      <c r="P547">
        <v>5</v>
      </c>
      <c r="Q547">
        <f>pqZwift[[#This Row],[Afstand]]+IF(pqZwift[[#This Row],[Index]]&gt;1,Q546,0)</f>
        <v>4525</v>
      </c>
      <c r="R547">
        <v>17</v>
      </c>
      <c r="S547">
        <v>90</v>
      </c>
    </row>
    <row r="548" spans="2:19" x14ac:dyDescent="0.25">
      <c r="B548">
        <v>546</v>
      </c>
      <c r="C548" t="s">
        <v>136</v>
      </c>
      <c r="D548" t="s">
        <v>55</v>
      </c>
      <c r="E548" s="10">
        <v>1.1574074074074073E-5</v>
      </c>
      <c r="F548" t="s">
        <v>56</v>
      </c>
      <c r="G548" t="s">
        <v>947</v>
      </c>
      <c r="H548" s="11">
        <v>44171.404745370368</v>
      </c>
      <c r="I548" t="s">
        <v>948</v>
      </c>
      <c r="J548">
        <v>0</v>
      </c>
      <c r="K548">
        <v>91</v>
      </c>
      <c r="M548">
        <v>546</v>
      </c>
      <c r="N548" s="16">
        <v>1.1574074074074073E-5</v>
      </c>
      <c r="O548">
        <v>1</v>
      </c>
      <c r="P548">
        <v>5</v>
      </c>
      <c r="Q548">
        <f>pqZwift[[#This Row],[Afstand]]+IF(pqZwift[[#This Row],[Index]]&gt;1,Q547,0)</f>
        <v>4530</v>
      </c>
      <c r="R548">
        <v>17</v>
      </c>
      <c r="S548">
        <v>91</v>
      </c>
    </row>
    <row r="549" spans="2:19" x14ac:dyDescent="0.25">
      <c r="B549">
        <v>547</v>
      </c>
      <c r="C549" t="s">
        <v>136</v>
      </c>
      <c r="D549" t="s">
        <v>66</v>
      </c>
      <c r="E549" s="10">
        <v>1.1574074074074073E-5</v>
      </c>
      <c r="F549" t="s">
        <v>67</v>
      </c>
      <c r="G549" t="s">
        <v>853</v>
      </c>
      <c r="H549" s="11">
        <v>44171.404756944445</v>
      </c>
      <c r="I549" t="s">
        <v>949</v>
      </c>
      <c r="J549">
        <v>0</v>
      </c>
      <c r="K549">
        <v>91</v>
      </c>
      <c r="M549">
        <v>547</v>
      </c>
      <c r="N549" s="16">
        <v>1.1574074074074073E-5</v>
      </c>
      <c r="O549">
        <v>1</v>
      </c>
      <c r="P549">
        <v>6</v>
      </c>
      <c r="Q549">
        <f>pqZwift[[#This Row],[Afstand]]+IF(pqZwift[[#This Row],[Index]]&gt;1,Q548,0)</f>
        <v>4536</v>
      </c>
      <c r="R549">
        <v>21</v>
      </c>
      <c r="S549">
        <v>91</v>
      </c>
    </row>
    <row r="550" spans="2:19" x14ac:dyDescent="0.25">
      <c r="B550">
        <v>548</v>
      </c>
      <c r="C550" t="s">
        <v>136</v>
      </c>
      <c r="D550" t="s">
        <v>55</v>
      </c>
      <c r="E550" s="10">
        <v>1.1574074074074073E-5</v>
      </c>
      <c r="F550" t="s">
        <v>56</v>
      </c>
      <c r="G550" t="s">
        <v>809</v>
      </c>
      <c r="H550" s="11">
        <v>44171.404768518521</v>
      </c>
      <c r="I550" t="s">
        <v>950</v>
      </c>
      <c r="J550">
        <v>0</v>
      </c>
      <c r="K550">
        <v>91</v>
      </c>
      <c r="M550">
        <v>548</v>
      </c>
      <c r="N550" s="16">
        <v>1.1574074074074073E-5</v>
      </c>
      <c r="O550">
        <v>1</v>
      </c>
      <c r="P550">
        <v>5</v>
      </c>
      <c r="Q550">
        <f>pqZwift[[#This Row],[Afstand]]+IF(pqZwift[[#This Row],[Index]]&gt;1,Q549,0)</f>
        <v>4541</v>
      </c>
      <c r="R550">
        <v>17</v>
      </c>
      <c r="S550">
        <v>91</v>
      </c>
    </row>
    <row r="551" spans="2:19" x14ac:dyDescent="0.25">
      <c r="B551">
        <v>549</v>
      </c>
      <c r="C551" t="s">
        <v>136</v>
      </c>
      <c r="D551" t="s">
        <v>55</v>
      </c>
      <c r="E551" s="10">
        <v>1.1574074074074073E-5</v>
      </c>
      <c r="F551" t="s">
        <v>56</v>
      </c>
      <c r="G551" t="s">
        <v>951</v>
      </c>
      <c r="H551" s="11">
        <v>44171.404780092591</v>
      </c>
      <c r="I551" t="s">
        <v>952</v>
      </c>
      <c r="J551">
        <v>0</v>
      </c>
      <c r="K551">
        <v>91</v>
      </c>
      <c r="M551">
        <v>549</v>
      </c>
      <c r="N551" s="16">
        <v>1.1574074074074073E-5</v>
      </c>
      <c r="O551">
        <v>1</v>
      </c>
      <c r="P551">
        <v>5</v>
      </c>
      <c r="Q551">
        <f>pqZwift[[#This Row],[Afstand]]+IF(pqZwift[[#This Row],[Index]]&gt;1,Q550,0)</f>
        <v>4546</v>
      </c>
      <c r="R551">
        <v>17</v>
      </c>
      <c r="S551">
        <v>91</v>
      </c>
    </row>
    <row r="552" spans="2:19" x14ac:dyDescent="0.25">
      <c r="B552">
        <v>550</v>
      </c>
      <c r="C552" t="s">
        <v>136</v>
      </c>
      <c r="D552" t="s">
        <v>55</v>
      </c>
      <c r="E552" s="10">
        <v>1.1574074074074073E-5</v>
      </c>
      <c r="F552" t="s">
        <v>56</v>
      </c>
      <c r="G552" t="s">
        <v>809</v>
      </c>
      <c r="H552" s="11">
        <v>44171.404791666668</v>
      </c>
      <c r="I552" t="s">
        <v>953</v>
      </c>
      <c r="J552">
        <v>0</v>
      </c>
      <c r="K552">
        <v>91</v>
      </c>
      <c r="M552">
        <v>550</v>
      </c>
      <c r="N552" s="16">
        <v>1.1574074074074073E-5</v>
      </c>
      <c r="O552">
        <v>1</v>
      </c>
      <c r="P552">
        <v>5</v>
      </c>
      <c r="Q552">
        <f>pqZwift[[#This Row],[Afstand]]+IF(pqZwift[[#This Row],[Index]]&gt;1,Q551,0)</f>
        <v>4551</v>
      </c>
      <c r="R552">
        <v>17</v>
      </c>
      <c r="S552">
        <v>91</v>
      </c>
    </row>
    <row r="553" spans="2:19" x14ac:dyDescent="0.25">
      <c r="B553">
        <v>551</v>
      </c>
      <c r="C553" t="s">
        <v>136</v>
      </c>
      <c r="D553" t="s">
        <v>43</v>
      </c>
      <c r="E553" s="10">
        <v>1.1574074074074073E-5</v>
      </c>
      <c r="F553" t="s">
        <v>173</v>
      </c>
      <c r="G553" t="s">
        <v>809</v>
      </c>
      <c r="H553" s="11">
        <v>44171.404803240737</v>
      </c>
      <c r="I553" t="s">
        <v>954</v>
      </c>
      <c r="J553">
        <v>0</v>
      </c>
      <c r="K553">
        <v>92</v>
      </c>
      <c r="M553">
        <v>551</v>
      </c>
      <c r="N553" s="16">
        <v>1.1574074074074073E-5</v>
      </c>
      <c r="O553">
        <v>1</v>
      </c>
      <c r="P553">
        <v>7</v>
      </c>
      <c r="Q553">
        <f>pqZwift[[#This Row],[Afstand]]+IF(pqZwift[[#This Row],[Index]]&gt;1,Q552,0)</f>
        <v>4558</v>
      </c>
      <c r="R553">
        <v>25</v>
      </c>
      <c r="S553">
        <v>92</v>
      </c>
    </row>
    <row r="554" spans="2:19" x14ac:dyDescent="0.25">
      <c r="B554">
        <v>552</v>
      </c>
      <c r="C554" t="s">
        <v>136</v>
      </c>
      <c r="D554" t="s">
        <v>55</v>
      </c>
      <c r="E554" s="10">
        <v>1.1574074074074073E-5</v>
      </c>
      <c r="F554" t="s">
        <v>56</v>
      </c>
      <c r="G554" t="s">
        <v>951</v>
      </c>
      <c r="H554" s="11">
        <v>44171.404814814814</v>
      </c>
      <c r="I554" t="s">
        <v>955</v>
      </c>
      <c r="J554">
        <v>0</v>
      </c>
      <c r="K554">
        <v>91</v>
      </c>
      <c r="M554">
        <v>552</v>
      </c>
      <c r="N554" s="16">
        <v>1.1574074074074073E-5</v>
      </c>
      <c r="O554">
        <v>1</v>
      </c>
      <c r="P554">
        <v>5</v>
      </c>
      <c r="Q554">
        <f>pqZwift[[#This Row],[Afstand]]+IF(pqZwift[[#This Row],[Index]]&gt;1,Q553,0)</f>
        <v>4563</v>
      </c>
      <c r="R554">
        <v>17</v>
      </c>
      <c r="S554">
        <v>91</v>
      </c>
    </row>
    <row r="555" spans="2:19" x14ac:dyDescent="0.25">
      <c r="B555">
        <v>553</v>
      </c>
      <c r="C555" t="s">
        <v>136</v>
      </c>
      <c r="D555" t="s">
        <v>66</v>
      </c>
      <c r="E555" s="10">
        <v>1.1574074074074073E-5</v>
      </c>
      <c r="F555" t="s">
        <v>67</v>
      </c>
      <c r="G555" t="s">
        <v>809</v>
      </c>
      <c r="H555" s="11">
        <v>44171.404826388891</v>
      </c>
      <c r="I555" t="s">
        <v>956</v>
      </c>
      <c r="J555">
        <v>0</v>
      </c>
      <c r="K555">
        <v>91</v>
      </c>
      <c r="M555">
        <v>553</v>
      </c>
      <c r="N555" s="16">
        <v>1.1574074074074073E-5</v>
      </c>
      <c r="O555">
        <v>1</v>
      </c>
      <c r="P555">
        <v>6</v>
      </c>
      <c r="Q555">
        <f>pqZwift[[#This Row],[Afstand]]+IF(pqZwift[[#This Row],[Index]]&gt;1,Q554,0)</f>
        <v>4569</v>
      </c>
      <c r="R555">
        <v>21</v>
      </c>
      <c r="S555">
        <v>91</v>
      </c>
    </row>
    <row r="556" spans="2:19" x14ac:dyDescent="0.25">
      <c r="B556">
        <v>554</v>
      </c>
      <c r="C556" t="s">
        <v>136</v>
      </c>
      <c r="D556" t="s">
        <v>66</v>
      </c>
      <c r="E556" s="10">
        <v>1.1574074074074073E-5</v>
      </c>
      <c r="F556" t="s">
        <v>67</v>
      </c>
      <c r="G556" t="s">
        <v>957</v>
      </c>
      <c r="H556" s="11">
        <v>44171.40483796296</v>
      </c>
      <c r="I556" t="s">
        <v>958</v>
      </c>
      <c r="J556">
        <v>0</v>
      </c>
      <c r="K556">
        <v>91</v>
      </c>
      <c r="M556">
        <v>554</v>
      </c>
      <c r="N556" s="16">
        <v>1.1574074074074073E-5</v>
      </c>
      <c r="O556">
        <v>1</v>
      </c>
      <c r="P556">
        <v>6</v>
      </c>
      <c r="Q556">
        <f>pqZwift[[#This Row],[Afstand]]+IF(pqZwift[[#This Row],[Index]]&gt;1,Q555,0)</f>
        <v>4575</v>
      </c>
      <c r="R556">
        <v>21</v>
      </c>
      <c r="S556">
        <v>91</v>
      </c>
    </row>
    <row r="557" spans="2:19" x14ac:dyDescent="0.25">
      <c r="B557">
        <v>555</v>
      </c>
      <c r="C557" t="s">
        <v>136</v>
      </c>
      <c r="D557" t="s">
        <v>66</v>
      </c>
      <c r="E557" s="10">
        <v>1.1574074074074073E-5</v>
      </c>
      <c r="F557" t="s">
        <v>67</v>
      </c>
      <c r="G557" t="s">
        <v>957</v>
      </c>
      <c r="H557" s="11">
        <v>44171.404849537037</v>
      </c>
      <c r="I557" t="s">
        <v>959</v>
      </c>
      <c r="J557">
        <v>0</v>
      </c>
      <c r="K557">
        <v>91</v>
      </c>
      <c r="M557">
        <v>555</v>
      </c>
      <c r="N557" s="16">
        <v>1.1574074074074073E-5</v>
      </c>
      <c r="O557">
        <v>1</v>
      </c>
      <c r="P557">
        <v>6</v>
      </c>
      <c r="Q557">
        <f>pqZwift[[#This Row],[Afstand]]+IF(pqZwift[[#This Row],[Index]]&gt;1,Q556,0)</f>
        <v>4581</v>
      </c>
      <c r="R557">
        <v>21</v>
      </c>
      <c r="S557">
        <v>91</v>
      </c>
    </row>
    <row r="558" spans="2:19" x14ac:dyDescent="0.25">
      <c r="B558">
        <v>556</v>
      </c>
      <c r="C558" t="s">
        <v>136</v>
      </c>
      <c r="D558" t="s">
        <v>66</v>
      </c>
      <c r="E558" s="10">
        <v>1.1574074074074073E-5</v>
      </c>
      <c r="F558" t="s">
        <v>67</v>
      </c>
      <c r="G558" t="s">
        <v>809</v>
      </c>
      <c r="H558" s="11">
        <v>44171.404861111114</v>
      </c>
      <c r="I558" t="s">
        <v>960</v>
      </c>
      <c r="J558">
        <v>0</v>
      </c>
      <c r="K558">
        <v>90</v>
      </c>
      <c r="M558">
        <v>556</v>
      </c>
      <c r="N558" s="16">
        <v>1.1574074074074073E-5</v>
      </c>
      <c r="O558">
        <v>1</v>
      </c>
      <c r="P558">
        <v>6</v>
      </c>
      <c r="Q558">
        <f>pqZwift[[#This Row],[Afstand]]+IF(pqZwift[[#This Row],[Index]]&gt;1,Q557,0)</f>
        <v>4587</v>
      </c>
      <c r="R558">
        <v>21</v>
      </c>
      <c r="S558">
        <v>90</v>
      </c>
    </row>
    <row r="559" spans="2:19" x14ac:dyDescent="0.25">
      <c r="B559">
        <v>557</v>
      </c>
      <c r="C559" t="s">
        <v>136</v>
      </c>
      <c r="D559" t="s">
        <v>43</v>
      </c>
      <c r="E559" s="10">
        <v>1.1574074074074073E-5</v>
      </c>
      <c r="F559" t="s">
        <v>173</v>
      </c>
      <c r="G559" t="s">
        <v>809</v>
      </c>
      <c r="H559" s="11">
        <v>44171.404872685183</v>
      </c>
      <c r="I559" t="s">
        <v>961</v>
      </c>
      <c r="J559">
        <v>0</v>
      </c>
      <c r="K559">
        <v>91</v>
      </c>
      <c r="M559">
        <v>557</v>
      </c>
      <c r="N559" s="16">
        <v>1.1574074074074073E-5</v>
      </c>
      <c r="O559">
        <v>1</v>
      </c>
      <c r="P559">
        <v>7</v>
      </c>
      <c r="Q559">
        <f>pqZwift[[#This Row],[Afstand]]+IF(pqZwift[[#This Row],[Index]]&gt;1,Q558,0)</f>
        <v>4594</v>
      </c>
      <c r="R559">
        <v>25</v>
      </c>
      <c r="S559">
        <v>91</v>
      </c>
    </row>
    <row r="560" spans="2:19" x14ac:dyDescent="0.25">
      <c r="B560">
        <v>558</v>
      </c>
      <c r="C560" t="s">
        <v>136</v>
      </c>
      <c r="D560" t="s">
        <v>55</v>
      </c>
      <c r="E560" s="10">
        <v>1.1574074074074073E-5</v>
      </c>
      <c r="F560" t="s">
        <v>56</v>
      </c>
      <c r="G560" t="s">
        <v>809</v>
      </c>
      <c r="H560" s="11">
        <v>44171.40488425926</v>
      </c>
      <c r="I560" t="s">
        <v>962</v>
      </c>
      <c r="J560">
        <v>0</v>
      </c>
      <c r="K560">
        <v>91</v>
      </c>
      <c r="M560">
        <v>558</v>
      </c>
      <c r="N560" s="16">
        <v>1.1574074074074073E-5</v>
      </c>
      <c r="O560">
        <v>1</v>
      </c>
      <c r="P560">
        <v>5</v>
      </c>
      <c r="Q560">
        <f>pqZwift[[#This Row],[Afstand]]+IF(pqZwift[[#This Row],[Index]]&gt;1,Q559,0)</f>
        <v>4599</v>
      </c>
      <c r="R560">
        <v>17</v>
      </c>
      <c r="S560">
        <v>91</v>
      </c>
    </row>
    <row r="561" spans="2:19" x14ac:dyDescent="0.25">
      <c r="B561">
        <v>559</v>
      </c>
      <c r="C561" t="s">
        <v>136</v>
      </c>
      <c r="D561" t="s">
        <v>43</v>
      </c>
      <c r="E561" s="10">
        <v>1.1574074074074073E-5</v>
      </c>
      <c r="F561" t="s">
        <v>173</v>
      </c>
      <c r="G561" t="s">
        <v>809</v>
      </c>
      <c r="H561" s="11">
        <v>44171.404895833337</v>
      </c>
      <c r="I561" t="s">
        <v>963</v>
      </c>
      <c r="J561">
        <v>0</v>
      </c>
      <c r="K561">
        <v>91</v>
      </c>
      <c r="M561">
        <v>559</v>
      </c>
      <c r="N561" s="16">
        <v>1.1574074074074073E-5</v>
      </c>
      <c r="O561">
        <v>1</v>
      </c>
      <c r="P561">
        <v>7</v>
      </c>
      <c r="Q561">
        <f>pqZwift[[#This Row],[Afstand]]+IF(pqZwift[[#This Row],[Index]]&gt;1,Q560,0)</f>
        <v>4606</v>
      </c>
      <c r="R561">
        <v>25</v>
      </c>
      <c r="S561">
        <v>91</v>
      </c>
    </row>
    <row r="562" spans="2:19" x14ac:dyDescent="0.25">
      <c r="B562">
        <v>560</v>
      </c>
      <c r="C562" t="s">
        <v>136</v>
      </c>
      <c r="D562" t="s">
        <v>43</v>
      </c>
      <c r="E562" s="10">
        <v>1.1574074074074073E-5</v>
      </c>
      <c r="F562" t="s">
        <v>173</v>
      </c>
      <c r="G562" t="s">
        <v>809</v>
      </c>
      <c r="H562" s="11">
        <v>44171.404907407406</v>
      </c>
      <c r="I562" t="s">
        <v>964</v>
      </c>
      <c r="J562">
        <v>0</v>
      </c>
      <c r="K562">
        <v>91</v>
      </c>
      <c r="M562">
        <v>560</v>
      </c>
      <c r="N562" s="16">
        <v>1.1574074074074073E-5</v>
      </c>
      <c r="O562">
        <v>1</v>
      </c>
      <c r="P562">
        <v>7</v>
      </c>
      <c r="Q562">
        <f>pqZwift[[#This Row],[Afstand]]+IF(pqZwift[[#This Row],[Index]]&gt;1,Q561,0)</f>
        <v>4613</v>
      </c>
      <c r="R562">
        <v>25</v>
      </c>
      <c r="S562">
        <v>91</v>
      </c>
    </row>
    <row r="563" spans="2:19" x14ac:dyDescent="0.25">
      <c r="B563">
        <v>561</v>
      </c>
      <c r="C563" t="s">
        <v>136</v>
      </c>
      <c r="D563" t="s">
        <v>66</v>
      </c>
      <c r="E563" s="10">
        <v>1.1574074074074073E-5</v>
      </c>
      <c r="F563" t="s">
        <v>67</v>
      </c>
      <c r="G563" t="s">
        <v>809</v>
      </c>
      <c r="H563" s="11">
        <v>44171.404918981483</v>
      </c>
      <c r="I563" t="s">
        <v>965</v>
      </c>
      <c r="J563">
        <v>0</v>
      </c>
      <c r="K563">
        <v>91</v>
      </c>
      <c r="M563">
        <v>561</v>
      </c>
      <c r="N563" s="16">
        <v>1.1574074074074073E-5</v>
      </c>
      <c r="O563">
        <v>1</v>
      </c>
      <c r="P563">
        <v>6</v>
      </c>
      <c r="Q563">
        <f>pqZwift[[#This Row],[Afstand]]+IF(pqZwift[[#This Row],[Index]]&gt;1,Q562,0)</f>
        <v>4619</v>
      </c>
      <c r="R563">
        <v>21</v>
      </c>
      <c r="S563">
        <v>91</v>
      </c>
    </row>
    <row r="564" spans="2:19" x14ac:dyDescent="0.25">
      <c r="B564">
        <v>562</v>
      </c>
      <c r="C564" t="s">
        <v>136</v>
      </c>
      <c r="D564" t="s">
        <v>43</v>
      </c>
      <c r="E564" s="10">
        <v>1.1574074074074073E-5</v>
      </c>
      <c r="F564" t="s">
        <v>173</v>
      </c>
      <c r="G564" t="s">
        <v>809</v>
      </c>
      <c r="H564" s="11">
        <v>44171.404930555553</v>
      </c>
      <c r="I564" t="s">
        <v>966</v>
      </c>
      <c r="J564">
        <v>0</v>
      </c>
      <c r="K564">
        <v>91</v>
      </c>
      <c r="M564">
        <v>562</v>
      </c>
      <c r="N564" s="16">
        <v>1.1574074074074073E-5</v>
      </c>
      <c r="O564">
        <v>1</v>
      </c>
      <c r="P564">
        <v>7</v>
      </c>
      <c r="Q564">
        <f>pqZwift[[#This Row],[Afstand]]+IF(pqZwift[[#This Row],[Index]]&gt;1,Q563,0)</f>
        <v>4626</v>
      </c>
      <c r="R564">
        <v>25</v>
      </c>
      <c r="S564">
        <v>91</v>
      </c>
    </row>
    <row r="565" spans="2:19" x14ac:dyDescent="0.25">
      <c r="B565">
        <v>563</v>
      </c>
      <c r="C565" t="s">
        <v>136</v>
      </c>
      <c r="D565" t="s">
        <v>55</v>
      </c>
      <c r="E565" s="10">
        <v>1.1574074074074073E-5</v>
      </c>
      <c r="F565" t="s">
        <v>56</v>
      </c>
      <c r="G565" t="s">
        <v>809</v>
      </c>
      <c r="H565" s="11">
        <v>44171.404942129629</v>
      </c>
      <c r="I565" t="s">
        <v>967</v>
      </c>
      <c r="J565">
        <v>0</v>
      </c>
      <c r="K565">
        <v>92</v>
      </c>
      <c r="M565">
        <v>563</v>
      </c>
      <c r="N565" s="16">
        <v>1.1574074074074073E-5</v>
      </c>
      <c r="O565">
        <v>1</v>
      </c>
      <c r="P565">
        <v>5</v>
      </c>
      <c r="Q565">
        <f>pqZwift[[#This Row],[Afstand]]+IF(pqZwift[[#This Row],[Index]]&gt;1,Q564,0)</f>
        <v>4631</v>
      </c>
      <c r="R565">
        <v>17</v>
      </c>
      <c r="S565">
        <v>92</v>
      </c>
    </row>
    <row r="566" spans="2:19" x14ac:dyDescent="0.25">
      <c r="B566">
        <v>564</v>
      </c>
      <c r="C566" t="s">
        <v>136</v>
      </c>
      <c r="D566" t="s">
        <v>35</v>
      </c>
      <c r="E566" s="10">
        <v>1.1574074074074073E-5</v>
      </c>
      <c r="F566" t="s">
        <v>84</v>
      </c>
      <c r="G566" t="s">
        <v>809</v>
      </c>
      <c r="H566" s="11">
        <v>44171.404953703706</v>
      </c>
      <c r="I566" t="s">
        <v>968</v>
      </c>
      <c r="J566">
        <v>0</v>
      </c>
      <c r="K566">
        <v>91</v>
      </c>
      <c r="M566">
        <v>564</v>
      </c>
      <c r="N566" s="16">
        <v>1.1574074074074073E-5</v>
      </c>
      <c r="O566">
        <v>1</v>
      </c>
      <c r="P566">
        <v>8</v>
      </c>
      <c r="Q566">
        <f>pqZwift[[#This Row],[Afstand]]+IF(pqZwift[[#This Row],[Index]]&gt;1,Q565,0)</f>
        <v>4639</v>
      </c>
      <c r="R566">
        <v>29</v>
      </c>
      <c r="S566">
        <v>91</v>
      </c>
    </row>
    <row r="567" spans="2:19" x14ac:dyDescent="0.25">
      <c r="B567">
        <v>565</v>
      </c>
      <c r="C567" t="s">
        <v>136</v>
      </c>
      <c r="D567" t="s">
        <v>66</v>
      </c>
      <c r="E567" s="10">
        <v>1.1574074074074073E-5</v>
      </c>
      <c r="F567" t="s">
        <v>67</v>
      </c>
      <c r="G567" t="s">
        <v>809</v>
      </c>
      <c r="H567" s="11">
        <v>44171.404965277776</v>
      </c>
      <c r="I567" t="s">
        <v>969</v>
      </c>
      <c r="J567">
        <v>0</v>
      </c>
      <c r="K567">
        <v>91</v>
      </c>
      <c r="M567">
        <v>565</v>
      </c>
      <c r="N567" s="16">
        <v>1.1574074074074073E-5</v>
      </c>
      <c r="O567">
        <v>1</v>
      </c>
      <c r="P567">
        <v>6</v>
      </c>
      <c r="Q567">
        <f>pqZwift[[#This Row],[Afstand]]+IF(pqZwift[[#This Row],[Index]]&gt;1,Q566,0)</f>
        <v>4645</v>
      </c>
      <c r="R567">
        <v>21</v>
      </c>
      <c r="S567">
        <v>91</v>
      </c>
    </row>
    <row r="568" spans="2:19" x14ac:dyDescent="0.25">
      <c r="B568">
        <v>566</v>
      </c>
      <c r="C568" t="s">
        <v>136</v>
      </c>
      <c r="D568" t="s">
        <v>35</v>
      </c>
      <c r="E568" s="10">
        <v>1.1574074074074073E-5</v>
      </c>
      <c r="F568" t="s">
        <v>84</v>
      </c>
      <c r="G568" t="s">
        <v>970</v>
      </c>
      <c r="H568" s="11">
        <v>44171.404976851853</v>
      </c>
      <c r="I568" t="s">
        <v>971</v>
      </c>
      <c r="J568">
        <v>0</v>
      </c>
      <c r="K568">
        <v>90</v>
      </c>
      <c r="M568">
        <v>566</v>
      </c>
      <c r="N568" s="16">
        <v>1.1574074074074073E-5</v>
      </c>
      <c r="O568">
        <v>1</v>
      </c>
      <c r="P568">
        <v>8</v>
      </c>
      <c r="Q568">
        <f>pqZwift[[#This Row],[Afstand]]+IF(pqZwift[[#This Row],[Index]]&gt;1,Q567,0)</f>
        <v>4653</v>
      </c>
      <c r="R568">
        <v>29</v>
      </c>
      <c r="S568">
        <v>90</v>
      </c>
    </row>
    <row r="569" spans="2:19" x14ac:dyDescent="0.25">
      <c r="B569">
        <v>567</v>
      </c>
      <c r="C569" t="s">
        <v>136</v>
      </c>
      <c r="D569" t="s">
        <v>43</v>
      </c>
      <c r="E569" s="10">
        <v>1.1574074074074073E-5</v>
      </c>
      <c r="F569" t="s">
        <v>173</v>
      </c>
      <c r="G569" t="s">
        <v>809</v>
      </c>
      <c r="H569" s="11">
        <v>44171.404988425929</v>
      </c>
      <c r="I569" t="s">
        <v>972</v>
      </c>
      <c r="J569">
        <v>0</v>
      </c>
      <c r="K569">
        <v>90</v>
      </c>
      <c r="M569">
        <v>567</v>
      </c>
      <c r="N569" s="16">
        <v>1.1574074074074073E-5</v>
      </c>
      <c r="O569">
        <v>1</v>
      </c>
      <c r="P569">
        <v>7</v>
      </c>
      <c r="Q569">
        <f>pqZwift[[#This Row],[Afstand]]+IF(pqZwift[[#This Row],[Index]]&gt;1,Q568,0)</f>
        <v>4660</v>
      </c>
      <c r="R569">
        <v>25</v>
      </c>
      <c r="S569">
        <v>90</v>
      </c>
    </row>
    <row r="570" spans="2:19" x14ac:dyDescent="0.25">
      <c r="B570">
        <v>568</v>
      </c>
      <c r="C570" t="s">
        <v>136</v>
      </c>
      <c r="D570" t="s">
        <v>66</v>
      </c>
      <c r="E570" s="10">
        <v>1.1574074074074073E-5</v>
      </c>
      <c r="F570" t="s">
        <v>67</v>
      </c>
      <c r="G570" t="s">
        <v>809</v>
      </c>
      <c r="H570" s="11">
        <v>44171.404999999999</v>
      </c>
      <c r="I570" t="s">
        <v>973</v>
      </c>
      <c r="J570">
        <v>0</v>
      </c>
      <c r="K570">
        <v>90</v>
      </c>
      <c r="M570">
        <v>568</v>
      </c>
      <c r="N570" s="16">
        <v>1.1574074074074073E-5</v>
      </c>
      <c r="O570">
        <v>1</v>
      </c>
      <c r="P570">
        <v>6</v>
      </c>
      <c r="Q570">
        <f>pqZwift[[#This Row],[Afstand]]+IF(pqZwift[[#This Row],[Index]]&gt;1,Q569,0)</f>
        <v>4666</v>
      </c>
      <c r="R570">
        <v>21</v>
      </c>
      <c r="S570">
        <v>90</v>
      </c>
    </row>
    <row r="571" spans="2:19" x14ac:dyDescent="0.25">
      <c r="B571">
        <v>569</v>
      </c>
      <c r="C571" t="s">
        <v>136</v>
      </c>
      <c r="D571" t="s">
        <v>43</v>
      </c>
      <c r="E571" s="10">
        <v>1.1574074074074073E-5</v>
      </c>
      <c r="F571" t="s">
        <v>173</v>
      </c>
      <c r="G571" t="s">
        <v>809</v>
      </c>
      <c r="H571" s="11">
        <v>44171.405011574076</v>
      </c>
      <c r="I571" t="s">
        <v>974</v>
      </c>
      <c r="J571">
        <v>0</v>
      </c>
      <c r="K571">
        <v>89</v>
      </c>
      <c r="M571">
        <v>569</v>
      </c>
      <c r="N571" s="16">
        <v>1.1574074074074073E-5</v>
      </c>
      <c r="O571">
        <v>1</v>
      </c>
      <c r="P571">
        <v>7</v>
      </c>
      <c r="Q571">
        <f>pqZwift[[#This Row],[Afstand]]+IF(pqZwift[[#This Row],[Index]]&gt;1,Q570,0)</f>
        <v>4673</v>
      </c>
      <c r="R571">
        <v>25</v>
      </c>
      <c r="S571">
        <v>89</v>
      </c>
    </row>
    <row r="572" spans="2:19" x14ac:dyDescent="0.25">
      <c r="B572">
        <v>570</v>
      </c>
      <c r="C572" t="s">
        <v>136</v>
      </c>
      <c r="D572" t="s">
        <v>43</v>
      </c>
      <c r="E572" s="10">
        <v>1.1574074074074073E-5</v>
      </c>
      <c r="F572" t="s">
        <v>173</v>
      </c>
      <c r="G572" t="s">
        <v>809</v>
      </c>
      <c r="H572" s="11">
        <v>44171.405023148145</v>
      </c>
      <c r="I572" t="s">
        <v>975</v>
      </c>
      <c r="J572">
        <v>0</v>
      </c>
      <c r="K572">
        <v>90</v>
      </c>
      <c r="M572">
        <v>570</v>
      </c>
      <c r="N572" s="16">
        <v>1.1574074074074073E-5</v>
      </c>
      <c r="O572">
        <v>1</v>
      </c>
      <c r="P572">
        <v>7</v>
      </c>
      <c r="Q572">
        <f>pqZwift[[#This Row],[Afstand]]+IF(pqZwift[[#This Row],[Index]]&gt;1,Q571,0)</f>
        <v>4680</v>
      </c>
      <c r="R572">
        <v>25</v>
      </c>
      <c r="S572">
        <v>90</v>
      </c>
    </row>
    <row r="573" spans="2:19" x14ac:dyDescent="0.25">
      <c r="B573">
        <v>571</v>
      </c>
      <c r="C573" t="s">
        <v>136</v>
      </c>
      <c r="D573" t="s">
        <v>66</v>
      </c>
      <c r="E573" s="10">
        <v>1.1574074074074073E-5</v>
      </c>
      <c r="F573" t="s">
        <v>67</v>
      </c>
      <c r="G573" t="s">
        <v>809</v>
      </c>
      <c r="H573" s="11">
        <v>44171.405034722222</v>
      </c>
      <c r="I573" t="s">
        <v>976</v>
      </c>
      <c r="J573">
        <v>0</v>
      </c>
      <c r="K573">
        <v>89</v>
      </c>
      <c r="M573">
        <v>571</v>
      </c>
      <c r="N573" s="16">
        <v>1.1574074074074073E-5</v>
      </c>
      <c r="O573">
        <v>1</v>
      </c>
      <c r="P573">
        <v>6</v>
      </c>
      <c r="Q573">
        <f>pqZwift[[#This Row],[Afstand]]+IF(pqZwift[[#This Row],[Index]]&gt;1,Q572,0)</f>
        <v>4686</v>
      </c>
      <c r="R573">
        <v>21</v>
      </c>
      <c r="S573">
        <v>89</v>
      </c>
    </row>
    <row r="574" spans="2:19" x14ac:dyDescent="0.25">
      <c r="B574">
        <v>572</v>
      </c>
      <c r="C574" t="s">
        <v>136</v>
      </c>
      <c r="D574" t="s">
        <v>35</v>
      </c>
      <c r="E574" s="10">
        <v>1.1574074074074073E-5</v>
      </c>
      <c r="F574" t="s">
        <v>161</v>
      </c>
      <c r="G574" t="s">
        <v>977</v>
      </c>
      <c r="H574" s="11">
        <v>44171.405046296299</v>
      </c>
      <c r="I574" t="s">
        <v>978</v>
      </c>
      <c r="J574">
        <v>0</v>
      </c>
      <c r="K574">
        <v>90</v>
      </c>
      <c r="M574">
        <v>572</v>
      </c>
      <c r="N574" s="16">
        <v>1.1574074074074073E-5</v>
      </c>
      <c r="O574">
        <v>1</v>
      </c>
      <c r="P574">
        <v>8</v>
      </c>
      <c r="Q574">
        <f>pqZwift[[#This Row],[Afstand]]+IF(pqZwift[[#This Row],[Index]]&gt;1,Q573,0)</f>
        <v>4694</v>
      </c>
      <c r="R574">
        <v>30</v>
      </c>
      <c r="S574">
        <v>90</v>
      </c>
    </row>
    <row r="575" spans="2:19" x14ac:dyDescent="0.25">
      <c r="B575">
        <v>573</v>
      </c>
      <c r="C575" t="s">
        <v>136</v>
      </c>
      <c r="D575" t="s">
        <v>43</v>
      </c>
      <c r="E575" s="10">
        <v>1.1574074074074073E-5</v>
      </c>
      <c r="F575" t="s">
        <v>173</v>
      </c>
      <c r="G575" t="s">
        <v>840</v>
      </c>
      <c r="H575" s="11">
        <v>44171.405057870368</v>
      </c>
      <c r="I575" t="s">
        <v>979</v>
      </c>
      <c r="J575">
        <v>0</v>
      </c>
      <c r="K575">
        <v>89</v>
      </c>
      <c r="M575">
        <v>573</v>
      </c>
      <c r="N575" s="16">
        <v>1.1574074074074073E-5</v>
      </c>
      <c r="O575">
        <v>1</v>
      </c>
      <c r="P575">
        <v>7</v>
      </c>
      <c r="Q575">
        <f>pqZwift[[#This Row],[Afstand]]+IF(pqZwift[[#This Row],[Index]]&gt;1,Q574,0)</f>
        <v>4701</v>
      </c>
      <c r="R575">
        <v>25</v>
      </c>
      <c r="S575">
        <v>89</v>
      </c>
    </row>
    <row r="576" spans="2:19" x14ac:dyDescent="0.25">
      <c r="B576">
        <v>574</v>
      </c>
      <c r="C576" t="s">
        <v>136</v>
      </c>
      <c r="D576" t="s">
        <v>43</v>
      </c>
      <c r="E576" s="10">
        <v>1.1574074074074073E-5</v>
      </c>
      <c r="F576" t="s">
        <v>173</v>
      </c>
      <c r="G576" t="s">
        <v>840</v>
      </c>
      <c r="H576" s="11">
        <v>44171.405069444445</v>
      </c>
      <c r="I576" t="s">
        <v>980</v>
      </c>
      <c r="J576">
        <v>0</v>
      </c>
      <c r="K576">
        <v>89</v>
      </c>
      <c r="M576">
        <v>574</v>
      </c>
      <c r="N576" s="16">
        <v>1.1574074074074073E-5</v>
      </c>
      <c r="O576">
        <v>1</v>
      </c>
      <c r="P576">
        <v>7</v>
      </c>
      <c r="Q576">
        <f>pqZwift[[#This Row],[Afstand]]+IF(pqZwift[[#This Row],[Index]]&gt;1,Q575,0)</f>
        <v>4708</v>
      </c>
      <c r="R576">
        <v>25</v>
      </c>
      <c r="S576">
        <v>89</v>
      </c>
    </row>
    <row r="577" spans="2:19" x14ac:dyDescent="0.25">
      <c r="B577">
        <v>575</v>
      </c>
      <c r="C577" t="s">
        <v>136</v>
      </c>
      <c r="D577" t="s">
        <v>66</v>
      </c>
      <c r="E577" s="10">
        <v>1.1574074074074073E-5</v>
      </c>
      <c r="F577" t="s">
        <v>67</v>
      </c>
      <c r="G577" t="s">
        <v>872</v>
      </c>
      <c r="H577" s="11">
        <v>44171.405081018522</v>
      </c>
      <c r="I577" t="s">
        <v>981</v>
      </c>
      <c r="J577">
        <v>0</v>
      </c>
      <c r="K577">
        <v>88</v>
      </c>
      <c r="M577">
        <v>575</v>
      </c>
      <c r="N577" s="16">
        <v>1.1574074074074073E-5</v>
      </c>
      <c r="O577">
        <v>1</v>
      </c>
      <c r="P577">
        <v>6</v>
      </c>
      <c r="Q577">
        <f>pqZwift[[#This Row],[Afstand]]+IF(pqZwift[[#This Row],[Index]]&gt;1,Q576,0)</f>
        <v>4714</v>
      </c>
      <c r="R577">
        <v>21</v>
      </c>
      <c r="S577">
        <v>88</v>
      </c>
    </row>
    <row r="578" spans="2:19" x14ac:dyDescent="0.25">
      <c r="B578">
        <v>576</v>
      </c>
      <c r="C578" t="s">
        <v>136</v>
      </c>
      <c r="D578" t="s">
        <v>43</v>
      </c>
      <c r="E578" s="10">
        <v>1.1574074074074073E-5</v>
      </c>
      <c r="F578" t="s">
        <v>173</v>
      </c>
      <c r="G578" t="s">
        <v>840</v>
      </c>
      <c r="H578" s="11">
        <v>44171.405092592591</v>
      </c>
      <c r="I578" t="s">
        <v>982</v>
      </c>
      <c r="J578">
        <v>0</v>
      </c>
      <c r="K578">
        <v>89</v>
      </c>
      <c r="M578">
        <v>576</v>
      </c>
      <c r="N578" s="16">
        <v>1.1574074074074073E-5</v>
      </c>
      <c r="O578">
        <v>1</v>
      </c>
      <c r="P578">
        <v>7</v>
      </c>
      <c r="Q578">
        <f>pqZwift[[#This Row],[Afstand]]+IF(pqZwift[[#This Row],[Index]]&gt;1,Q577,0)</f>
        <v>4721</v>
      </c>
      <c r="R578">
        <v>25</v>
      </c>
      <c r="S578">
        <v>89</v>
      </c>
    </row>
    <row r="579" spans="2:19" x14ac:dyDescent="0.25">
      <c r="B579">
        <v>577</v>
      </c>
      <c r="C579" t="s">
        <v>136</v>
      </c>
      <c r="D579" t="s">
        <v>43</v>
      </c>
      <c r="E579" s="10">
        <v>1.1574074074074073E-5</v>
      </c>
      <c r="F579" t="s">
        <v>173</v>
      </c>
      <c r="G579" t="s">
        <v>872</v>
      </c>
      <c r="H579" s="11">
        <v>44171.405104166668</v>
      </c>
      <c r="I579" t="s">
        <v>983</v>
      </c>
      <c r="J579">
        <v>0</v>
      </c>
      <c r="K579">
        <v>90</v>
      </c>
      <c r="M579">
        <v>577</v>
      </c>
      <c r="N579" s="16">
        <v>1.1574074074074073E-5</v>
      </c>
      <c r="O579">
        <v>1</v>
      </c>
      <c r="P579">
        <v>7</v>
      </c>
      <c r="Q579">
        <f>pqZwift[[#This Row],[Afstand]]+IF(pqZwift[[#This Row],[Index]]&gt;1,Q578,0)</f>
        <v>4728</v>
      </c>
      <c r="R579">
        <v>25</v>
      </c>
      <c r="S579">
        <v>90</v>
      </c>
    </row>
    <row r="580" spans="2:19" x14ac:dyDescent="0.25">
      <c r="B580">
        <v>578</v>
      </c>
      <c r="C580" t="s">
        <v>136</v>
      </c>
      <c r="D580" t="s">
        <v>43</v>
      </c>
      <c r="E580" s="10">
        <v>1.1574074074074073E-5</v>
      </c>
      <c r="F580" t="s">
        <v>173</v>
      </c>
      <c r="G580" t="s">
        <v>865</v>
      </c>
      <c r="H580" s="11">
        <v>44171.405115740738</v>
      </c>
      <c r="I580" t="s">
        <v>984</v>
      </c>
      <c r="J580">
        <v>0</v>
      </c>
      <c r="K580">
        <v>90</v>
      </c>
      <c r="M580">
        <v>578</v>
      </c>
      <c r="N580" s="16">
        <v>1.1574074074074073E-5</v>
      </c>
      <c r="O580">
        <v>1</v>
      </c>
      <c r="P580">
        <v>7</v>
      </c>
      <c r="Q580">
        <f>pqZwift[[#This Row],[Afstand]]+IF(pqZwift[[#This Row],[Index]]&gt;1,Q579,0)</f>
        <v>4735</v>
      </c>
      <c r="R580">
        <v>25</v>
      </c>
      <c r="S580">
        <v>90</v>
      </c>
    </row>
    <row r="581" spans="2:19" x14ac:dyDescent="0.25">
      <c r="B581">
        <v>579</v>
      </c>
      <c r="C581" t="s">
        <v>136</v>
      </c>
      <c r="D581" t="s">
        <v>55</v>
      </c>
      <c r="E581" s="10">
        <v>1.1574074074074073E-5</v>
      </c>
      <c r="F581" t="s">
        <v>56</v>
      </c>
      <c r="G581" t="s">
        <v>844</v>
      </c>
      <c r="H581" s="11">
        <v>44171.405127314814</v>
      </c>
      <c r="I581" t="s">
        <v>985</v>
      </c>
      <c r="J581">
        <v>0</v>
      </c>
      <c r="K581">
        <v>91</v>
      </c>
      <c r="M581">
        <v>579</v>
      </c>
      <c r="N581" s="16">
        <v>1.1574074074074073E-5</v>
      </c>
      <c r="O581">
        <v>1</v>
      </c>
      <c r="P581">
        <v>5</v>
      </c>
      <c r="Q581">
        <f>pqZwift[[#This Row],[Afstand]]+IF(pqZwift[[#This Row],[Index]]&gt;1,Q580,0)</f>
        <v>4740</v>
      </c>
      <c r="R581">
        <v>17</v>
      </c>
      <c r="S581">
        <v>91</v>
      </c>
    </row>
    <row r="582" spans="2:19" x14ac:dyDescent="0.25">
      <c r="B582">
        <v>580</v>
      </c>
      <c r="C582" t="s">
        <v>136</v>
      </c>
      <c r="D582" t="s">
        <v>66</v>
      </c>
      <c r="E582" s="10">
        <v>1.1574074074074073E-5</v>
      </c>
      <c r="F582" t="s">
        <v>67</v>
      </c>
      <c r="G582" t="s">
        <v>832</v>
      </c>
      <c r="H582" s="11">
        <v>44171.405138888891</v>
      </c>
      <c r="I582" t="s">
        <v>986</v>
      </c>
      <c r="J582">
        <v>0</v>
      </c>
      <c r="K582">
        <v>90</v>
      </c>
      <c r="M582">
        <v>580</v>
      </c>
      <c r="N582" s="16">
        <v>1.1574074074074073E-5</v>
      </c>
      <c r="O582">
        <v>1</v>
      </c>
      <c r="P582">
        <v>6</v>
      </c>
      <c r="Q582">
        <f>pqZwift[[#This Row],[Afstand]]+IF(pqZwift[[#This Row],[Index]]&gt;1,Q581,0)</f>
        <v>4746</v>
      </c>
      <c r="R582">
        <v>21</v>
      </c>
      <c r="S582">
        <v>90</v>
      </c>
    </row>
    <row r="583" spans="2:19" x14ac:dyDescent="0.25">
      <c r="B583">
        <v>581</v>
      </c>
      <c r="C583" t="s">
        <v>136</v>
      </c>
      <c r="D583" t="s">
        <v>43</v>
      </c>
      <c r="E583" s="10">
        <v>1.1574074074074073E-5</v>
      </c>
      <c r="F583" t="s">
        <v>173</v>
      </c>
      <c r="G583" t="s">
        <v>809</v>
      </c>
      <c r="H583" s="11">
        <v>44171.405150462961</v>
      </c>
      <c r="I583" t="s">
        <v>987</v>
      </c>
      <c r="J583">
        <v>0</v>
      </c>
      <c r="K583">
        <v>89</v>
      </c>
      <c r="M583">
        <v>581</v>
      </c>
      <c r="N583" s="16">
        <v>1.1574074074074073E-5</v>
      </c>
      <c r="O583">
        <v>1</v>
      </c>
      <c r="P583">
        <v>7</v>
      </c>
      <c r="Q583">
        <f>pqZwift[[#This Row],[Afstand]]+IF(pqZwift[[#This Row],[Index]]&gt;1,Q582,0)</f>
        <v>4753</v>
      </c>
      <c r="R583">
        <v>25</v>
      </c>
      <c r="S583">
        <v>89</v>
      </c>
    </row>
    <row r="584" spans="2:19" x14ac:dyDescent="0.25">
      <c r="B584">
        <v>582</v>
      </c>
      <c r="C584" t="s">
        <v>136</v>
      </c>
      <c r="D584" t="s">
        <v>55</v>
      </c>
      <c r="E584" s="10">
        <v>1.1574074074074073E-5</v>
      </c>
      <c r="F584" t="s">
        <v>56</v>
      </c>
      <c r="G584" t="s">
        <v>988</v>
      </c>
      <c r="H584" s="11">
        <v>44171.405162037037</v>
      </c>
      <c r="I584" t="s">
        <v>989</v>
      </c>
      <c r="J584">
        <v>0</v>
      </c>
      <c r="K584">
        <v>90</v>
      </c>
      <c r="M584">
        <v>582</v>
      </c>
      <c r="N584" s="16">
        <v>1.1574074074074073E-5</v>
      </c>
      <c r="O584">
        <v>1</v>
      </c>
      <c r="P584">
        <v>5</v>
      </c>
      <c r="Q584">
        <f>pqZwift[[#This Row],[Afstand]]+IF(pqZwift[[#This Row],[Index]]&gt;1,Q583,0)</f>
        <v>4758</v>
      </c>
      <c r="R584">
        <v>17</v>
      </c>
      <c r="S584">
        <v>90</v>
      </c>
    </row>
    <row r="585" spans="2:19" x14ac:dyDescent="0.25">
      <c r="B585">
        <v>583</v>
      </c>
      <c r="C585" t="s">
        <v>136</v>
      </c>
      <c r="D585" t="s">
        <v>43</v>
      </c>
      <c r="E585" s="10">
        <v>1.1574074074074073E-5</v>
      </c>
      <c r="F585" t="s">
        <v>76</v>
      </c>
      <c r="G585" t="s">
        <v>990</v>
      </c>
      <c r="H585" s="11">
        <v>44171.405173611114</v>
      </c>
      <c r="I585" t="s">
        <v>991</v>
      </c>
      <c r="J585">
        <v>0</v>
      </c>
      <c r="K585">
        <v>91</v>
      </c>
      <c r="M585">
        <v>583</v>
      </c>
      <c r="N585" s="16">
        <v>1.1574074074074073E-5</v>
      </c>
      <c r="O585">
        <v>1</v>
      </c>
      <c r="P585">
        <v>7</v>
      </c>
      <c r="Q585">
        <f>pqZwift[[#This Row],[Afstand]]+IF(pqZwift[[#This Row],[Index]]&gt;1,Q584,0)</f>
        <v>4765</v>
      </c>
      <c r="R585">
        <v>27</v>
      </c>
      <c r="S585">
        <v>91</v>
      </c>
    </row>
    <row r="586" spans="2:19" x14ac:dyDescent="0.25">
      <c r="B586">
        <v>584</v>
      </c>
      <c r="C586" t="s">
        <v>136</v>
      </c>
      <c r="D586" t="s">
        <v>55</v>
      </c>
      <c r="E586" s="10">
        <v>1.1574074074074073E-5</v>
      </c>
      <c r="F586" t="s">
        <v>56</v>
      </c>
      <c r="G586" t="s">
        <v>992</v>
      </c>
      <c r="H586" s="11">
        <v>44171.405185185184</v>
      </c>
      <c r="I586" t="s">
        <v>993</v>
      </c>
      <c r="J586">
        <v>0</v>
      </c>
      <c r="K586">
        <v>91</v>
      </c>
      <c r="M586">
        <v>584</v>
      </c>
      <c r="N586" s="16">
        <v>1.1574074074074073E-5</v>
      </c>
      <c r="O586">
        <v>1</v>
      </c>
      <c r="P586">
        <v>5</v>
      </c>
      <c r="Q586">
        <f>pqZwift[[#This Row],[Afstand]]+IF(pqZwift[[#This Row],[Index]]&gt;1,Q585,0)</f>
        <v>4770</v>
      </c>
      <c r="R586">
        <v>17</v>
      </c>
      <c r="S586">
        <v>91</v>
      </c>
    </row>
    <row r="587" spans="2:19" x14ac:dyDescent="0.25">
      <c r="B587">
        <v>585</v>
      </c>
      <c r="C587" t="s">
        <v>136</v>
      </c>
      <c r="D587" t="s">
        <v>66</v>
      </c>
      <c r="E587" s="10">
        <v>1.1574074074074073E-5</v>
      </c>
      <c r="F587" t="s">
        <v>70</v>
      </c>
      <c r="G587" t="s">
        <v>646</v>
      </c>
      <c r="H587" s="11">
        <v>44171.40519675926</v>
      </c>
      <c r="I587" t="s">
        <v>994</v>
      </c>
      <c r="J587">
        <v>0</v>
      </c>
      <c r="K587">
        <v>90</v>
      </c>
      <c r="M587">
        <v>585</v>
      </c>
      <c r="N587" s="16">
        <v>1.1574074074074073E-5</v>
      </c>
      <c r="O587">
        <v>1</v>
      </c>
      <c r="P587">
        <v>6</v>
      </c>
      <c r="Q587">
        <f>pqZwift[[#This Row],[Afstand]]+IF(pqZwift[[#This Row],[Index]]&gt;1,Q586,0)</f>
        <v>4776</v>
      </c>
      <c r="R587">
        <v>22</v>
      </c>
      <c r="S587">
        <v>90</v>
      </c>
    </row>
    <row r="588" spans="2:19" x14ac:dyDescent="0.25">
      <c r="B588">
        <v>586</v>
      </c>
      <c r="C588" t="s">
        <v>136</v>
      </c>
      <c r="D588" t="s">
        <v>66</v>
      </c>
      <c r="E588" s="10">
        <v>1.1574074074074073E-5</v>
      </c>
      <c r="F588" t="s">
        <v>327</v>
      </c>
      <c r="G588" t="s">
        <v>995</v>
      </c>
      <c r="H588" s="11">
        <v>44171.40520833333</v>
      </c>
      <c r="I588" t="s">
        <v>996</v>
      </c>
      <c r="J588">
        <v>0</v>
      </c>
      <c r="K588">
        <v>89</v>
      </c>
      <c r="M588">
        <v>586</v>
      </c>
      <c r="N588" s="16">
        <v>1.1574074074074073E-5</v>
      </c>
      <c r="O588">
        <v>1</v>
      </c>
      <c r="P588">
        <v>6</v>
      </c>
      <c r="Q588">
        <f>pqZwift[[#This Row],[Afstand]]+IF(pqZwift[[#This Row],[Index]]&gt;1,Q587,0)</f>
        <v>4782</v>
      </c>
      <c r="R588">
        <v>20</v>
      </c>
      <c r="S588">
        <v>89</v>
      </c>
    </row>
    <row r="589" spans="2:19" x14ac:dyDescent="0.25">
      <c r="B589">
        <v>587</v>
      </c>
      <c r="C589" t="s">
        <v>136</v>
      </c>
      <c r="D589" t="s">
        <v>66</v>
      </c>
      <c r="E589" s="10">
        <v>1.1574074074074073E-5</v>
      </c>
      <c r="F589" t="s">
        <v>315</v>
      </c>
      <c r="G589" t="s">
        <v>997</v>
      </c>
      <c r="H589" s="11">
        <v>44171.405219907407</v>
      </c>
      <c r="I589" t="s">
        <v>998</v>
      </c>
      <c r="J589">
        <v>0</v>
      </c>
      <c r="K589">
        <v>90</v>
      </c>
      <c r="M589">
        <v>587</v>
      </c>
      <c r="N589" s="16">
        <v>1.1574074074074073E-5</v>
      </c>
      <c r="O589">
        <v>1</v>
      </c>
      <c r="P589">
        <v>6</v>
      </c>
      <c r="Q589">
        <f>pqZwift[[#This Row],[Afstand]]+IF(pqZwift[[#This Row],[Index]]&gt;1,Q588,0)</f>
        <v>4788</v>
      </c>
      <c r="R589">
        <v>23</v>
      </c>
      <c r="S589">
        <v>90</v>
      </c>
    </row>
    <row r="590" spans="2:19" x14ac:dyDescent="0.25">
      <c r="B590">
        <v>588</v>
      </c>
      <c r="C590" t="s">
        <v>136</v>
      </c>
      <c r="D590" t="s">
        <v>55</v>
      </c>
      <c r="E590" s="10">
        <v>1.1574074074074073E-5</v>
      </c>
      <c r="F590" t="s">
        <v>921</v>
      </c>
      <c r="G590" t="s">
        <v>999</v>
      </c>
      <c r="H590" s="11">
        <v>44171.405231481483</v>
      </c>
      <c r="I590" t="s">
        <v>1000</v>
      </c>
      <c r="J590">
        <v>0</v>
      </c>
      <c r="K590">
        <v>89</v>
      </c>
      <c r="M590">
        <v>588</v>
      </c>
      <c r="N590" s="16">
        <v>1.1574074074074073E-5</v>
      </c>
      <c r="O590">
        <v>1</v>
      </c>
      <c r="P590">
        <v>5</v>
      </c>
      <c r="Q590">
        <f>pqZwift[[#This Row],[Afstand]]+IF(pqZwift[[#This Row],[Index]]&gt;1,Q589,0)</f>
        <v>4793</v>
      </c>
      <c r="R590">
        <v>19</v>
      </c>
      <c r="S590">
        <v>89</v>
      </c>
    </row>
    <row r="591" spans="2:19" x14ac:dyDescent="0.25">
      <c r="B591">
        <v>589</v>
      </c>
      <c r="C591" t="s">
        <v>136</v>
      </c>
      <c r="D591" t="s">
        <v>66</v>
      </c>
      <c r="E591" s="10">
        <v>1.1574074074074073E-5</v>
      </c>
      <c r="F591" t="s">
        <v>70</v>
      </c>
      <c r="G591" t="s">
        <v>1001</v>
      </c>
      <c r="H591" s="11">
        <v>44171.405243055553</v>
      </c>
      <c r="I591" t="s">
        <v>1002</v>
      </c>
      <c r="J591">
        <v>0</v>
      </c>
      <c r="K591">
        <v>90</v>
      </c>
      <c r="M591">
        <v>589</v>
      </c>
      <c r="N591" s="16">
        <v>1.1574074074074073E-5</v>
      </c>
      <c r="O591">
        <v>1</v>
      </c>
      <c r="P591">
        <v>6</v>
      </c>
      <c r="Q591">
        <f>pqZwift[[#This Row],[Afstand]]+IF(pqZwift[[#This Row],[Index]]&gt;1,Q590,0)</f>
        <v>4799</v>
      </c>
      <c r="R591">
        <v>22</v>
      </c>
      <c r="S591">
        <v>90</v>
      </c>
    </row>
    <row r="592" spans="2:19" x14ac:dyDescent="0.25">
      <c r="B592">
        <v>590</v>
      </c>
      <c r="C592" t="s">
        <v>136</v>
      </c>
      <c r="D592" t="s">
        <v>66</v>
      </c>
      <c r="E592" s="10">
        <v>1.1574074074074073E-5</v>
      </c>
      <c r="F592" t="s">
        <v>327</v>
      </c>
      <c r="G592" t="s">
        <v>1003</v>
      </c>
      <c r="H592" s="11">
        <v>44171.40525462963</v>
      </c>
      <c r="I592" t="s">
        <v>1004</v>
      </c>
      <c r="J592">
        <v>0</v>
      </c>
      <c r="K592">
        <v>89</v>
      </c>
      <c r="M592">
        <v>590</v>
      </c>
      <c r="N592" s="16">
        <v>1.1574074074074073E-5</v>
      </c>
      <c r="O592">
        <v>1</v>
      </c>
      <c r="P592">
        <v>6</v>
      </c>
      <c r="Q592">
        <f>pqZwift[[#This Row],[Afstand]]+IF(pqZwift[[#This Row],[Index]]&gt;1,Q591,0)</f>
        <v>4805</v>
      </c>
      <c r="R592">
        <v>20</v>
      </c>
      <c r="S592">
        <v>89</v>
      </c>
    </row>
    <row r="593" spans="2:19" x14ac:dyDescent="0.25">
      <c r="B593">
        <v>591</v>
      </c>
      <c r="C593" t="s">
        <v>136</v>
      </c>
      <c r="D593" t="s">
        <v>66</v>
      </c>
      <c r="E593" s="10">
        <v>1.1574074074074073E-5</v>
      </c>
      <c r="F593" t="s">
        <v>327</v>
      </c>
      <c r="G593" t="s">
        <v>336</v>
      </c>
      <c r="H593" s="11">
        <v>44171.405266203707</v>
      </c>
      <c r="I593" t="s">
        <v>1005</v>
      </c>
      <c r="J593">
        <v>0</v>
      </c>
      <c r="K593">
        <v>89</v>
      </c>
      <c r="M593">
        <v>591</v>
      </c>
      <c r="N593" s="16">
        <v>1.1574074074074073E-5</v>
      </c>
      <c r="O593">
        <v>1</v>
      </c>
      <c r="P593">
        <v>6</v>
      </c>
      <c r="Q593">
        <f>pqZwift[[#This Row],[Afstand]]+IF(pqZwift[[#This Row],[Index]]&gt;1,Q592,0)</f>
        <v>4811</v>
      </c>
      <c r="R593">
        <v>20</v>
      </c>
      <c r="S593">
        <v>89</v>
      </c>
    </row>
    <row r="594" spans="2:19" x14ac:dyDescent="0.25">
      <c r="B594">
        <v>592</v>
      </c>
      <c r="C594" t="s">
        <v>136</v>
      </c>
      <c r="D594" t="s">
        <v>66</v>
      </c>
      <c r="E594" s="10">
        <v>1.1574074074074073E-5</v>
      </c>
      <c r="F594" t="s">
        <v>67</v>
      </c>
      <c r="G594" t="s">
        <v>1006</v>
      </c>
      <c r="H594" s="11">
        <v>44171.405277777776</v>
      </c>
      <c r="I594" t="s">
        <v>1007</v>
      </c>
      <c r="J594">
        <v>0</v>
      </c>
      <c r="K594">
        <v>88</v>
      </c>
      <c r="M594">
        <v>592</v>
      </c>
      <c r="N594" s="16">
        <v>1.1574074074074073E-5</v>
      </c>
      <c r="O594">
        <v>1</v>
      </c>
      <c r="P594">
        <v>6</v>
      </c>
      <c r="Q594">
        <f>pqZwift[[#This Row],[Afstand]]+IF(pqZwift[[#This Row],[Index]]&gt;1,Q593,0)</f>
        <v>4817</v>
      </c>
      <c r="R594">
        <v>21</v>
      </c>
      <c r="S594">
        <v>88</v>
      </c>
    </row>
    <row r="595" spans="2:19" x14ac:dyDescent="0.25">
      <c r="B595">
        <v>593</v>
      </c>
      <c r="C595" t="s">
        <v>136</v>
      </c>
      <c r="D595" t="s">
        <v>55</v>
      </c>
      <c r="E595" s="10">
        <v>1.1574074074074073E-5</v>
      </c>
      <c r="F595" t="s">
        <v>921</v>
      </c>
      <c r="G595" t="s">
        <v>999</v>
      </c>
      <c r="H595" s="11">
        <v>44171.405289351853</v>
      </c>
      <c r="I595" t="s">
        <v>1008</v>
      </c>
      <c r="J595">
        <v>0</v>
      </c>
      <c r="K595">
        <v>89</v>
      </c>
      <c r="M595">
        <v>593</v>
      </c>
      <c r="N595" s="16">
        <v>1.1574074074074073E-5</v>
      </c>
      <c r="O595">
        <v>1</v>
      </c>
      <c r="P595">
        <v>5</v>
      </c>
      <c r="Q595">
        <f>pqZwift[[#This Row],[Afstand]]+IF(pqZwift[[#This Row],[Index]]&gt;1,Q594,0)</f>
        <v>4822</v>
      </c>
      <c r="R595">
        <v>19</v>
      </c>
      <c r="S595">
        <v>89</v>
      </c>
    </row>
    <row r="596" spans="2:19" x14ac:dyDescent="0.25">
      <c r="B596">
        <v>594</v>
      </c>
      <c r="C596" t="s">
        <v>136</v>
      </c>
      <c r="D596" t="s">
        <v>55</v>
      </c>
      <c r="E596" s="10">
        <v>1.1574074074074073E-5</v>
      </c>
      <c r="F596" t="s">
        <v>921</v>
      </c>
      <c r="G596" t="s">
        <v>336</v>
      </c>
      <c r="H596" s="11">
        <v>44171.405300925922</v>
      </c>
      <c r="I596" t="s">
        <v>1009</v>
      </c>
      <c r="J596">
        <v>0</v>
      </c>
      <c r="K596">
        <v>89</v>
      </c>
      <c r="M596">
        <v>594</v>
      </c>
      <c r="N596" s="16">
        <v>1.1574074074074073E-5</v>
      </c>
      <c r="O596">
        <v>1</v>
      </c>
      <c r="P596">
        <v>5</v>
      </c>
      <c r="Q596">
        <f>pqZwift[[#This Row],[Afstand]]+IF(pqZwift[[#This Row],[Index]]&gt;1,Q595,0)</f>
        <v>4827</v>
      </c>
      <c r="R596">
        <v>19</v>
      </c>
      <c r="S596">
        <v>89</v>
      </c>
    </row>
    <row r="597" spans="2:19" x14ac:dyDescent="0.25">
      <c r="B597">
        <v>595</v>
      </c>
      <c r="C597" t="s">
        <v>136</v>
      </c>
      <c r="D597" t="s">
        <v>55</v>
      </c>
      <c r="E597" s="10">
        <v>1.1574074074074073E-5</v>
      </c>
      <c r="F597" t="s">
        <v>921</v>
      </c>
      <c r="G597" t="s">
        <v>1010</v>
      </c>
      <c r="H597" s="11">
        <v>44171.405312499999</v>
      </c>
      <c r="I597" t="s">
        <v>1011</v>
      </c>
      <c r="J597">
        <v>0</v>
      </c>
      <c r="K597">
        <v>88</v>
      </c>
      <c r="M597">
        <v>595</v>
      </c>
      <c r="N597" s="16">
        <v>1.1574074074074073E-5</v>
      </c>
      <c r="O597">
        <v>1</v>
      </c>
      <c r="P597">
        <v>5</v>
      </c>
      <c r="Q597">
        <f>pqZwift[[#This Row],[Afstand]]+IF(pqZwift[[#This Row],[Index]]&gt;1,Q596,0)</f>
        <v>4832</v>
      </c>
      <c r="R597">
        <v>19</v>
      </c>
      <c r="S597">
        <v>88</v>
      </c>
    </row>
    <row r="598" spans="2:19" x14ac:dyDescent="0.25">
      <c r="B598">
        <v>596</v>
      </c>
      <c r="C598" t="s">
        <v>136</v>
      </c>
      <c r="D598" t="s">
        <v>66</v>
      </c>
      <c r="E598" s="10">
        <v>1.1574074074074073E-5</v>
      </c>
      <c r="F598" t="s">
        <v>327</v>
      </c>
      <c r="G598" t="s">
        <v>1012</v>
      </c>
      <c r="H598" s="11">
        <v>44171.405324074076</v>
      </c>
      <c r="I598" t="s">
        <v>1013</v>
      </c>
      <c r="J598">
        <v>0</v>
      </c>
      <c r="K598">
        <v>89</v>
      </c>
      <c r="M598">
        <v>596</v>
      </c>
      <c r="N598" s="16">
        <v>1.1574074074074073E-5</v>
      </c>
      <c r="O598">
        <v>1</v>
      </c>
      <c r="P598">
        <v>6</v>
      </c>
      <c r="Q598">
        <f>pqZwift[[#This Row],[Afstand]]+IF(pqZwift[[#This Row],[Index]]&gt;1,Q597,0)</f>
        <v>4838</v>
      </c>
      <c r="R598">
        <v>20</v>
      </c>
      <c r="S598">
        <v>89</v>
      </c>
    </row>
    <row r="599" spans="2:19" x14ac:dyDescent="0.25">
      <c r="B599">
        <v>597</v>
      </c>
      <c r="C599" t="s">
        <v>136</v>
      </c>
      <c r="D599" t="s">
        <v>55</v>
      </c>
      <c r="E599" s="10">
        <v>1.1574074074074073E-5</v>
      </c>
      <c r="F599" t="s">
        <v>921</v>
      </c>
      <c r="G599" t="s">
        <v>1010</v>
      </c>
      <c r="H599" s="11">
        <v>44171.405335648145</v>
      </c>
      <c r="I599" t="s">
        <v>1014</v>
      </c>
      <c r="J599">
        <v>0</v>
      </c>
      <c r="K599">
        <v>88</v>
      </c>
      <c r="M599">
        <v>597</v>
      </c>
      <c r="N599" s="16">
        <v>1.1574074074074073E-5</v>
      </c>
      <c r="O599">
        <v>1</v>
      </c>
      <c r="P599">
        <v>5</v>
      </c>
      <c r="Q599">
        <f>pqZwift[[#This Row],[Afstand]]+IF(pqZwift[[#This Row],[Index]]&gt;1,Q598,0)</f>
        <v>4843</v>
      </c>
      <c r="R599">
        <v>19</v>
      </c>
      <c r="S599">
        <v>88</v>
      </c>
    </row>
    <row r="600" spans="2:19" x14ac:dyDescent="0.25">
      <c r="B600">
        <v>598</v>
      </c>
      <c r="C600" t="s">
        <v>136</v>
      </c>
      <c r="D600" t="s">
        <v>55</v>
      </c>
      <c r="E600" s="10">
        <v>1.1574074074074073E-5</v>
      </c>
      <c r="F600" t="s">
        <v>327</v>
      </c>
      <c r="G600" t="s">
        <v>1015</v>
      </c>
      <c r="H600" s="11">
        <v>44171.405347222222</v>
      </c>
      <c r="I600" t="s">
        <v>1016</v>
      </c>
      <c r="J600">
        <v>0</v>
      </c>
      <c r="K600">
        <v>89</v>
      </c>
      <c r="M600">
        <v>598</v>
      </c>
      <c r="N600" s="16">
        <v>1.1574074074074073E-5</v>
      </c>
      <c r="O600">
        <v>1</v>
      </c>
      <c r="P600">
        <v>5</v>
      </c>
      <c r="Q600">
        <f>pqZwift[[#This Row],[Afstand]]+IF(pqZwift[[#This Row],[Index]]&gt;1,Q599,0)</f>
        <v>4848</v>
      </c>
      <c r="R600">
        <v>20</v>
      </c>
      <c r="S600">
        <v>89</v>
      </c>
    </row>
    <row r="601" spans="2:19" x14ac:dyDescent="0.25">
      <c r="B601">
        <v>599</v>
      </c>
      <c r="C601" t="s">
        <v>136</v>
      </c>
      <c r="D601" t="s">
        <v>55</v>
      </c>
      <c r="E601" s="10">
        <v>1.1574074074074073E-5</v>
      </c>
      <c r="F601" t="s">
        <v>921</v>
      </c>
      <c r="G601" t="s">
        <v>1010</v>
      </c>
      <c r="H601" s="11">
        <v>44171.405358796299</v>
      </c>
      <c r="I601" t="s">
        <v>1017</v>
      </c>
      <c r="J601">
        <v>0</v>
      </c>
      <c r="K601">
        <v>88</v>
      </c>
      <c r="M601">
        <v>599</v>
      </c>
      <c r="N601" s="16">
        <v>1.1574074074074073E-5</v>
      </c>
      <c r="O601">
        <v>1</v>
      </c>
      <c r="P601">
        <v>5</v>
      </c>
      <c r="Q601">
        <f>pqZwift[[#This Row],[Afstand]]+IF(pqZwift[[#This Row],[Index]]&gt;1,Q600,0)</f>
        <v>4853</v>
      </c>
      <c r="R601">
        <v>19</v>
      </c>
      <c r="S601">
        <v>88</v>
      </c>
    </row>
    <row r="602" spans="2:19" x14ac:dyDescent="0.25">
      <c r="B602">
        <v>600</v>
      </c>
      <c r="C602" t="s">
        <v>136</v>
      </c>
      <c r="D602" t="s">
        <v>55</v>
      </c>
      <c r="E602" s="10">
        <v>1.1574074074074073E-5</v>
      </c>
      <c r="F602" t="s">
        <v>61</v>
      </c>
      <c r="G602" t="s">
        <v>336</v>
      </c>
      <c r="H602" s="11">
        <v>44171.405370370368</v>
      </c>
      <c r="I602" t="s">
        <v>1018</v>
      </c>
      <c r="J602">
        <v>0</v>
      </c>
      <c r="K602">
        <v>89</v>
      </c>
      <c r="M602">
        <v>600</v>
      </c>
      <c r="N602" s="16">
        <v>1.1574074074074073E-5</v>
      </c>
      <c r="O602">
        <v>1</v>
      </c>
      <c r="P602">
        <v>5</v>
      </c>
      <c r="Q602">
        <f>pqZwift[[#This Row],[Afstand]]+IF(pqZwift[[#This Row],[Index]]&gt;1,Q601,0)</f>
        <v>4858</v>
      </c>
      <c r="R602">
        <v>18</v>
      </c>
      <c r="S602">
        <v>89</v>
      </c>
    </row>
    <row r="603" spans="2:19" x14ac:dyDescent="0.25">
      <c r="B603">
        <v>601</v>
      </c>
      <c r="C603" t="s">
        <v>136</v>
      </c>
      <c r="D603" t="s">
        <v>55</v>
      </c>
      <c r="E603" s="10">
        <v>1.1574074074074073E-5</v>
      </c>
      <c r="F603" t="s">
        <v>327</v>
      </c>
      <c r="G603" t="s">
        <v>1015</v>
      </c>
      <c r="H603" s="11">
        <v>44171.405381944445</v>
      </c>
      <c r="I603" t="s">
        <v>1019</v>
      </c>
      <c r="J603">
        <v>0</v>
      </c>
      <c r="K603">
        <v>89</v>
      </c>
      <c r="M603">
        <v>601</v>
      </c>
      <c r="N603" s="16">
        <v>1.1574074074074073E-5</v>
      </c>
      <c r="O603">
        <v>1</v>
      </c>
      <c r="P603">
        <v>5</v>
      </c>
      <c r="Q603">
        <f>pqZwift[[#This Row],[Afstand]]+IF(pqZwift[[#This Row],[Index]]&gt;1,Q602,0)</f>
        <v>4863</v>
      </c>
      <c r="R603">
        <v>20</v>
      </c>
      <c r="S603">
        <v>89</v>
      </c>
    </row>
    <row r="604" spans="2:19" x14ac:dyDescent="0.25">
      <c r="B604">
        <v>602</v>
      </c>
      <c r="C604" t="s">
        <v>136</v>
      </c>
      <c r="D604" t="s">
        <v>55</v>
      </c>
      <c r="E604" s="10">
        <v>1.1574074074074073E-5</v>
      </c>
      <c r="F604" t="s">
        <v>61</v>
      </c>
      <c r="G604" t="s">
        <v>1020</v>
      </c>
      <c r="H604" s="11">
        <v>44171.405393518522</v>
      </c>
      <c r="I604" t="s">
        <v>1021</v>
      </c>
      <c r="J604">
        <v>0</v>
      </c>
      <c r="K604">
        <v>89</v>
      </c>
      <c r="M604">
        <v>602</v>
      </c>
      <c r="N604" s="16">
        <v>1.1574074074074073E-5</v>
      </c>
      <c r="O604">
        <v>1</v>
      </c>
      <c r="P604">
        <v>5</v>
      </c>
      <c r="Q604">
        <f>pqZwift[[#This Row],[Afstand]]+IF(pqZwift[[#This Row],[Index]]&gt;1,Q603,0)</f>
        <v>4868</v>
      </c>
      <c r="R604">
        <v>18</v>
      </c>
      <c r="S604">
        <v>89</v>
      </c>
    </row>
    <row r="605" spans="2:19" x14ac:dyDescent="0.25">
      <c r="B605">
        <v>603</v>
      </c>
      <c r="C605" t="s">
        <v>136</v>
      </c>
      <c r="D605" t="s">
        <v>55</v>
      </c>
      <c r="E605" s="10">
        <v>1.1574074074074073E-5</v>
      </c>
      <c r="F605" t="s">
        <v>61</v>
      </c>
      <c r="G605" t="s">
        <v>336</v>
      </c>
      <c r="H605" s="11">
        <v>44171.405405092592</v>
      </c>
      <c r="I605" t="s">
        <v>1022</v>
      </c>
      <c r="J605">
        <v>0</v>
      </c>
      <c r="K605">
        <v>88</v>
      </c>
      <c r="M605">
        <v>603</v>
      </c>
      <c r="N605" s="16">
        <v>1.1574074074074073E-5</v>
      </c>
      <c r="O605">
        <v>1</v>
      </c>
      <c r="P605">
        <v>5</v>
      </c>
      <c r="Q605">
        <f>pqZwift[[#This Row],[Afstand]]+IF(pqZwift[[#This Row],[Index]]&gt;1,Q604,0)</f>
        <v>4873</v>
      </c>
      <c r="R605">
        <v>18</v>
      </c>
      <c r="S605">
        <v>88</v>
      </c>
    </row>
    <row r="606" spans="2:19" x14ac:dyDescent="0.25">
      <c r="B606">
        <v>604</v>
      </c>
      <c r="C606" t="s">
        <v>136</v>
      </c>
      <c r="D606" t="s">
        <v>55</v>
      </c>
      <c r="E606" s="10">
        <v>1.1574074074074073E-5</v>
      </c>
      <c r="F606" t="s">
        <v>61</v>
      </c>
      <c r="G606" t="s">
        <v>1020</v>
      </c>
      <c r="H606" s="11">
        <v>44171.405416666668</v>
      </c>
      <c r="I606" t="s">
        <v>1023</v>
      </c>
      <c r="J606">
        <v>0</v>
      </c>
      <c r="K606">
        <v>88</v>
      </c>
      <c r="M606">
        <v>604</v>
      </c>
      <c r="N606" s="16">
        <v>1.1574074074074073E-5</v>
      </c>
      <c r="O606">
        <v>1</v>
      </c>
      <c r="P606">
        <v>5</v>
      </c>
      <c r="Q606">
        <f>pqZwift[[#This Row],[Afstand]]+IF(pqZwift[[#This Row],[Index]]&gt;1,Q605,0)</f>
        <v>4878</v>
      </c>
      <c r="R606">
        <v>18</v>
      </c>
      <c r="S606">
        <v>88</v>
      </c>
    </row>
    <row r="607" spans="2:19" x14ac:dyDescent="0.25">
      <c r="B607">
        <v>605</v>
      </c>
      <c r="C607" t="s">
        <v>136</v>
      </c>
      <c r="D607" t="s">
        <v>55</v>
      </c>
      <c r="E607" s="10">
        <v>1.1574074074074073E-5</v>
      </c>
      <c r="F607" t="s">
        <v>921</v>
      </c>
      <c r="G607" t="s">
        <v>1024</v>
      </c>
      <c r="H607" s="11">
        <v>44171.405428240738</v>
      </c>
      <c r="I607" t="s">
        <v>1025</v>
      </c>
      <c r="J607">
        <v>0</v>
      </c>
      <c r="K607">
        <v>87</v>
      </c>
      <c r="M607">
        <v>605</v>
      </c>
      <c r="N607" s="16">
        <v>1.1574074074074073E-5</v>
      </c>
      <c r="O607">
        <v>1</v>
      </c>
      <c r="P607">
        <v>5</v>
      </c>
      <c r="Q607">
        <f>pqZwift[[#This Row],[Afstand]]+IF(pqZwift[[#This Row],[Index]]&gt;1,Q606,0)</f>
        <v>4883</v>
      </c>
      <c r="R607">
        <v>19</v>
      </c>
      <c r="S607">
        <v>87</v>
      </c>
    </row>
    <row r="608" spans="2:19" x14ac:dyDescent="0.25">
      <c r="B608">
        <v>606</v>
      </c>
      <c r="C608" t="s">
        <v>136</v>
      </c>
      <c r="D608" t="s">
        <v>55</v>
      </c>
      <c r="E608" s="10">
        <v>1.1574074074074073E-5</v>
      </c>
      <c r="F608" t="s">
        <v>61</v>
      </c>
      <c r="G608" t="s">
        <v>1026</v>
      </c>
      <c r="H608" s="11">
        <v>44171.405439814815</v>
      </c>
      <c r="I608" t="s">
        <v>1027</v>
      </c>
      <c r="J608">
        <v>0</v>
      </c>
      <c r="K608">
        <v>88</v>
      </c>
      <c r="M608">
        <v>606</v>
      </c>
      <c r="N608" s="16">
        <v>1.1574074074074073E-5</v>
      </c>
      <c r="O608">
        <v>1</v>
      </c>
      <c r="P608">
        <v>5</v>
      </c>
      <c r="Q608">
        <f>pqZwift[[#This Row],[Afstand]]+IF(pqZwift[[#This Row],[Index]]&gt;1,Q607,0)</f>
        <v>4888</v>
      </c>
      <c r="R608">
        <v>18</v>
      </c>
      <c r="S608">
        <v>88</v>
      </c>
    </row>
    <row r="609" spans="2:19" x14ac:dyDescent="0.25">
      <c r="B609">
        <v>607</v>
      </c>
      <c r="C609" t="s">
        <v>136</v>
      </c>
      <c r="D609" t="s">
        <v>55</v>
      </c>
      <c r="E609" s="10">
        <v>1.1574074074074073E-5</v>
      </c>
      <c r="F609" t="s">
        <v>56</v>
      </c>
      <c r="G609" t="s">
        <v>336</v>
      </c>
      <c r="H609" s="11">
        <v>44171.405451388891</v>
      </c>
      <c r="I609" t="s">
        <v>1028</v>
      </c>
      <c r="J609">
        <v>0</v>
      </c>
      <c r="K609">
        <v>88</v>
      </c>
      <c r="M609">
        <v>607</v>
      </c>
      <c r="N609" s="16">
        <v>1.1574074074074073E-5</v>
      </c>
      <c r="O609">
        <v>1</v>
      </c>
      <c r="P609">
        <v>5</v>
      </c>
      <c r="Q609">
        <f>pqZwift[[#This Row],[Afstand]]+IF(pqZwift[[#This Row],[Index]]&gt;1,Q608,0)</f>
        <v>4893</v>
      </c>
      <c r="R609">
        <v>17</v>
      </c>
      <c r="S609">
        <v>88</v>
      </c>
    </row>
    <row r="610" spans="2:19" x14ac:dyDescent="0.25">
      <c r="B610">
        <v>608</v>
      </c>
      <c r="C610" t="s">
        <v>136</v>
      </c>
      <c r="D610" t="s">
        <v>55</v>
      </c>
      <c r="E610" s="10">
        <v>1.1574074074074073E-5</v>
      </c>
      <c r="F610" t="s">
        <v>921</v>
      </c>
      <c r="G610" t="s">
        <v>1024</v>
      </c>
      <c r="H610" s="11">
        <v>44171.405462962961</v>
      </c>
      <c r="I610" t="s">
        <v>1029</v>
      </c>
      <c r="J610">
        <v>0</v>
      </c>
      <c r="K610">
        <v>88</v>
      </c>
      <c r="M610">
        <v>608</v>
      </c>
      <c r="N610" s="16">
        <v>1.1574074074074073E-5</v>
      </c>
      <c r="O610">
        <v>1</v>
      </c>
      <c r="P610">
        <v>5</v>
      </c>
      <c r="Q610">
        <f>pqZwift[[#This Row],[Afstand]]+IF(pqZwift[[#This Row],[Index]]&gt;1,Q609,0)</f>
        <v>4898</v>
      </c>
      <c r="R610">
        <v>19</v>
      </c>
      <c r="S610">
        <v>88</v>
      </c>
    </row>
    <row r="611" spans="2:19" x14ac:dyDescent="0.25">
      <c r="B611">
        <v>609</v>
      </c>
      <c r="C611" t="s">
        <v>136</v>
      </c>
      <c r="D611" t="s">
        <v>55</v>
      </c>
      <c r="E611" s="10">
        <v>1.1574074074074073E-5</v>
      </c>
      <c r="F611" t="s">
        <v>56</v>
      </c>
      <c r="G611" t="s">
        <v>1030</v>
      </c>
      <c r="H611" s="11">
        <v>44171.405474537038</v>
      </c>
      <c r="I611" t="s">
        <v>1031</v>
      </c>
      <c r="J611">
        <v>0</v>
      </c>
      <c r="K611">
        <v>88</v>
      </c>
      <c r="M611">
        <v>609</v>
      </c>
      <c r="N611" s="16">
        <v>1.1574074074074073E-5</v>
      </c>
      <c r="O611">
        <v>1</v>
      </c>
      <c r="P611">
        <v>5</v>
      </c>
      <c r="Q611">
        <f>pqZwift[[#This Row],[Afstand]]+IF(pqZwift[[#This Row],[Index]]&gt;1,Q610,0)</f>
        <v>4903</v>
      </c>
      <c r="R611">
        <v>17</v>
      </c>
      <c r="S611">
        <v>88</v>
      </c>
    </row>
    <row r="612" spans="2:19" x14ac:dyDescent="0.25">
      <c r="B612">
        <v>610</v>
      </c>
      <c r="C612" t="s">
        <v>136</v>
      </c>
      <c r="D612" t="s">
        <v>55</v>
      </c>
      <c r="E612" s="10">
        <v>1.1574074074074073E-5</v>
      </c>
      <c r="F612" t="s">
        <v>56</v>
      </c>
      <c r="G612" t="s">
        <v>336</v>
      </c>
      <c r="H612" s="11">
        <v>44171.405486111114</v>
      </c>
      <c r="I612" t="s">
        <v>1032</v>
      </c>
      <c r="J612">
        <v>0</v>
      </c>
      <c r="K612">
        <v>89</v>
      </c>
      <c r="M612">
        <v>610</v>
      </c>
      <c r="N612" s="16">
        <v>1.1574074074074073E-5</v>
      </c>
      <c r="O612">
        <v>1</v>
      </c>
      <c r="P612">
        <v>5</v>
      </c>
      <c r="Q612">
        <f>pqZwift[[#This Row],[Afstand]]+IF(pqZwift[[#This Row],[Index]]&gt;1,Q611,0)</f>
        <v>4908</v>
      </c>
      <c r="R612">
        <v>17</v>
      </c>
      <c r="S612">
        <v>89</v>
      </c>
    </row>
    <row r="613" spans="2:19" x14ac:dyDescent="0.25">
      <c r="B613">
        <v>611</v>
      </c>
      <c r="C613" t="s">
        <v>136</v>
      </c>
      <c r="D613" t="s">
        <v>55</v>
      </c>
      <c r="E613" s="10">
        <v>1.1574074074074073E-5</v>
      </c>
      <c r="F613" t="s">
        <v>61</v>
      </c>
      <c r="G613" t="s">
        <v>1033</v>
      </c>
      <c r="H613" s="11">
        <v>44171.405497685184</v>
      </c>
      <c r="I613" t="s">
        <v>1034</v>
      </c>
      <c r="J613">
        <v>0</v>
      </c>
      <c r="K613">
        <v>89</v>
      </c>
      <c r="M613">
        <v>611</v>
      </c>
      <c r="N613" s="16">
        <v>1.1574074074074073E-5</v>
      </c>
      <c r="O613">
        <v>1</v>
      </c>
      <c r="P613">
        <v>5</v>
      </c>
      <c r="Q613">
        <f>pqZwift[[#This Row],[Afstand]]+IF(pqZwift[[#This Row],[Index]]&gt;1,Q612,0)</f>
        <v>4913</v>
      </c>
      <c r="R613">
        <v>18</v>
      </c>
      <c r="S613">
        <v>89</v>
      </c>
    </row>
    <row r="614" spans="2:19" x14ac:dyDescent="0.25">
      <c r="B614">
        <v>612</v>
      </c>
      <c r="C614" t="s">
        <v>136</v>
      </c>
      <c r="D614" t="s">
        <v>55</v>
      </c>
      <c r="E614" s="10">
        <v>1.1574074074074073E-5</v>
      </c>
      <c r="F614" t="s">
        <v>56</v>
      </c>
      <c r="G614" t="s">
        <v>1030</v>
      </c>
      <c r="H614" s="11">
        <v>44171.405509259261</v>
      </c>
      <c r="I614" t="s">
        <v>1035</v>
      </c>
      <c r="J614">
        <v>0</v>
      </c>
      <c r="K614">
        <v>90</v>
      </c>
      <c r="M614">
        <v>612</v>
      </c>
      <c r="N614" s="16">
        <v>1.1574074074074073E-5</v>
      </c>
      <c r="O614">
        <v>1</v>
      </c>
      <c r="P614">
        <v>5</v>
      </c>
      <c r="Q614">
        <f>pqZwift[[#This Row],[Afstand]]+IF(pqZwift[[#This Row],[Index]]&gt;1,Q613,0)</f>
        <v>4918</v>
      </c>
      <c r="R614">
        <v>17</v>
      </c>
      <c r="S614">
        <v>90</v>
      </c>
    </row>
    <row r="615" spans="2:19" x14ac:dyDescent="0.25">
      <c r="B615">
        <v>613</v>
      </c>
      <c r="C615" t="s">
        <v>136</v>
      </c>
      <c r="D615" t="s">
        <v>44</v>
      </c>
      <c r="E615" s="10">
        <v>1.1574074074074073E-5</v>
      </c>
      <c r="F615" t="s">
        <v>52</v>
      </c>
      <c r="G615" t="s">
        <v>336</v>
      </c>
      <c r="H615" s="11">
        <v>44171.40552083333</v>
      </c>
      <c r="I615" t="s">
        <v>1036</v>
      </c>
      <c r="J615">
        <v>0</v>
      </c>
      <c r="K615">
        <v>89</v>
      </c>
      <c r="M615">
        <v>613</v>
      </c>
      <c r="N615" s="16">
        <v>1.1574074074074073E-5</v>
      </c>
      <c r="O615">
        <v>1</v>
      </c>
      <c r="P615">
        <v>4</v>
      </c>
      <c r="Q615">
        <f>pqZwift[[#This Row],[Afstand]]+IF(pqZwift[[#This Row],[Index]]&gt;1,Q614,0)</f>
        <v>4922</v>
      </c>
      <c r="R615">
        <v>16</v>
      </c>
      <c r="S615">
        <v>89</v>
      </c>
    </row>
    <row r="616" spans="2:19" x14ac:dyDescent="0.25">
      <c r="B616">
        <v>614</v>
      </c>
      <c r="C616" t="s">
        <v>136</v>
      </c>
      <c r="D616" t="s">
        <v>44</v>
      </c>
      <c r="E616" s="10">
        <v>1.1574074074074073E-5</v>
      </c>
      <c r="F616" t="s">
        <v>52</v>
      </c>
      <c r="G616" t="s">
        <v>616</v>
      </c>
      <c r="H616" s="11">
        <v>44171.405532407407</v>
      </c>
      <c r="I616" t="s">
        <v>1037</v>
      </c>
      <c r="J616">
        <v>0</v>
      </c>
      <c r="K616">
        <v>90</v>
      </c>
      <c r="M616">
        <v>614</v>
      </c>
      <c r="N616" s="16">
        <v>1.1574074074074073E-5</v>
      </c>
      <c r="O616">
        <v>1</v>
      </c>
      <c r="P616">
        <v>4</v>
      </c>
      <c r="Q616">
        <f>pqZwift[[#This Row],[Afstand]]+IF(pqZwift[[#This Row],[Index]]&gt;1,Q615,0)</f>
        <v>4926</v>
      </c>
      <c r="R616">
        <v>16</v>
      </c>
      <c r="S616">
        <v>90</v>
      </c>
    </row>
    <row r="617" spans="2:19" x14ac:dyDescent="0.25">
      <c r="B617">
        <v>615</v>
      </c>
      <c r="C617" t="s">
        <v>136</v>
      </c>
      <c r="D617" t="s">
        <v>55</v>
      </c>
      <c r="E617" s="10">
        <v>1.1574074074074073E-5</v>
      </c>
      <c r="F617" t="s">
        <v>56</v>
      </c>
      <c r="G617" t="s">
        <v>1038</v>
      </c>
      <c r="H617" s="11">
        <v>44171.405543981484</v>
      </c>
      <c r="I617" t="s">
        <v>1039</v>
      </c>
      <c r="J617">
        <v>0</v>
      </c>
      <c r="K617">
        <v>89</v>
      </c>
      <c r="M617">
        <v>615</v>
      </c>
      <c r="N617" s="16">
        <v>1.1574074074074073E-5</v>
      </c>
      <c r="O617">
        <v>1</v>
      </c>
      <c r="P617">
        <v>5</v>
      </c>
      <c r="Q617">
        <f>pqZwift[[#This Row],[Afstand]]+IF(pqZwift[[#This Row],[Index]]&gt;1,Q616,0)</f>
        <v>4931</v>
      </c>
      <c r="R617">
        <v>17</v>
      </c>
      <c r="S617">
        <v>89</v>
      </c>
    </row>
    <row r="618" spans="2:19" x14ac:dyDescent="0.25">
      <c r="B618">
        <v>616</v>
      </c>
      <c r="C618" t="s">
        <v>36</v>
      </c>
      <c r="D618" t="s">
        <v>44</v>
      </c>
      <c r="E618" s="10">
        <v>1.1574074074074073E-5</v>
      </c>
      <c r="F618" t="s">
        <v>45</v>
      </c>
      <c r="G618" t="s">
        <v>336</v>
      </c>
      <c r="H618" s="11">
        <v>44171.405555555553</v>
      </c>
      <c r="I618" t="s">
        <v>1040</v>
      </c>
      <c r="J618">
        <v>0</v>
      </c>
      <c r="K618">
        <v>90</v>
      </c>
      <c r="M618">
        <v>616</v>
      </c>
      <c r="N618" s="16">
        <v>1.1574074074074073E-5</v>
      </c>
      <c r="O618">
        <v>2</v>
      </c>
      <c r="P618">
        <v>4</v>
      </c>
      <c r="Q618">
        <f>pqZwift[[#This Row],[Afstand]]+IF(pqZwift[[#This Row],[Index]]&gt;1,Q617,0)</f>
        <v>4935</v>
      </c>
      <c r="R618">
        <v>15</v>
      </c>
      <c r="S618">
        <v>90</v>
      </c>
    </row>
    <row r="619" spans="2:19" x14ac:dyDescent="0.25">
      <c r="B619">
        <v>617</v>
      </c>
      <c r="C619" t="s">
        <v>36</v>
      </c>
      <c r="D619" t="s">
        <v>55</v>
      </c>
      <c r="E619" s="10">
        <v>1.1574074074074073E-5</v>
      </c>
      <c r="F619" t="s">
        <v>56</v>
      </c>
      <c r="G619" t="s">
        <v>1030</v>
      </c>
      <c r="H619" s="11">
        <v>44171.40556712963</v>
      </c>
      <c r="I619" t="s">
        <v>1041</v>
      </c>
      <c r="J619">
        <v>0</v>
      </c>
      <c r="K619">
        <v>89</v>
      </c>
      <c r="M619">
        <v>617</v>
      </c>
      <c r="N619" s="16">
        <v>1.1574074074074073E-5</v>
      </c>
      <c r="O619">
        <v>2</v>
      </c>
      <c r="P619">
        <v>5</v>
      </c>
      <c r="Q619">
        <f>pqZwift[[#This Row],[Afstand]]+IF(pqZwift[[#This Row],[Index]]&gt;1,Q618,0)</f>
        <v>4940</v>
      </c>
      <c r="R619">
        <v>17</v>
      </c>
      <c r="S619">
        <v>89</v>
      </c>
    </row>
    <row r="620" spans="2:19" x14ac:dyDescent="0.25">
      <c r="B620">
        <v>618</v>
      </c>
      <c r="C620" t="s">
        <v>36</v>
      </c>
      <c r="D620" t="s">
        <v>55</v>
      </c>
      <c r="E620" s="10">
        <v>1.1574074074074073E-5</v>
      </c>
      <c r="F620" t="s">
        <v>61</v>
      </c>
      <c r="G620" t="s">
        <v>1033</v>
      </c>
      <c r="H620" s="11">
        <v>44171.405578703707</v>
      </c>
      <c r="I620" t="s">
        <v>1042</v>
      </c>
      <c r="J620">
        <v>0</v>
      </c>
      <c r="K620">
        <v>90</v>
      </c>
      <c r="M620">
        <v>618</v>
      </c>
      <c r="N620" s="16">
        <v>1.1574074074074073E-5</v>
      </c>
      <c r="O620">
        <v>2</v>
      </c>
      <c r="P620">
        <v>5</v>
      </c>
      <c r="Q620">
        <f>pqZwift[[#This Row],[Afstand]]+IF(pqZwift[[#This Row],[Index]]&gt;1,Q619,0)</f>
        <v>4945</v>
      </c>
      <c r="R620">
        <v>18</v>
      </c>
      <c r="S620">
        <v>90</v>
      </c>
    </row>
    <row r="621" spans="2:19" x14ac:dyDescent="0.25">
      <c r="B621">
        <v>619</v>
      </c>
      <c r="C621" t="s">
        <v>36</v>
      </c>
      <c r="D621" t="s">
        <v>44</v>
      </c>
      <c r="E621" s="10">
        <v>1.1574074074074073E-5</v>
      </c>
      <c r="F621" t="s">
        <v>52</v>
      </c>
      <c r="G621" t="s">
        <v>336</v>
      </c>
      <c r="H621" s="11">
        <v>44171.405590277776</v>
      </c>
      <c r="I621" t="s">
        <v>1043</v>
      </c>
      <c r="J621">
        <v>0</v>
      </c>
      <c r="K621">
        <v>90</v>
      </c>
      <c r="M621">
        <v>619</v>
      </c>
      <c r="N621" s="16">
        <v>1.1574074074074073E-5</v>
      </c>
      <c r="O621">
        <v>2</v>
      </c>
      <c r="P621">
        <v>4</v>
      </c>
      <c r="Q621">
        <f>pqZwift[[#This Row],[Afstand]]+IF(pqZwift[[#This Row],[Index]]&gt;1,Q620,0)</f>
        <v>4949</v>
      </c>
      <c r="R621">
        <v>16</v>
      </c>
      <c r="S621">
        <v>90</v>
      </c>
    </row>
    <row r="622" spans="2:19" x14ac:dyDescent="0.25">
      <c r="B622">
        <v>620</v>
      </c>
      <c r="C622" t="s">
        <v>36</v>
      </c>
      <c r="D622" t="s">
        <v>44</v>
      </c>
      <c r="E622" s="10">
        <v>1.1574074074074073E-5</v>
      </c>
      <c r="F622" t="s">
        <v>52</v>
      </c>
      <c r="G622" t="s">
        <v>616</v>
      </c>
      <c r="H622" s="11">
        <v>44171.405601851853</v>
      </c>
      <c r="I622" t="s">
        <v>1044</v>
      </c>
      <c r="J622">
        <v>0</v>
      </c>
      <c r="K622">
        <v>91</v>
      </c>
      <c r="M622">
        <v>620</v>
      </c>
      <c r="N622" s="16">
        <v>1.1574074074074073E-5</v>
      </c>
      <c r="O622">
        <v>2</v>
      </c>
      <c r="P622">
        <v>4</v>
      </c>
      <c r="Q622">
        <f>pqZwift[[#This Row],[Afstand]]+IF(pqZwift[[#This Row],[Index]]&gt;1,Q621,0)</f>
        <v>4953</v>
      </c>
      <c r="R622">
        <v>16</v>
      </c>
      <c r="S622">
        <v>91</v>
      </c>
    </row>
    <row r="623" spans="2:19" x14ac:dyDescent="0.25">
      <c r="B623">
        <v>621</v>
      </c>
      <c r="C623" t="s">
        <v>36</v>
      </c>
      <c r="D623" t="s">
        <v>55</v>
      </c>
      <c r="E623" s="10">
        <v>1.1574074074074073E-5</v>
      </c>
      <c r="F623" t="s">
        <v>56</v>
      </c>
      <c r="G623" t="s">
        <v>1030</v>
      </c>
      <c r="H623" s="11">
        <v>44171.405613425923</v>
      </c>
      <c r="I623" t="s">
        <v>1045</v>
      </c>
      <c r="J623">
        <v>0</v>
      </c>
      <c r="K623">
        <v>92</v>
      </c>
      <c r="M623">
        <v>621</v>
      </c>
      <c r="N623" s="16">
        <v>1.1574074074074073E-5</v>
      </c>
      <c r="O623">
        <v>2</v>
      </c>
      <c r="P623">
        <v>5</v>
      </c>
      <c r="Q623">
        <f>pqZwift[[#This Row],[Afstand]]+IF(pqZwift[[#This Row],[Index]]&gt;1,Q622,0)</f>
        <v>4958</v>
      </c>
      <c r="R623">
        <v>17</v>
      </c>
      <c r="S623">
        <v>92</v>
      </c>
    </row>
    <row r="624" spans="2:19" x14ac:dyDescent="0.25">
      <c r="B624">
        <v>622</v>
      </c>
      <c r="C624" t="s">
        <v>36</v>
      </c>
      <c r="D624" t="s">
        <v>55</v>
      </c>
      <c r="E624" s="10">
        <v>1.1574074074074073E-5</v>
      </c>
      <c r="F624" t="s">
        <v>56</v>
      </c>
      <c r="G624" t="s">
        <v>336</v>
      </c>
      <c r="H624" s="11">
        <v>44171.405624999999</v>
      </c>
      <c r="I624" t="s">
        <v>1046</v>
      </c>
      <c r="J624">
        <v>0</v>
      </c>
      <c r="K624">
        <v>92</v>
      </c>
      <c r="M624">
        <v>622</v>
      </c>
      <c r="N624" s="16">
        <v>1.1574074074074073E-5</v>
      </c>
      <c r="O624">
        <v>2</v>
      </c>
      <c r="P624">
        <v>5</v>
      </c>
      <c r="Q624">
        <f>pqZwift[[#This Row],[Afstand]]+IF(pqZwift[[#This Row],[Index]]&gt;1,Q623,0)</f>
        <v>4963</v>
      </c>
      <c r="R624">
        <v>17</v>
      </c>
      <c r="S624">
        <v>92</v>
      </c>
    </row>
    <row r="625" spans="2:19" x14ac:dyDescent="0.25">
      <c r="B625">
        <v>623</v>
      </c>
      <c r="C625" t="s">
        <v>36</v>
      </c>
      <c r="D625" t="s">
        <v>55</v>
      </c>
      <c r="E625" s="10">
        <v>1.1574074074074073E-5</v>
      </c>
      <c r="F625" t="s">
        <v>61</v>
      </c>
      <c r="G625" t="s">
        <v>1047</v>
      </c>
      <c r="H625" s="11">
        <v>44171.405636574076</v>
      </c>
      <c r="I625" t="s">
        <v>1048</v>
      </c>
      <c r="J625">
        <v>0</v>
      </c>
      <c r="K625">
        <v>93</v>
      </c>
      <c r="M625">
        <v>623</v>
      </c>
      <c r="N625" s="16">
        <v>1.1574074074074073E-5</v>
      </c>
      <c r="O625">
        <v>2</v>
      </c>
      <c r="P625">
        <v>5</v>
      </c>
      <c r="Q625">
        <f>pqZwift[[#This Row],[Afstand]]+IF(pqZwift[[#This Row],[Index]]&gt;1,Q624,0)</f>
        <v>4968</v>
      </c>
      <c r="R625">
        <v>18</v>
      </c>
      <c r="S625">
        <v>93</v>
      </c>
    </row>
    <row r="626" spans="2:19" x14ac:dyDescent="0.25">
      <c r="B626">
        <v>624</v>
      </c>
      <c r="C626" t="s">
        <v>36</v>
      </c>
      <c r="D626" t="s">
        <v>55</v>
      </c>
      <c r="E626" s="10">
        <v>1.1574074074074073E-5</v>
      </c>
      <c r="F626" t="s">
        <v>56</v>
      </c>
      <c r="G626" t="s">
        <v>1030</v>
      </c>
      <c r="H626" s="11">
        <v>44171.405648148146</v>
      </c>
      <c r="I626" t="s">
        <v>1049</v>
      </c>
      <c r="J626">
        <v>0</v>
      </c>
      <c r="K626">
        <v>94</v>
      </c>
      <c r="M626">
        <v>624</v>
      </c>
      <c r="N626" s="16">
        <v>1.1574074074074073E-5</v>
      </c>
      <c r="O626">
        <v>2</v>
      </c>
      <c r="P626">
        <v>5</v>
      </c>
      <c r="Q626">
        <f>pqZwift[[#This Row],[Afstand]]+IF(pqZwift[[#This Row],[Index]]&gt;1,Q625,0)</f>
        <v>4973</v>
      </c>
      <c r="R626">
        <v>17</v>
      </c>
      <c r="S626">
        <v>94</v>
      </c>
    </row>
    <row r="627" spans="2:19" x14ac:dyDescent="0.25">
      <c r="B627">
        <v>625</v>
      </c>
      <c r="C627" t="s">
        <v>36</v>
      </c>
      <c r="D627" t="s">
        <v>55</v>
      </c>
      <c r="E627" s="10">
        <v>1.1574074074074073E-5</v>
      </c>
      <c r="F627" t="s">
        <v>56</v>
      </c>
      <c r="G627" t="s">
        <v>336</v>
      </c>
      <c r="H627" s="11">
        <v>44171.405659722222</v>
      </c>
      <c r="I627" t="s">
        <v>1050</v>
      </c>
      <c r="J627">
        <v>0</v>
      </c>
      <c r="K627">
        <v>92</v>
      </c>
      <c r="M627">
        <v>625</v>
      </c>
      <c r="N627" s="16">
        <v>1.1574074074074073E-5</v>
      </c>
      <c r="O627">
        <v>2</v>
      </c>
      <c r="P627">
        <v>5</v>
      </c>
      <c r="Q627">
        <f>pqZwift[[#This Row],[Afstand]]+IF(pqZwift[[#This Row],[Index]]&gt;1,Q626,0)</f>
        <v>4978</v>
      </c>
      <c r="R627">
        <v>17</v>
      </c>
      <c r="S627">
        <v>92</v>
      </c>
    </row>
    <row r="628" spans="2:19" x14ac:dyDescent="0.25">
      <c r="B628">
        <v>626</v>
      </c>
      <c r="C628" t="s">
        <v>36</v>
      </c>
      <c r="D628" t="s">
        <v>55</v>
      </c>
      <c r="E628" s="10">
        <v>1.1574074074074073E-5</v>
      </c>
      <c r="F628" t="s">
        <v>921</v>
      </c>
      <c r="G628" t="s">
        <v>1024</v>
      </c>
      <c r="H628" s="11">
        <v>44171.405671296299</v>
      </c>
      <c r="I628" t="s">
        <v>1051</v>
      </c>
      <c r="J628">
        <v>0</v>
      </c>
      <c r="K628">
        <v>91</v>
      </c>
      <c r="M628">
        <v>626</v>
      </c>
      <c r="N628" s="16">
        <v>1.1574074074074073E-5</v>
      </c>
      <c r="O628">
        <v>2</v>
      </c>
      <c r="P628">
        <v>5</v>
      </c>
      <c r="Q628">
        <f>pqZwift[[#This Row],[Afstand]]+IF(pqZwift[[#This Row],[Index]]&gt;1,Q627,0)</f>
        <v>4983</v>
      </c>
      <c r="R628">
        <v>19</v>
      </c>
      <c r="S628">
        <v>91</v>
      </c>
    </row>
    <row r="629" spans="2:19" x14ac:dyDescent="0.25">
      <c r="B629">
        <v>627</v>
      </c>
      <c r="C629" t="s">
        <v>48</v>
      </c>
      <c r="D629" t="s">
        <v>55</v>
      </c>
      <c r="E629" s="10">
        <v>1.1574074074074073E-5</v>
      </c>
      <c r="F629" t="s">
        <v>56</v>
      </c>
      <c r="G629" t="s">
        <v>1052</v>
      </c>
      <c r="H629" s="11">
        <v>44171.405682870369</v>
      </c>
      <c r="I629" t="s">
        <v>1053</v>
      </c>
      <c r="J629">
        <v>0</v>
      </c>
      <c r="K629">
        <v>90</v>
      </c>
      <c r="M629">
        <v>627</v>
      </c>
      <c r="N629" s="16">
        <v>1.1574074074074073E-5</v>
      </c>
      <c r="O629">
        <v>3</v>
      </c>
      <c r="P629">
        <v>5</v>
      </c>
      <c r="Q629">
        <f>pqZwift[[#This Row],[Afstand]]+IF(pqZwift[[#This Row],[Index]]&gt;1,Q628,0)</f>
        <v>4988</v>
      </c>
      <c r="R629">
        <v>17</v>
      </c>
      <c r="S629">
        <v>90</v>
      </c>
    </row>
    <row r="630" spans="2:19" x14ac:dyDescent="0.25">
      <c r="B630">
        <v>628</v>
      </c>
      <c r="C630" t="s">
        <v>48</v>
      </c>
      <c r="D630" t="s">
        <v>44</v>
      </c>
      <c r="E630" s="10">
        <v>1.1574074074074073E-5</v>
      </c>
      <c r="F630" t="s">
        <v>52</v>
      </c>
      <c r="G630" t="s">
        <v>336</v>
      </c>
      <c r="H630" s="11">
        <v>44171.405694444446</v>
      </c>
      <c r="I630" t="s">
        <v>1054</v>
      </c>
      <c r="J630">
        <v>0</v>
      </c>
      <c r="K630">
        <v>89</v>
      </c>
      <c r="M630">
        <v>628</v>
      </c>
      <c r="N630" s="16">
        <v>1.1574074074074073E-5</v>
      </c>
      <c r="O630">
        <v>3</v>
      </c>
      <c r="P630">
        <v>4</v>
      </c>
      <c r="Q630">
        <f>pqZwift[[#This Row],[Afstand]]+IF(pqZwift[[#This Row],[Index]]&gt;1,Q629,0)</f>
        <v>4992</v>
      </c>
      <c r="R630">
        <v>16</v>
      </c>
      <c r="S630">
        <v>89</v>
      </c>
    </row>
    <row r="631" spans="2:19" x14ac:dyDescent="0.25">
      <c r="B631">
        <v>629</v>
      </c>
      <c r="C631" t="s">
        <v>48</v>
      </c>
      <c r="D631" t="s">
        <v>55</v>
      </c>
      <c r="E631" s="10">
        <v>1.1574074074074073E-5</v>
      </c>
      <c r="F631" t="s">
        <v>921</v>
      </c>
      <c r="G631" t="s">
        <v>1055</v>
      </c>
      <c r="H631" s="11">
        <v>44171.405706018515</v>
      </c>
      <c r="I631" t="s">
        <v>1056</v>
      </c>
      <c r="J631">
        <v>0</v>
      </c>
      <c r="K631">
        <v>90</v>
      </c>
      <c r="M631">
        <v>629</v>
      </c>
      <c r="N631" s="16">
        <v>1.1574074074074073E-5</v>
      </c>
      <c r="O631">
        <v>3</v>
      </c>
      <c r="P631">
        <v>5</v>
      </c>
      <c r="Q631">
        <f>pqZwift[[#This Row],[Afstand]]+IF(pqZwift[[#This Row],[Index]]&gt;1,Q630,0)</f>
        <v>4997</v>
      </c>
      <c r="R631">
        <v>19</v>
      </c>
      <c r="S631">
        <v>90</v>
      </c>
    </row>
    <row r="632" spans="2:19" x14ac:dyDescent="0.25">
      <c r="B632">
        <v>630</v>
      </c>
      <c r="C632" t="s">
        <v>48</v>
      </c>
      <c r="D632" t="s">
        <v>55</v>
      </c>
      <c r="E632" s="10">
        <v>1.1574074074074073E-5</v>
      </c>
      <c r="F632" t="s">
        <v>56</v>
      </c>
      <c r="G632" t="s">
        <v>1052</v>
      </c>
      <c r="H632" s="11">
        <v>44171.405717592592</v>
      </c>
      <c r="I632" t="s">
        <v>1057</v>
      </c>
      <c r="J632">
        <v>0</v>
      </c>
      <c r="K632">
        <v>89</v>
      </c>
      <c r="M632">
        <v>630</v>
      </c>
      <c r="N632" s="16">
        <v>1.1574074074074073E-5</v>
      </c>
      <c r="O632">
        <v>3</v>
      </c>
      <c r="P632">
        <v>5</v>
      </c>
      <c r="Q632">
        <f>pqZwift[[#This Row],[Afstand]]+IF(pqZwift[[#This Row],[Index]]&gt;1,Q631,0)</f>
        <v>5002</v>
      </c>
      <c r="R632">
        <v>17</v>
      </c>
      <c r="S632">
        <v>89</v>
      </c>
    </row>
    <row r="633" spans="2:19" x14ac:dyDescent="0.25">
      <c r="B633">
        <v>631</v>
      </c>
      <c r="C633" t="s">
        <v>48</v>
      </c>
      <c r="D633" t="s">
        <v>55</v>
      </c>
      <c r="E633" s="10">
        <v>1.1574074074074073E-5</v>
      </c>
      <c r="F633" t="s">
        <v>56</v>
      </c>
      <c r="G633" t="s">
        <v>1052</v>
      </c>
      <c r="H633" s="11">
        <v>44171.405729166669</v>
      </c>
      <c r="I633" t="s">
        <v>1058</v>
      </c>
      <c r="J633">
        <v>0</v>
      </c>
      <c r="K633">
        <v>89</v>
      </c>
      <c r="M633">
        <v>631</v>
      </c>
      <c r="N633" s="16">
        <v>1.1574074074074073E-5</v>
      </c>
      <c r="O633">
        <v>3</v>
      </c>
      <c r="P633">
        <v>5</v>
      </c>
      <c r="Q633">
        <f>pqZwift[[#This Row],[Afstand]]+IF(pqZwift[[#This Row],[Index]]&gt;1,Q632,0)</f>
        <v>5007</v>
      </c>
      <c r="R633">
        <v>17</v>
      </c>
      <c r="S633">
        <v>89</v>
      </c>
    </row>
    <row r="634" spans="2:19" x14ac:dyDescent="0.25">
      <c r="B634">
        <v>632</v>
      </c>
      <c r="C634" t="s">
        <v>48</v>
      </c>
      <c r="D634" t="s">
        <v>55</v>
      </c>
      <c r="E634" s="10">
        <v>1.1574074074074073E-5</v>
      </c>
      <c r="F634" t="s">
        <v>56</v>
      </c>
      <c r="G634" t="s">
        <v>336</v>
      </c>
      <c r="H634" s="11">
        <v>44171.405740740738</v>
      </c>
      <c r="I634" t="s">
        <v>1059</v>
      </c>
      <c r="J634">
        <v>0</v>
      </c>
      <c r="K634">
        <v>89</v>
      </c>
      <c r="M634">
        <v>632</v>
      </c>
      <c r="N634" s="16">
        <v>1.1574074074074073E-5</v>
      </c>
      <c r="O634">
        <v>3</v>
      </c>
      <c r="P634">
        <v>5</v>
      </c>
      <c r="Q634">
        <f>pqZwift[[#This Row],[Afstand]]+IF(pqZwift[[#This Row],[Index]]&gt;1,Q633,0)</f>
        <v>5012</v>
      </c>
      <c r="R634">
        <v>17</v>
      </c>
      <c r="S634">
        <v>89</v>
      </c>
    </row>
    <row r="635" spans="2:19" x14ac:dyDescent="0.25">
      <c r="B635">
        <v>633</v>
      </c>
      <c r="C635" t="s">
        <v>48</v>
      </c>
      <c r="D635" t="s">
        <v>55</v>
      </c>
      <c r="E635" s="10">
        <v>1.1574074074074073E-5</v>
      </c>
      <c r="F635" t="s">
        <v>61</v>
      </c>
      <c r="G635" t="s">
        <v>1047</v>
      </c>
      <c r="H635" s="11">
        <v>44171.405752314815</v>
      </c>
      <c r="I635" t="s">
        <v>1060</v>
      </c>
      <c r="J635">
        <v>0</v>
      </c>
      <c r="K635">
        <v>90</v>
      </c>
      <c r="M635">
        <v>633</v>
      </c>
      <c r="N635" s="16">
        <v>1.1574074074074073E-5</v>
      </c>
      <c r="O635">
        <v>3</v>
      </c>
      <c r="P635">
        <v>5</v>
      </c>
      <c r="Q635">
        <f>pqZwift[[#This Row],[Afstand]]+IF(pqZwift[[#This Row],[Index]]&gt;1,Q634,0)</f>
        <v>5017</v>
      </c>
      <c r="R635">
        <v>18</v>
      </c>
      <c r="S635">
        <v>90</v>
      </c>
    </row>
    <row r="636" spans="2:19" x14ac:dyDescent="0.25">
      <c r="B636">
        <v>634</v>
      </c>
      <c r="C636" t="s">
        <v>48</v>
      </c>
      <c r="D636" t="s">
        <v>55</v>
      </c>
      <c r="E636" s="10">
        <v>1.1574074074074073E-5</v>
      </c>
      <c r="F636" t="s">
        <v>61</v>
      </c>
      <c r="G636" t="s">
        <v>1020</v>
      </c>
      <c r="H636" s="11">
        <v>44171.405763888892</v>
      </c>
      <c r="I636" t="s">
        <v>1061</v>
      </c>
      <c r="J636">
        <v>0</v>
      </c>
      <c r="K636">
        <v>89</v>
      </c>
      <c r="M636">
        <v>634</v>
      </c>
      <c r="N636" s="16">
        <v>1.1574074074074073E-5</v>
      </c>
      <c r="O636">
        <v>3</v>
      </c>
      <c r="P636">
        <v>5</v>
      </c>
      <c r="Q636">
        <f>pqZwift[[#This Row],[Afstand]]+IF(pqZwift[[#This Row],[Index]]&gt;1,Q635,0)</f>
        <v>5022</v>
      </c>
      <c r="R636">
        <v>18</v>
      </c>
      <c r="S636">
        <v>89</v>
      </c>
    </row>
    <row r="637" spans="2:19" x14ac:dyDescent="0.25">
      <c r="B637">
        <v>635</v>
      </c>
      <c r="C637" t="s">
        <v>48</v>
      </c>
      <c r="D637" t="s">
        <v>55</v>
      </c>
      <c r="E637" s="10">
        <v>1.1574074074074073E-5</v>
      </c>
      <c r="F637" t="s">
        <v>56</v>
      </c>
      <c r="G637" t="s">
        <v>336</v>
      </c>
      <c r="H637" s="11">
        <v>44171.405775462961</v>
      </c>
      <c r="I637" t="s">
        <v>1062</v>
      </c>
      <c r="J637">
        <v>0</v>
      </c>
      <c r="K637">
        <v>90</v>
      </c>
      <c r="M637">
        <v>635</v>
      </c>
      <c r="N637" s="16">
        <v>1.1574074074074073E-5</v>
      </c>
      <c r="O637">
        <v>3</v>
      </c>
      <c r="P637">
        <v>5</v>
      </c>
      <c r="Q637">
        <f>pqZwift[[#This Row],[Afstand]]+IF(pqZwift[[#This Row],[Index]]&gt;1,Q636,0)</f>
        <v>5027</v>
      </c>
      <c r="R637">
        <v>17</v>
      </c>
      <c r="S637">
        <v>90</v>
      </c>
    </row>
    <row r="638" spans="2:19" x14ac:dyDescent="0.25">
      <c r="B638">
        <v>636</v>
      </c>
      <c r="C638" t="s">
        <v>48</v>
      </c>
      <c r="D638" t="s">
        <v>55</v>
      </c>
      <c r="E638" s="10">
        <v>1.1574074074074073E-5</v>
      </c>
      <c r="F638" t="s">
        <v>921</v>
      </c>
      <c r="G638" t="s">
        <v>1055</v>
      </c>
      <c r="H638" s="11">
        <v>44171.405787037038</v>
      </c>
      <c r="I638" t="s">
        <v>1063</v>
      </c>
      <c r="J638">
        <v>0</v>
      </c>
      <c r="K638">
        <v>90</v>
      </c>
      <c r="M638">
        <v>636</v>
      </c>
      <c r="N638" s="16">
        <v>1.1574074074074073E-5</v>
      </c>
      <c r="O638">
        <v>3</v>
      </c>
      <c r="P638">
        <v>5</v>
      </c>
      <c r="Q638">
        <f>pqZwift[[#This Row],[Afstand]]+IF(pqZwift[[#This Row],[Index]]&gt;1,Q637,0)</f>
        <v>5032</v>
      </c>
      <c r="R638">
        <v>19</v>
      </c>
      <c r="S638">
        <v>90</v>
      </c>
    </row>
    <row r="639" spans="2:19" x14ac:dyDescent="0.25">
      <c r="B639">
        <v>637</v>
      </c>
      <c r="C639" t="s">
        <v>48</v>
      </c>
      <c r="D639" t="s">
        <v>55</v>
      </c>
      <c r="E639" s="10">
        <v>1.1574074074074073E-5</v>
      </c>
      <c r="F639" t="s">
        <v>56</v>
      </c>
      <c r="G639" t="s">
        <v>1052</v>
      </c>
      <c r="H639" s="11">
        <v>44171.405798611115</v>
      </c>
      <c r="I639" t="s">
        <v>1064</v>
      </c>
      <c r="J639">
        <v>0</v>
      </c>
      <c r="K639">
        <v>91</v>
      </c>
      <c r="M639">
        <v>637</v>
      </c>
      <c r="N639" s="16">
        <v>1.1574074074074073E-5</v>
      </c>
      <c r="O639">
        <v>3</v>
      </c>
      <c r="P639">
        <v>5</v>
      </c>
      <c r="Q639">
        <f>pqZwift[[#This Row],[Afstand]]+IF(pqZwift[[#This Row],[Index]]&gt;1,Q638,0)</f>
        <v>5037</v>
      </c>
      <c r="R639">
        <v>17</v>
      </c>
      <c r="S639">
        <v>91</v>
      </c>
    </row>
    <row r="640" spans="2:19" x14ac:dyDescent="0.25">
      <c r="B640">
        <v>638</v>
      </c>
      <c r="C640" t="s">
        <v>44</v>
      </c>
      <c r="D640" t="s">
        <v>55</v>
      </c>
      <c r="E640" s="10">
        <v>1.1574074074074073E-5</v>
      </c>
      <c r="F640" t="s">
        <v>921</v>
      </c>
      <c r="G640" t="s">
        <v>1024</v>
      </c>
      <c r="H640" s="11">
        <v>44171.405810185184</v>
      </c>
      <c r="I640" t="s">
        <v>1065</v>
      </c>
      <c r="J640">
        <v>0</v>
      </c>
      <c r="K640">
        <v>91</v>
      </c>
      <c r="M640">
        <v>638</v>
      </c>
      <c r="N640" s="16">
        <v>1.1574074074074073E-5</v>
      </c>
      <c r="O640">
        <v>4</v>
      </c>
      <c r="P640">
        <v>5</v>
      </c>
      <c r="Q640">
        <f>pqZwift[[#This Row],[Afstand]]+IF(pqZwift[[#This Row],[Index]]&gt;1,Q639,0)</f>
        <v>5042</v>
      </c>
      <c r="R640">
        <v>19</v>
      </c>
      <c r="S640">
        <v>91</v>
      </c>
    </row>
    <row r="641" spans="2:19" x14ac:dyDescent="0.25">
      <c r="B641">
        <v>639</v>
      </c>
      <c r="C641" t="s">
        <v>44</v>
      </c>
      <c r="D641" t="s">
        <v>55</v>
      </c>
      <c r="E641" s="10">
        <v>1.1574074074074073E-5</v>
      </c>
      <c r="F641" t="s">
        <v>56</v>
      </c>
      <c r="G641" t="s">
        <v>336</v>
      </c>
      <c r="H641" s="11">
        <v>44171.405821759261</v>
      </c>
      <c r="I641" t="s">
        <v>1066</v>
      </c>
      <c r="J641">
        <v>0</v>
      </c>
      <c r="K641">
        <v>91</v>
      </c>
      <c r="M641">
        <v>639</v>
      </c>
      <c r="N641" s="16">
        <v>1.1574074074074073E-5</v>
      </c>
      <c r="O641">
        <v>4</v>
      </c>
      <c r="P641">
        <v>5</v>
      </c>
      <c r="Q641">
        <f>pqZwift[[#This Row],[Afstand]]+IF(pqZwift[[#This Row],[Index]]&gt;1,Q640,0)</f>
        <v>5047</v>
      </c>
      <c r="R641">
        <v>17</v>
      </c>
      <c r="S641">
        <v>91</v>
      </c>
    </row>
    <row r="642" spans="2:19" x14ac:dyDescent="0.25">
      <c r="B642">
        <v>640</v>
      </c>
      <c r="C642" t="s">
        <v>44</v>
      </c>
      <c r="D642" t="s">
        <v>55</v>
      </c>
      <c r="E642" s="10">
        <v>1.1574074074074073E-5</v>
      </c>
      <c r="F642" t="s">
        <v>56</v>
      </c>
      <c r="G642" t="s">
        <v>1052</v>
      </c>
      <c r="H642" s="11">
        <v>44171.405833333331</v>
      </c>
      <c r="I642" t="s">
        <v>1067</v>
      </c>
      <c r="J642">
        <v>0</v>
      </c>
      <c r="K642">
        <v>90</v>
      </c>
      <c r="M642">
        <v>640</v>
      </c>
      <c r="N642" s="16">
        <v>1.1574074074074073E-5</v>
      </c>
      <c r="O642">
        <v>4</v>
      </c>
      <c r="P642">
        <v>5</v>
      </c>
      <c r="Q642">
        <f>pqZwift[[#This Row],[Afstand]]+IF(pqZwift[[#This Row],[Index]]&gt;1,Q641,0)</f>
        <v>5052</v>
      </c>
      <c r="R642">
        <v>17</v>
      </c>
      <c r="S642">
        <v>90</v>
      </c>
    </row>
    <row r="643" spans="2:19" x14ac:dyDescent="0.25">
      <c r="B643">
        <v>641</v>
      </c>
      <c r="C643" t="s">
        <v>44</v>
      </c>
      <c r="D643" t="s">
        <v>55</v>
      </c>
      <c r="E643" s="10">
        <v>1.1574074074074073E-5</v>
      </c>
      <c r="F643" t="s">
        <v>56</v>
      </c>
      <c r="G643" t="s">
        <v>1052</v>
      </c>
      <c r="H643" s="11">
        <v>44171.405844907407</v>
      </c>
      <c r="I643" t="s">
        <v>1068</v>
      </c>
      <c r="J643">
        <v>0</v>
      </c>
      <c r="K643">
        <v>90</v>
      </c>
      <c r="M643">
        <v>641</v>
      </c>
      <c r="N643" s="16">
        <v>1.1574074074074073E-5</v>
      </c>
      <c r="O643">
        <v>4</v>
      </c>
      <c r="P643">
        <v>5</v>
      </c>
      <c r="Q643">
        <f>pqZwift[[#This Row],[Afstand]]+IF(pqZwift[[#This Row],[Index]]&gt;1,Q642,0)</f>
        <v>5057</v>
      </c>
      <c r="R643">
        <v>17</v>
      </c>
      <c r="S643">
        <v>90</v>
      </c>
    </row>
    <row r="644" spans="2:19" x14ac:dyDescent="0.25">
      <c r="B644">
        <v>642</v>
      </c>
      <c r="C644" t="s">
        <v>44</v>
      </c>
      <c r="D644" t="s">
        <v>55</v>
      </c>
      <c r="E644" s="10">
        <v>1.1574074074074073E-5</v>
      </c>
      <c r="F644" t="s">
        <v>921</v>
      </c>
      <c r="G644" t="s">
        <v>1055</v>
      </c>
      <c r="H644" s="11">
        <v>44171.405856481484</v>
      </c>
      <c r="I644" t="s">
        <v>1069</v>
      </c>
      <c r="J644">
        <v>0</v>
      </c>
      <c r="K644">
        <v>90</v>
      </c>
      <c r="M644">
        <v>642</v>
      </c>
      <c r="N644" s="16">
        <v>1.1574074074074073E-5</v>
      </c>
      <c r="O644">
        <v>4</v>
      </c>
      <c r="P644">
        <v>5</v>
      </c>
      <c r="Q644">
        <f>pqZwift[[#This Row],[Afstand]]+IF(pqZwift[[#This Row],[Index]]&gt;1,Q643,0)</f>
        <v>5062</v>
      </c>
      <c r="R644">
        <v>19</v>
      </c>
      <c r="S644">
        <v>90</v>
      </c>
    </row>
    <row r="645" spans="2:19" x14ac:dyDescent="0.25">
      <c r="B645">
        <v>643</v>
      </c>
      <c r="C645" t="s">
        <v>44</v>
      </c>
      <c r="D645" t="s">
        <v>55</v>
      </c>
      <c r="E645" s="10">
        <v>1.1574074074074073E-5</v>
      </c>
      <c r="F645" t="s">
        <v>56</v>
      </c>
      <c r="G645" t="s">
        <v>336</v>
      </c>
      <c r="H645" s="11">
        <v>44171.405868055554</v>
      </c>
      <c r="I645" t="s">
        <v>1070</v>
      </c>
      <c r="J645">
        <v>0</v>
      </c>
      <c r="K645">
        <v>91</v>
      </c>
      <c r="M645">
        <v>643</v>
      </c>
      <c r="N645" s="16">
        <v>1.1574074074074073E-5</v>
      </c>
      <c r="O645">
        <v>4</v>
      </c>
      <c r="P645">
        <v>5</v>
      </c>
      <c r="Q645">
        <f>pqZwift[[#This Row],[Afstand]]+IF(pqZwift[[#This Row],[Index]]&gt;1,Q644,0)</f>
        <v>5067</v>
      </c>
      <c r="R645">
        <v>17</v>
      </c>
      <c r="S645">
        <v>91</v>
      </c>
    </row>
    <row r="646" spans="2:19" x14ac:dyDescent="0.25">
      <c r="B646">
        <v>644</v>
      </c>
      <c r="C646" t="s">
        <v>44</v>
      </c>
      <c r="D646" t="s">
        <v>55</v>
      </c>
      <c r="E646" s="10">
        <v>1.1574074074074073E-5</v>
      </c>
      <c r="F646" t="s">
        <v>61</v>
      </c>
      <c r="G646" t="s">
        <v>1020</v>
      </c>
      <c r="H646" s="11">
        <v>44171.40587962963</v>
      </c>
      <c r="I646" t="s">
        <v>1071</v>
      </c>
      <c r="J646">
        <v>0</v>
      </c>
      <c r="K646">
        <v>91</v>
      </c>
      <c r="M646">
        <v>644</v>
      </c>
      <c r="N646" s="16">
        <v>1.1574074074074073E-5</v>
      </c>
      <c r="O646">
        <v>4</v>
      </c>
      <c r="P646">
        <v>5</v>
      </c>
      <c r="Q646">
        <f>pqZwift[[#This Row],[Afstand]]+IF(pqZwift[[#This Row],[Index]]&gt;1,Q645,0)</f>
        <v>5072</v>
      </c>
      <c r="R646">
        <v>18</v>
      </c>
      <c r="S646">
        <v>91</v>
      </c>
    </row>
    <row r="647" spans="2:19" x14ac:dyDescent="0.25">
      <c r="B647">
        <v>645</v>
      </c>
      <c r="C647" t="s">
        <v>44</v>
      </c>
      <c r="D647" t="s">
        <v>55</v>
      </c>
      <c r="E647" s="10">
        <v>1.1574074074074073E-5</v>
      </c>
      <c r="F647" t="s">
        <v>921</v>
      </c>
      <c r="G647" t="s">
        <v>1024</v>
      </c>
      <c r="H647" s="11">
        <v>44171.405891203707</v>
      </c>
      <c r="I647" t="s">
        <v>1072</v>
      </c>
      <c r="J647">
        <v>0</v>
      </c>
      <c r="K647">
        <v>90</v>
      </c>
      <c r="M647">
        <v>645</v>
      </c>
      <c r="N647" s="16">
        <v>1.1574074074074073E-5</v>
      </c>
      <c r="O647">
        <v>4</v>
      </c>
      <c r="P647">
        <v>5</v>
      </c>
      <c r="Q647">
        <f>pqZwift[[#This Row],[Afstand]]+IF(pqZwift[[#This Row],[Index]]&gt;1,Q646,0)</f>
        <v>5077</v>
      </c>
      <c r="R647">
        <v>19</v>
      </c>
      <c r="S647">
        <v>90</v>
      </c>
    </row>
    <row r="648" spans="2:19" x14ac:dyDescent="0.25">
      <c r="B648">
        <v>646</v>
      </c>
      <c r="C648" t="s">
        <v>44</v>
      </c>
      <c r="D648" t="s">
        <v>55</v>
      </c>
      <c r="E648" s="10">
        <v>1.1574074074074073E-5</v>
      </c>
      <c r="F648" t="s">
        <v>56</v>
      </c>
      <c r="G648" t="s">
        <v>336</v>
      </c>
      <c r="H648" s="11">
        <v>44171.405902777777</v>
      </c>
      <c r="I648" t="s">
        <v>1073</v>
      </c>
      <c r="J648">
        <v>0</v>
      </c>
      <c r="K648">
        <v>89</v>
      </c>
      <c r="M648">
        <v>646</v>
      </c>
      <c r="N648" s="16">
        <v>1.1574074074074073E-5</v>
      </c>
      <c r="O648">
        <v>4</v>
      </c>
      <c r="P648">
        <v>5</v>
      </c>
      <c r="Q648">
        <f>pqZwift[[#This Row],[Afstand]]+IF(pqZwift[[#This Row],[Index]]&gt;1,Q647,0)</f>
        <v>5082</v>
      </c>
      <c r="R648">
        <v>17</v>
      </c>
      <c r="S648">
        <v>89</v>
      </c>
    </row>
    <row r="649" spans="2:19" x14ac:dyDescent="0.25">
      <c r="B649">
        <v>647</v>
      </c>
      <c r="C649" t="s">
        <v>44</v>
      </c>
      <c r="D649" t="s">
        <v>55</v>
      </c>
      <c r="E649" s="10">
        <v>1.1574074074074073E-5</v>
      </c>
      <c r="F649" t="s">
        <v>56</v>
      </c>
      <c r="G649" t="s">
        <v>1030</v>
      </c>
      <c r="H649" s="11">
        <v>44171.405914351853</v>
      </c>
      <c r="I649" t="s">
        <v>1074</v>
      </c>
      <c r="J649">
        <v>0</v>
      </c>
      <c r="K649">
        <v>88</v>
      </c>
      <c r="M649">
        <v>647</v>
      </c>
      <c r="N649" s="16">
        <v>1.1574074074074073E-5</v>
      </c>
      <c r="O649">
        <v>4</v>
      </c>
      <c r="P649">
        <v>5</v>
      </c>
      <c r="Q649">
        <f>pqZwift[[#This Row],[Afstand]]+IF(pqZwift[[#This Row],[Index]]&gt;1,Q648,0)</f>
        <v>5087</v>
      </c>
      <c r="R649">
        <v>17</v>
      </c>
      <c r="S649">
        <v>88</v>
      </c>
    </row>
    <row r="650" spans="2:19" x14ac:dyDescent="0.25">
      <c r="B650">
        <v>648</v>
      </c>
      <c r="C650" t="s">
        <v>44</v>
      </c>
      <c r="D650" t="s">
        <v>55</v>
      </c>
      <c r="E650" s="10">
        <v>1.1574074074074073E-5</v>
      </c>
      <c r="F650" t="s">
        <v>56</v>
      </c>
      <c r="G650" t="s">
        <v>1052</v>
      </c>
      <c r="H650" s="11">
        <v>44171.405925925923</v>
      </c>
      <c r="I650" t="s">
        <v>1075</v>
      </c>
      <c r="J650">
        <v>0</v>
      </c>
      <c r="K650">
        <v>88</v>
      </c>
      <c r="M650">
        <v>648</v>
      </c>
      <c r="N650" s="16">
        <v>1.1574074074074073E-5</v>
      </c>
      <c r="O650">
        <v>4</v>
      </c>
      <c r="P650">
        <v>5</v>
      </c>
      <c r="Q650">
        <f>pqZwift[[#This Row],[Afstand]]+IF(pqZwift[[#This Row],[Index]]&gt;1,Q649,0)</f>
        <v>5092</v>
      </c>
      <c r="R650">
        <v>17</v>
      </c>
      <c r="S650">
        <v>88</v>
      </c>
    </row>
    <row r="651" spans="2:19" x14ac:dyDescent="0.25">
      <c r="B651">
        <v>649</v>
      </c>
      <c r="C651" t="s">
        <v>55</v>
      </c>
      <c r="D651" t="s">
        <v>55</v>
      </c>
      <c r="E651" s="10">
        <v>1.1574074074074073E-5</v>
      </c>
      <c r="F651" t="s">
        <v>921</v>
      </c>
      <c r="G651" t="s">
        <v>1024</v>
      </c>
      <c r="H651" s="11">
        <v>44171.4059375</v>
      </c>
      <c r="I651" t="s">
        <v>1076</v>
      </c>
      <c r="J651">
        <v>0</v>
      </c>
      <c r="K651">
        <v>87</v>
      </c>
      <c r="M651">
        <v>649</v>
      </c>
      <c r="N651" s="16">
        <v>1.1574074074074073E-5</v>
      </c>
      <c r="O651">
        <v>5</v>
      </c>
      <c r="P651">
        <v>5</v>
      </c>
      <c r="Q651">
        <f>pqZwift[[#This Row],[Afstand]]+IF(pqZwift[[#This Row],[Index]]&gt;1,Q650,0)</f>
        <v>5097</v>
      </c>
      <c r="R651">
        <v>19</v>
      </c>
      <c r="S651">
        <v>87</v>
      </c>
    </row>
    <row r="652" spans="2:19" x14ac:dyDescent="0.25">
      <c r="B652">
        <v>650</v>
      </c>
      <c r="C652" t="s">
        <v>55</v>
      </c>
      <c r="D652" t="s">
        <v>44</v>
      </c>
      <c r="E652" s="10">
        <v>1.1574074074074073E-5</v>
      </c>
      <c r="F652" t="s">
        <v>52</v>
      </c>
      <c r="G652" t="s">
        <v>336</v>
      </c>
      <c r="H652" s="11">
        <v>44171.405949074076</v>
      </c>
      <c r="I652" t="s">
        <v>1077</v>
      </c>
      <c r="J652">
        <v>0</v>
      </c>
      <c r="K652">
        <v>87</v>
      </c>
      <c r="M652">
        <v>650</v>
      </c>
      <c r="N652" s="16">
        <v>1.1574074074074073E-5</v>
      </c>
      <c r="O652">
        <v>5</v>
      </c>
      <c r="P652">
        <v>4</v>
      </c>
      <c r="Q652">
        <f>pqZwift[[#This Row],[Afstand]]+IF(pqZwift[[#This Row],[Index]]&gt;1,Q651,0)</f>
        <v>5101</v>
      </c>
      <c r="R652">
        <v>16</v>
      </c>
      <c r="S652">
        <v>87</v>
      </c>
    </row>
    <row r="653" spans="2:19" x14ac:dyDescent="0.25">
      <c r="B653">
        <v>651</v>
      </c>
      <c r="C653" t="s">
        <v>55</v>
      </c>
      <c r="D653" t="s">
        <v>55</v>
      </c>
      <c r="E653" s="10">
        <v>1.1574074074074073E-5</v>
      </c>
      <c r="F653" t="s">
        <v>56</v>
      </c>
      <c r="G653" t="s">
        <v>1052</v>
      </c>
      <c r="H653" s="11">
        <v>44171.405960648146</v>
      </c>
      <c r="I653" t="s">
        <v>1078</v>
      </c>
      <c r="J653">
        <v>0</v>
      </c>
      <c r="K653">
        <v>86</v>
      </c>
      <c r="M653">
        <v>651</v>
      </c>
      <c r="N653" s="16">
        <v>1.1574074074074073E-5</v>
      </c>
      <c r="O653">
        <v>5</v>
      </c>
      <c r="P653">
        <v>5</v>
      </c>
      <c r="Q653">
        <f>pqZwift[[#This Row],[Afstand]]+IF(pqZwift[[#This Row],[Index]]&gt;1,Q652,0)</f>
        <v>5106</v>
      </c>
      <c r="R653">
        <v>17</v>
      </c>
      <c r="S653">
        <v>86</v>
      </c>
    </row>
    <row r="654" spans="2:19" x14ac:dyDescent="0.25">
      <c r="B654">
        <v>652</v>
      </c>
      <c r="C654" t="s">
        <v>55</v>
      </c>
      <c r="D654" t="s">
        <v>55</v>
      </c>
      <c r="E654" s="10">
        <v>1.1574074074074073E-5</v>
      </c>
      <c r="F654" t="s">
        <v>61</v>
      </c>
      <c r="G654" t="s">
        <v>1047</v>
      </c>
      <c r="H654" s="11">
        <v>44171.405972222223</v>
      </c>
      <c r="I654" t="s">
        <v>1079</v>
      </c>
      <c r="J654">
        <v>0</v>
      </c>
      <c r="K654">
        <v>87</v>
      </c>
      <c r="M654">
        <v>652</v>
      </c>
      <c r="N654" s="16">
        <v>1.1574074074074073E-5</v>
      </c>
      <c r="O654">
        <v>5</v>
      </c>
      <c r="P654">
        <v>5</v>
      </c>
      <c r="Q654">
        <f>pqZwift[[#This Row],[Afstand]]+IF(pqZwift[[#This Row],[Index]]&gt;1,Q653,0)</f>
        <v>5111</v>
      </c>
      <c r="R654">
        <v>18</v>
      </c>
      <c r="S654">
        <v>87</v>
      </c>
    </row>
    <row r="655" spans="2:19" x14ac:dyDescent="0.25">
      <c r="B655">
        <v>653</v>
      </c>
      <c r="C655" t="s">
        <v>55</v>
      </c>
      <c r="D655" t="s">
        <v>44</v>
      </c>
      <c r="E655" s="10">
        <v>1.1574074074074073E-5</v>
      </c>
      <c r="F655" t="s">
        <v>52</v>
      </c>
      <c r="G655" t="s">
        <v>336</v>
      </c>
      <c r="H655" s="11">
        <v>44171.4059837963</v>
      </c>
      <c r="I655" t="s">
        <v>1080</v>
      </c>
      <c r="J655">
        <v>0</v>
      </c>
      <c r="K655">
        <v>87</v>
      </c>
      <c r="M655">
        <v>653</v>
      </c>
      <c r="N655" s="16">
        <v>1.1574074074074073E-5</v>
      </c>
      <c r="O655">
        <v>5</v>
      </c>
      <c r="P655">
        <v>4</v>
      </c>
      <c r="Q655">
        <f>pqZwift[[#This Row],[Afstand]]+IF(pqZwift[[#This Row],[Index]]&gt;1,Q654,0)</f>
        <v>5115</v>
      </c>
      <c r="R655">
        <v>16</v>
      </c>
      <c r="S655">
        <v>87</v>
      </c>
    </row>
    <row r="656" spans="2:19" x14ac:dyDescent="0.25">
      <c r="B656">
        <v>654</v>
      </c>
      <c r="C656" t="s">
        <v>55</v>
      </c>
      <c r="D656" t="s">
        <v>55</v>
      </c>
      <c r="E656" s="10">
        <v>1.1574074074074073E-5</v>
      </c>
      <c r="F656" t="s">
        <v>56</v>
      </c>
      <c r="G656" t="s">
        <v>1030</v>
      </c>
      <c r="H656" s="11">
        <v>44171.405995370369</v>
      </c>
      <c r="I656" t="s">
        <v>1081</v>
      </c>
      <c r="J656">
        <v>0</v>
      </c>
      <c r="K656">
        <v>88</v>
      </c>
      <c r="M656">
        <v>654</v>
      </c>
      <c r="N656" s="16">
        <v>1.1574074074074073E-5</v>
      </c>
      <c r="O656">
        <v>5</v>
      </c>
      <c r="P656">
        <v>5</v>
      </c>
      <c r="Q656">
        <f>pqZwift[[#This Row],[Afstand]]+IF(pqZwift[[#This Row],[Index]]&gt;1,Q655,0)</f>
        <v>5120</v>
      </c>
      <c r="R656">
        <v>17</v>
      </c>
      <c r="S656">
        <v>88</v>
      </c>
    </row>
    <row r="657" spans="2:19" x14ac:dyDescent="0.25">
      <c r="B657">
        <v>655</v>
      </c>
      <c r="C657" t="s">
        <v>55</v>
      </c>
      <c r="D657" t="s">
        <v>55</v>
      </c>
      <c r="E657" s="10">
        <v>1.1574074074074073E-5</v>
      </c>
      <c r="F657" t="s">
        <v>921</v>
      </c>
      <c r="G657" t="s">
        <v>1024</v>
      </c>
      <c r="H657" s="11">
        <v>44171.406006944446</v>
      </c>
      <c r="I657" t="s">
        <v>1082</v>
      </c>
      <c r="J657">
        <v>0</v>
      </c>
      <c r="K657">
        <v>88</v>
      </c>
      <c r="M657">
        <v>655</v>
      </c>
      <c r="N657" s="16">
        <v>1.1574074074074073E-5</v>
      </c>
      <c r="O657">
        <v>5</v>
      </c>
      <c r="P657">
        <v>5</v>
      </c>
      <c r="Q657">
        <f>pqZwift[[#This Row],[Afstand]]+IF(pqZwift[[#This Row],[Index]]&gt;1,Q656,0)</f>
        <v>5125</v>
      </c>
      <c r="R657">
        <v>19</v>
      </c>
      <c r="S657">
        <v>88</v>
      </c>
    </row>
    <row r="658" spans="2:19" x14ac:dyDescent="0.25">
      <c r="B658">
        <v>656</v>
      </c>
      <c r="C658" t="s">
        <v>55</v>
      </c>
      <c r="D658" t="s">
        <v>55</v>
      </c>
      <c r="E658" s="10">
        <v>1.1574074074074073E-5</v>
      </c>
      <c r="F658" t="s">
        <v>56</v>
      </c>
      <c r="G658" t="s">
        <v>336</v>
      </c>
      <c r="H658" s="11">
        <v>44171.406018518515</v>
      </c>
      <c r="I658" t="s">
        <v>1083</v>
      </c>
      <c r="J658">
        <v>0</v>
      </c>
      <c r="K658">
        <v>88</v>
      </c>
      <c r="M658">
        <v>656</v>
      </c>
      <c r="N658" s="16">
        <v>1.1574074074074073E-5</v>
      </c>
      <c r="O658">
        <v>5</v>
      </c>
      <c r="P658">
        <v>5</v>
      </c>
      <c r="Q658">
        <f>pqZwift[[#This Row],[Afstand]]+IF(pqZwift[[#This Row],[Index]]&gt;1,Q657,0)</f>
        <v>5130</v>
      </c>
      <c r="R658">
        <v>17</v>
      </c>
      <c r="S658">
        <v>88</v>
      </c>
    </row>
    <row r="659" spans="2:19" x14ac:dyDescent="0.25">
      <c r="B659">
        <v>657</v>
      </c>
      <c r="C659" t="s">
        <v>55</v>
      </c>
      <c r="D659" t="s">
        <v>55</v>
      </c>
      <c r="E659" s="10">
        <v>1.1574074074074073E-5</v>
      </c>
      <c r="F659" t="s">
        <v>56</v>
      </c>
      <c r="G659" t="s">
        <v>1030</v>
      </c>
      <c r="H659" s="11">
        <v>44171.406030092592</v>
      </c>
      <c r="I659" t="s">
        <v>1084</v>
      </c>
      <c r="J659">
        <v>0</v>
      </c>
      <c r="K659">
        <v>87</v>
      </c>
      <c r="M659">
        <v>657</v>
      </c>
      <c r="N659" s="16">
        <v>1.1574074074074073E-5</v>
      </c>
      <c r="O659">
        <v>5</v>
      </c>
      <c r="P659">
        <v>5</v>
      </c>
      <c r="Q659">
        <f>pqZwift[[#This Row],[Afstand]]+IF(pqZwift[[#This Row],[Index]]&gt;1,Q658,0)</f>
        <v>5135</v>
      </c>
      <c r="R659">
        <v>17</v>
      </c>
      <c r="S659">
        <v>87</v>
      </c>
    </row>
    <row r="660" spans="2:19" x14ac:dyDescent="0.25">
      <c r="B660">
        <v>658</v>
      </c>
      <c r="C660" t="s">
        <v>55</v>
      </c>
      <c r="D660" t="s">
        <v>44</v>
      </c>
      <c r="E660" s="10">
        <v>1.1574074074074073E-5</v>
      </c>
      <c r="F660" t="s">
        <v>52</v>
      </c>
      <c r="G660" t="s">
        <v>616</v>
      </c>
      <c r="H660" s="11">
        <v>44171.406041666669</v>
      </c>
      <c r="I660" t="s">
        <v>1085</v>
      </c>
      <c r="J660">
        <v>0</v>
      </c>
      <c r="K660">
        <v>88</v>
      </c>
      <c r="M660">
        <v>658</v>
      </c>
      <c r="N660" s="16">
        <v>1.1574074074074073E-5</v>
      </c>
      <c r="O660">
        <v>5</v>
      </c>
      <c r="P660">
        <v>4</v>
      </c>
      <c r="Q660">
        <f>pqZwift[[#This Row],[Afstand]]+IF(pqZwift[[#This Row],[Index]]&gt;1,Q659,0)</f>
        <v>5139</v>
      </c>
      <c r="R660">
        <v>16</v>
      </c>
      <c r="S660">
        <v>88</v>
      </c>
    </row>
    <row r="661" spans="2:19" x14ac:dyDescent="0.25">
      <c r="B661">
        <v>659</v>
      </c>
      <c r="C661" t="s">
        <v>66</v>
      </c>
      <c r="D661" t="s">
        <v>55</v>
      </c>
      <c r="E661" s="10">
        <v>1.1574074074074073E-5</v>
      </c>
      <c r="F661" t="s">
        <v>921</v>
      </c>
      <c r="G661" t="s">
        <v>1024</v>
      </c>
      <c r="H661" s="11">
        <v>44171.406053240738</v>
      </c>
      <c r="I661" t="s">
        <v>1086</v>
      </c>
      <c r="J661">
        <v>0</v>
      </c>
      <c r="K661">
        <v>88</v>
      </c>
      <c r="M661">
        <v>659</v>
      </c>
      <c r="N661" s="16">
        <v>1.1574074074074073E-5</v>
      </c>
      <c r="O661">
        <v>6</v>
      </c>
      <c r="P661">
        <v>5</v>
      </c>
      <c r="Q661">
        <f>pqZwift[[#This Row],[Afstand]]+IF(pqZwift[[#This Row],[Index]]&gt;1,Q660,0)</f>
        <v>5144</v>
      </c>
      <c r="R661">
        <v>19</v>
      </c>
      <c r="S661">
        <v>88</v>
      </c>
    </row>
    <row r="662" spans="2:19" x14ac:dyDescent="0.25">
      <c r="B662">
        <v>660</v>
      </c>
      <c r="C662" t="s">
        <v>66</v>
      </c>
      <c r="D662" t="s">
        <v>44</v>
      </c>
      <c r="E662" s="10">
        <v>1.1574074074074073E-5</v>
      </c>
      <c r="F662" t="s">
        <v>52</v>
      </c>
      <c r="G662" t="s">
        <v>336</v>
      </c>
      <c r="H662" s="11">
        <v>44171.406064814815</v>
      </c>
      <c r="I662" t="s">
        <v>1087</v>
      </c>
      <c r="J662">
        <v>0</v>
      </c>
      <c r="K662">
        <v>88</v>
      </c>
      <c r="M662">
        <v>660</v>
      </c>
      <c r="N662" s="16">
        <v>1.1574074074074073E-5</v>
      </c>
      <c r="O662">
        <v>6</v>
      </c>
      <c r="P662">
        <v>4</v>
      </c>
      <c r="Q662">
        <f>pqZwift[[#This Row],[Afstand]]+IF(pqZwift[[#This Row],[Index]]&gt;1,Q661,0)</f>
        <v>5148</v>
      </c>
      <c r="R662">
        <v>16</v>
      </c>
      <c r="S662">
        <v>88</v>
      </c>
    </row>
    <row r="663" spans="2:19" x14ac:dyDescent="0.25">
      <c r="B663">
        <v>661</v>
      </c>
      <c r="C663" t="s">
        <v>66</v>
      </c>
      <c r="D663" t="s">
        <v>44</v>
      </c>
      <c r="E663" s="10">
        <v>1.1574074074074073E-5</v>
      </c>
      <c r="F663" t="s">
        <v>52</v>
      </c>
      <c r="G663" t="s">
        <v>616</v>
      </c>
      <c r="H663" s="11">
        <v>44171.406076388892</v>
      </c>
      <c r="I663" t="s">
        <v>1088</v>
      </c>
      <c r="J663">
        <v>0</v>
      </c>
      <c r="K663">
        <v>88</v>
      </c>
      <c r="M663">
        <v>661</v>
      </c>
      <c r="N663" s="16">
        <v>1.1574074074074073E-5</v>
      </c>
      <c r="O663">
        <v>6</v>
      </c>
      <c r="P663">
        <v>4</v>
      </c>
      <c r="Q663">
        <f>pqZwift[[#This Row],[Afstand]]+IF(pqZwift[[#This Row],[Index]]&gt;1,Q662,0)</f>
        <v>5152</v>
      </c>
      <c r="R663">
        <v>16</v>
      </c>
      <c r="S663">
        <v>88</v>
      </c>
    </row>
    <row r="664" spans="2:19" x14ac:dyDescent="0.25">
      <c r="B664">
        <v>662</v>
      </c>
      <c r="C664" t="s">
        <v>66</v>
      </c>
      <c r="D664" t="s">
        <v>55</v>
      </c>
      <c r="E664" s="10">
        <v>1.1574074074074073E-5</v>
      </c>
      <c r="F664" t="s">
        <v>61</v>
      </c>
      <c r="G664" t="s">
        <v>1047</v>
      </c>
      <c r="H664" s="11">
        <v>44171.406087962961</v>
      </c>
      <c r="I664" t="s">
        <v>1089</v>
      </c>
      <c r="J664">
        <v>0</v>
      </c>
      <c r="K664">
        <v>89</v>
      </c>
      <c r="M664">
        <v>662</v>
      </c>
      <c r="N664" s="16">
        <v>1.1574074074074073E-5</v>
      </c>
      <c r="O664">
        <v>6</v>
      </c>
      <c r="P664">
        <v>5</v>
      </c>
      <c r="Q664">
        <f>pqZwift[[#This Row],[Afstand]]+IF(pqZwift[[#This Row],[Index]]&gt;1,Q663,0)</f>
        <v>5157</v>
      </c>
      <c r="R664">
        <v>18</v>
      </c>
      <c r="S664">
        <v>89</v>
      </c>
    </row>
    <row r="665" spans="2:19" x14ac:dyDescent="0.25">
      <c r="B665">
        <v>663</v>
      </c>
      <c r="C665" t="s">
        <v>66</v>
      </c>
      <c r="D665" t="s">
        <v>44</v>
      </c>
      <c r="E665" s="10">
        <v>1.1574074074074073E-5</v>
      </c>
      <c r="F665" t="s">
        <v>52</v>
      </c>
      <c r="G665" t="s">
        <v>336</v>
      </c>
      <c r="H665" s="11">
        <v>44171.406099537038</v>
      </c>
      <c r="I665" t="s">
        <v>1090</v>
      </c>
      <c r="J665">
        <v>0</v>
      </c>
      <c r="K665">
        <v>90</v>
      </c>
      <c r="M665">
        <v>663</v>
      </c>
      <c r="N665" s="16">
        <v>1.1574074074074073E-5</v>
      </c>
      <c r="O665">
        <v>6</v>
      </c>
      <c r="P665">
        <v>4</v>
      </c>
      <c r="Q665">
        <f>pqZwift[[#This Row],[Afstand]]+IF(pqZwift[[#This Row],[Index]]&gt;1,Q664,0)</f>
        <v>5161</v>
      </c>
      <c r="R665">
        <v>16</v>
      </c>
      <c r="S665">
        <v>90</v>
      </c>
    </row>
    <row r="666" spans="2:19" x14ac:dyDescent="0.25">
      <c r="B666">
        <v>664</v>
      </c>
      <c r="C666" t="s">
        <v>66</v>
      </c>
      <c r="D666" t="s">
        <v>55</v>
      </c>
      <c r="E666" s="10">
        <v>1.1574074074074073E-5</v>
      </c>
      <c r="F666" t="s">
        <v>56</v>
      </c>
      <c r="G666" t="s">
        <v>1052</v>
      </c>
      <c r="H666" s="11">
        <v>44171.406111111108</v>
      </c>
      <c r="I666" t="s">
        <v>1091</v>
      </c>
      <c r="J666">
        <v>0</v>
      </c>
      <c r="K666">
        <v>89</v>
      </c>
      <c r="M666">
        <v>664</v>
      </c>
      <c r="N666" s="16">
        <v>1.1574074074074073E-5</v>
      </c>
      <c r="O666">
        <v>6</v>
      </c>
      <c r="P666">
        <v>5</v>
      </c>
      <c r="Q666">
        <f>pqZwift[[#This Row],[Afstand]]+IF(pqZwift[[#This Row],[Index]]&gt;1,Q665,0)</f>
        <v>5166</v>
      </c>
      <c r="R666">
        <v>17</v>
      </c>
      <c r="S666">
        <v>89</v>
      </c>
    </row>
    <row r="667" spans="2:19" x14ac:dyDescent="0.25">
      <c r="B667">
        <v>665</v>
      </c>
      <c r="C667" t="s">
        <v>66</v>
      </c>
      <c r="D667" t="s">
        <v>55</v>
      </c>
      <c r="E667" s="10">
        <v>1.1574074074074073E-5</v>
      </c>
      <c r="F667" t="s">
        <v>61</v>
      </c>
      <c r="G667" t="s">
        <v>1047</v>
      </c>
      <c r="H667" s="11">
        <v>44171.406122685185</v>
      </c>
      <c r="I667" t="s">
        <v>1092</v>
      </c>
      <c r="J667">
        <v>0</v>
      </c>
      <c r="K667">
        <v>88</v>
      </c>
      <c r="M667">
        <v>665</v>
      </c>
      <c r="N667" s="16">
        <v>1.1574074074074073E-5</v>
      </c>
      <c r="O667">
        <v>6</v>
      </c>
      <c r="P667">
        <v>5</v>
      </c>
      <c r="Q667">
        <f>pqZwift[[#This Row],[Afstand]]+IF(pqZwift[[#This Row],[Index]]&gt;1,Q666,0)</f>
        <v>5171</v>
      </c>
      <c r="R667">
        <v>18</v>
      </c>
      <c r="S667">
        <v>88</v>
      </c>
    </row>
    <row r="668" spans="2:19" x14ac:dyDescent="0.25">
      <c r="B668">
        <v>666</v>
      </c>
      <c r="C668" t="s">
        <v>66</v>
      </c>
      <c r="D668" t="s">
        <v>44</v>
      </c>
      <c r="E668" s="10">
        <v>1.1574074074074073E-5</v>
      </c>
      <c r="F668" t="s">
        <v>52</v>
      </c>
      <c r="G668" t="s">
        <v>336</v>
      </c>
      <c r="H668" s="11">
        <v>44171.406134259261</v>
      </c>
      <c r="I668" t="s">
        <v>1093</v>
      </c>
      <c r="J668">
        <v>0</v>
      </c>
      <c r="K668">
        <v>89</v>
      </c>
      <c r="M668">
        <v>666</v>
      </c>
      <c r="N668" s="16">
        <v>1.1574074074074073E-5</v>
      </c>
      <c r="O668">
        <v>6</v>
      </c>
      <c r="P668">
        <v>4</v>
      </c>
      <c r="Q668">
        <f>pqZwift[[#This Row],[Afstand]]+IF(pqZwift[[#This Row],[Index]]&gt;1,Q667,0)</f>
        <v>5175</v>
      </c>
      <c r="R668">
        <v>16</v>
      </c>
      <c r="S668">
        <v>89</v>
      </c>
    </row>
    <row r="669" spans="2:19" x14ac:dyDescent="0.25">
      <c r="B669">
        <v>667</v>
      </c>
      <c r="C669" t="s">
        <v>66</v>
      </c>
      <c r="D669" t="s">
        <v>55</v>
      </c>
      <c r="E669" s="10">
        <v>1.1574074074074073E-5</v>
      </c>
      <c r="F669" t="s">
        <v>56</v>
      </c>
      <c r="G669" t="s">
        <v>1030</v>
      </c>
      <c r="H669" s="11">
        <v>44171.406145833331</v>
      </c>
      <c r="I669" t="s">
        <v>1094</v>
      </c>
      <c r="J669">
        <v>0</v>
      </c>
      <c r="K669">
        <v>88</v>
      </c>
      <c r="M669">
        <v>667</v>
      </c>
      <c r="N669" s="16">
        <v>1.1574074074074073E-5</v>
      </c>
      <c r="O669">
        <v>6</v>
      </c>
      <c r="P669">
        <v>5</v>
      </c>
      <c r="Q669">
        <f>pqZwift[[#This Row],[Afstand]]+IF(pqZwift[[#This Row],[Index]]&gt;1,Q668,0)</f>
        <v>5180</v>
      </c>
      <c r="R669">
        <v>17</v>
      </c>
      <c r="S669">
        <v>88</v>
      </c>
    </row>
    <row r="670" spans="2:19" x14ac:dyDescent="0.25">
      <c r="B670">
        <v>668</v>
      </c>
      <c r="C670" t="s">
        <v>66</v>
      </c>
      <c r="D670" t="s">
        <v>44</v>
      </c>
      <c r="E670" s="10">
        <v>1.1574074074074073E-5</v>
      </c>
      <c r="F670" t="s">
        <v>52</v>
      </c>
      <c r="G670" t="s">
        <v>616</v>
      </c>
      <c r="H670" s="11">
        <v>44171.406157407408</v>
      </c>
      <c r="I670" t="s">
        <v>1095</v>
      </c>
      <c r="J670">
        <v>0</v>
      </c>
      <c r="K670">
        <v>89</v>
      </c>
      <c r="M670">
        <v>668</v>
      </c>
      <c r="N670" s="16">
        <v>1.1574074074074073E-5</v>
      </c>
      <c r="O670">
        <v>6</v>
      </c>
      <c r="P670">
        <v>4</v>
      </c>
      <c r="Q670">
        <f>pqZwift[[#This Row],[Afstand]]+IF(pqZwift[[#This Row],[Index]]&gt;1,Q669,0)</f>
        <v>5184</v>
      </c>
      <c r="R670">
        <v>16</v>
      </c>
      <c r="S670">
        <v>89</v>
      </c>
    </row>
    <row r="671" spans="2:19" x14ac:dyDescent="0.25">
      <c r="B671">
        <v>669</v>
      </c>
      <c r="C671" t="s">
        <v>43</v>
      </c>
      <c r="D671" t="s">
        <v>55</v>
      </c>
      <c r="E671" s="10">
        <v>1.1574074074074073E-5</v>
      </c>
      <c r="F671" t="s">
        <v>56</v>
      </c>
      <c r="G671" t="s">
        <v>336</v>
      </c>
      <c r="H671" s="11">
        <v>44171.406168981484</v>
      </c>
      <c r="I671" t="s">
        <v>1096</v>
      </c>
      <c r="J671">
        <v>0</v>
      </c>
      <c r="K671">
        <v>88</v>
      </c>
      <c r="M671">
        <v>669</v>
      </c>
      <c r="N671" s="16">
        <v>1.1574074074074073E-5</v>
      </c>
      <c r="O671">
        <v>7</v>
      </c>
      <c r="P671">
        <v>5</v>
      </c>
      <c r="Q671">
        <f>pqZwift[[#This Row],[Afstand]]+IF(pqZwift[[#This Row],[Index]]&gt;1,Q670,0)</f>
        <v>5189</v>
      </c>
      <c r="R671">
        <v>17</v>
      </c>
      <c r="S671">
        <v>88</v>
      </c>
    </row>
    <row r="672" spans="2:19" x14ac:dyDescent="0.25">
      <c r="B672">
        <v>670</v>
      </c>
      <c r="C672" t="s">
        <v>43</v>
      </c>
      <c r="D672" t="s">
        <v>55</v>
      </c>
      <c r="E672" s="10">
        <v>1.1574074074074073E-5</v>
      </c>
      <c r="F672" t="s">
        <v>61</v>
      </c>
      <c r="G672" t="s">
        <v>1047</v>
      </c>
      <c r="H672" s="11">
        <v>44171.406180555554</v>
      </c>
      <c r="I672" t="s">
        <v>1097</v>
      </c>
      <c r="J672">
        <v>0</v>
      </c>
      <c r="K672">
        <v>89</v>
      </c>
      <c r="M672">
        <v>670</v>
      </c>
      <c r="N672" s="16">
        <v>1.1574074074074073E-5</v>
      </c>
      <c r="O672">
        <v>7</v>
      </c>
      <c r="P672">
        <v>5</v>
      </c>
      <c r="Q672">
        <f>pqZwift[[#This Row],[Afstand]]+IF(pqZwift[[#This Row],[Index]]&gt;1,Q671,0)</f>
        <v>5194</v>
      </c>
      <c r="R672">
        <v>18</v>
      </c>
      <c r="S672">
        <v>89</v>
      </c>
    </row>
    <row r="673" spans="2:19" x14ac:dyDescent="0.25">
      <c r="B673">
        <v>671</v>
      </c>
      <c r="C673" t="s">
        <v>43</v>
      </c>
      <c r="D673" t="s">
        <v>44</v>
      </c>
      <c r="E673" s="10">
        <v>1.1574074074074073E-5</v>
      </c>
      <c r="F673" t="s">
        <v>52</v>
      </c>
      <c r="G673" t="s">
        <v>616</v>
      </c>
      <c r="H673" s="11">
        <v>44171.406192129631</v>
      </c>
      <c r="I673" t="s">
        <v>1098</v>
      </c>
      <c r="J673">
        <v>0</v>
      </c>
      <c r="K673">
        <v>88</v>
      </c>
      <c r="M673">
        <v>671</v>
      </c>
      <c r="N673" s="16">
        <v>1.1574074074074073E-5</v>
      </c>
      <c r="O673">
        <v>7</v>
      </c>
      <c r="P673">
        <v>4</v>
      </c>
      <c r="Q673">
        <f>pqZwift[[#This Row],[Afstand]]+IF(pqZwift[[#This Row],[Index]]&gt;1,Q672,0)</f>
        <v>5198</v>
      </c>
      <c r="R673">
        <v>16</v>
      </c>
      <c r="S673">
        <v>88</v>
      </c>
    </row>
    <row r="674" spans="2:19" x14ac:dyDescent="0.25">
      <c r="B674">
        <v>672</v>
      </c>
      <c r="C674" t="s">
        <v>43</v>
      </c>
      <c r="D674" t="s">
        <v>55</v>
      </c>
      <c r="E674" s="10">
        <v>1.1574074074074073E-5</v>
      </c>
      <c r="F674" t="s">
        <v>61</v>
      </c>
      <c r="G674" t="s">
        <v>1047</v>
      </c>
      <c r="H674" s="11">
        <v>44171.4062037037</v>
      </c>
      <c r="I674" t="s">
        <v>1099</v>
      </c>
      <c r="J674">
        <v>0</v>
      </c>
      <c r="K674">
        <v>89</v>
      </c>
      <c r="M674">
        <v>672</v>
      </c>
      <c r="N674" s="16">
        <v>1.1574074074074073E-5</v>
      </c>
      <c r="O674">
        <v>7</v>
      </c>
      <c r="P674">
        <v>5</v>
      </c>
      <c r="Q674">
        <f>pqZwift[[#This Row],[Afstand]]+IF(pqZwift[[#This Row],[Index]]&gt;1,Q673,0)</f>
        <v>5203</v>
      </c>
      <c r="R674">
        <v>18</v>
      </c>
      <c r="S674">
        <v>89</v>
      </c>
    </row>
    <row r="675" spans="2:19" x14ac:dyDescent="0.25">
      <c r="B675">
        <v>673</v>
      </c>
      <c r="C675" t="s">
        <v>43</v>
      </c>
      <c r="D675" t="s">
        <v>55</v>
      </c>
      <c r="E675" s="10">
        <v>1.1574074074074073E-5</v>
      </c>
      <c r="F675" t="s">
        <v>56</v>
      </c>
      <c r="G675" t="s">
        <v>336</v>
      </c>
      <c r="H675" s="11">
        <v>44171.406215277777</v>
      </c>
      <c r="I675" t="s">
        <v>1100</v>
      </c>
      <c r="J675">
        <v>0</v>
      </c>
      <c r="K675">
        <v>89</v>
      </c>
      <c r="M675">
        <v>673</v>
      </c>
      <c r="N675" s="16">
        <v>1.1574074074074073E-5</v>
      </c>
      <c r="O675">
        <v>7</v>
      </c>
      <c r="P675">
        <v>5</v>
      </c>
      <c r="Q675">
        <f>pqZwift[[#This Row],[Afstand]]+IF(pqZwift[[#This Row],[Index]]&gt;1,Q674,0)</f>
        <v>5208</v>
      </c>
      <c r="R675">
        <v>17</v>
      </c>
      <c r="S675">
        <v>89</v>
      </c>
    </row>
    <row r="676" spans="2:19" x14ac:dyDescent="0.25">
      <c r="B676">
        <v>674</v>
      </c>
      <c r="C676" t="s">
        <v>43</v>
      </c>
      <c r="D676" t="s">
        <v>55</v>
      </c>
      <c r="E676" s="10">
        <v>1.1574074074074073E-5</v>
      </c>
      <c r="F676" t="s">
        <v>56</v>
      </c>
      <c r="G676" t="s">
        <v>1030</v>
      </c>
      <c r="H676" s="11">
        <v>44171.406226851854</v>
      </c>
      <c r="I676" t="s">
        <v>1101</v>
      </c>
      <c r="J676">
        <v>0</v>
      </c>
      <c r="K676">
        <v>90</v>
      </c>
      <c r="M676">
        <v>674</v>
      </c>
      <c r="N676" s="16">
        <v>1.1574074074074073E-5</v>
      </c>
      <c r="O676">
        <v>7</v>
      </c>
      <c r="P676">
        <v>5</v>
      </c>
      <c r="Q676">
        <f>pqZwift[[#This Row],[Afstand]]+IF(pqZwift[[#This Row],[Index]]&gt;1,Q675,0)</f>
        <v>5213</v>
      </c>
      <c r="R676">
        <v>17</v>
      </c>
      <c r="S676">
        <v>90</v>
      </c>
    </row>
    <row r="677" spans="2:19" x14ac:dyDescent="0.25">
      <c r="B677">
        <v>675</v>
      </c>
      <c r="C677" t="s">
        <v>43</v>
      </c>
      <c r="D677" t="s">
        <v>55</v>
      </c>
      <c r="E677" s="10">
        <v>1.1574074074074073E-5</v>
      </c>
      <c r="F677" t="s">
        <v>61</v>
      </c>
      <c r="G677" t="s">
        <v>1047</v>
      </c>
      <c r="H677" s="11">
        <v>44171.406238425923</v>
      </c>
      <c r="I677" t="s">
        <v>1102</v>
      </c>
      <c r="J677">
        <v>0</v>
      </c>
      <c r="K677">
        <v>89</v>
      </c>
      <c r="M677">
        <v>675</v>
      </c>
      <c r="N677" s="16">
        <v>1.1574074074074073E-5</v>
      </c>
      <c r="O677">
        <v>7</v>
      </c>
      <c r="P677">
        <v>5</v>
      </c>
      <c r="Q677">
        <f>pqZwift[[#This Row],[Afstand]]+IF(pqZwift[[#This Row],[Index]]&gt;1,Q676,0)</f>
        <v>5218</v>
      </c>
      <c r="R677">
        <v>18</v>
      </c>
      <c r="S677">
        <v>89</v>
      </c>
    </row>
    <row r="678" spans="2:19" x14ac:dyDescent="0.25">
      <c r="B678">
        <v>676</v>
      </c>
      <c r="C678" t="s">
        <v>43</v>
      </c>
      <c r="D678" t="s">
        <v>44</v>
      </c>
      <c r="E678" s="10">
        <v>1.1574074074074073E-5</v>
      </c>
      <c r="F678" t="s">
        <v>52</v>
      </c>
      <c r="G678" t="s">
        <v>336</v>
      </c>
      <c r="H678" s="11">
        <v>44171.40625</v>
      </c>
      <c r="I678" t="s">
        <v>1103</v>
      </c>
      <c r="J678">
        <v>0</v>
      </c>
      <c r="K678">
        <v>90</v>
      </c>
      <c r="M678">
        <v>676</v>
      </c>
      <c r="N678" s="16">
        <v>1.1574074074074073E-5</v>
      </c>
      <c r="O678">
        <v>7</v>
      </c>
      <c r="P678">
        <v>4</v>
      </c>
      <c r="Q678">
        <f>pqZwift[[#This Row],[Afstand]]+IF(pqZwift[[#This Row],[Index]]&gt;1,Q677,0)</f>
        <v>5222</v>
      </c>
      <c r="R678">
        <v>16</v>
      </c>
      <c r="S678">
        <v>90</v>
      </c>
    </row>
    <row r="679" spans="2:19" x14ac:dyDescent="0.25">
      <c r="B679">
        <v>677</v>
      </c>
      <c r="C679" t="s">
        <v>43</v>
      </c>
      <c r="D679" t="s">
        <v>55</v>
      </c>
      <c r="E679" s="10">
        <v>1.1574074074074073E-5</v>
      </c>
      <c r="F679" t="s">
        <v>56</v>
      </c>
      <c r="G679" t="s">
        <v>1052</v>
      </c>
      <c r="H679" s="11">
        <v>44171.406261574077</v>
      </c>
      <c r="I679" t="s">
        <v>1104</v>
      </c>
      <c r="J679">
        <v>0</v>
      </c>
      <c r="K679">
        <v>89</v>
      </c>
      <c r="M679">
        <v>677</v>
      </c>
      <c r="N679" s="16">
        <v>1.1574074074074073E-5</v>
      </c>
      <c r="O679">
        <v>7</v>
      </c>
      <c r="P679">
        <v>5</v>
      </c>
      <c r="Q679">
        <f>pqZwift[[#This Row],[Afstand]]+IF(pqZwift[[#This Row],[Index]]&gt;1,Q678,0)</f>
        <v>5227</v>
      </c>
      <c r="R679">
        <v>17</v>
      </c>
      <c r="S679">
        <v>89</v>
      </c>
    </row>
    <row r="680" spans="2:19" x14ac:dyDescent="0.25">
      <c r="B680">
        <v>678</v>
      </c>
      <c r="C680" t="s">
        <v>43</v>
      </c>
      <c r="D680" t="s">
        <v>55</v>
      </c>
      <c r="E680" s="10">
        <v>1.1574074074074073E-5</v>
      </c>
      <c r="F680" t="s">
        <v>56</v>
      </c>
      <c r="G680" t="s">
        <v>1052</v>
      </c>
      <c r="H680" s="11">
        <v>44171.406273148146</v>
      </c>
      <c r="I680" t="s">
        <v>1105</v>
      </c>
      <c r="J680">
        <v>0</v>
      </c>
      <c r="K680">
        <v>89</v>
      </c>
      <c r="M680">
        <v>678</v>
      </c>
      <c r="N680" s="16">
        <v>1.1574074074074073E-5</v>
      </c>
      <c r="O680">
        <v>7</v>
      </c>
      <c r="P680">
        <v>5</v>
      </c>
      <c r="Q680">
        <f>pqZwift[[#This Row],[Afstand]]+IF(pqZwift[[#This Row],[Index]]&gt;1,Q679,0)</f>
        <v>5232</v>
      </c>
      <c r="R680">
        <v>17</v>
      </c>
      <c r="S680">
        <v>89</v>
      </c>
    </row>
    <row r="681" spans="2:19" x14ac:dyDescent="0.25">
      <c r="B681">
        <v>679</v>
      </c>
      <c r="C681" t="s">
        <v>43</v>
      </c>
      <c r="D681" t="s">
        <v>55</v>
      </c>
      <c r="E681" s="10">
        <v>1.1574074074074073E-5</v>
      </c>
      <c r="F681" t="s">
        <v>56</v>
      </c>
      <c r="G681" t="s">
        <v>336</v>
      </c>
      <c r="H681" s="11">
        <v>44171.406284722223</v>
      </c>
      <c r="I681" t="s">
        <v>1106</v>
      </c>
      <c r="J681">
        <v>0</v>
      </c>
      <c r="K681">
        <v>89</v>
      </c>
      <c r="M681">
        <v>679</v>
      </c>
      <c r="N681" s="16">
        <v>1.1574074074074073E-5</v>
      </c>
      <c r="O681">
        <v>7</v>
      </c>
      <c r="P681">
        <v>5</v>
      </c>
      <c r="Q681">
        <f>pqZwift[[#This Row],[Afstand]]+IF(pqZwift[[#This Row],[Index]]&gt;1,Q680,0)</f>
        <v>5237</v>
      </c>
      <c r="R681">
        <v>17</v>
      </c>
      <c r="S681">
        <v>89</v>
      </c>
    </row>
    <row r="682" spans="2:19" x14ac:dyDescent="0.25">
      <c r="B682">
        <v>680</v>
      </c>
      <c r="C682" t="s">
        <v>43</v>
      </c>
      <c r="D682" t="s">
        <v>55</v>
      </c>
      <c r="E682" s="10">
        <v>1.1574074074074073E-5</v>
      </c>
      <c r="F682" t="s">
        <v>327</v>
      </c>
      <c r="G682" t="s">
        <v>1015</v>
      </c>
      <c r="H682" s="11">
        <v>44171.4062962963</v>
      </c>
      <c r="I682" t="s">
        <v>1107</v>
      </c>
      <c r="J682">
        <v>0</v>
      </c>
      <c r="K682">
        <v>90</v>
      </c>
      <c r="M682">
        <v>680</v>
      </c>
      <c r="N682" s="16">
        <v>1.1574074074074073E-5</v>
      </c>
      <c r="O682">
        <v>7</v>
      </c>
      <c r="P682">
        <v>5</v>
      </c>
      <c r="Q682">
        <f>pqZwift[[#This Row],[Afstand]]+IF(pqZwift[[#This Row],[Index]]&gt;1,Q681,0)</f>
        <v>5242</v>
      </c>
      <c r="R682">
        <v>20</v>
      </c>
      <c r="S682">
        <v>90</v>
      </c>
    </row>
    <row r="683" spans="2:19" x14ac:dyDescent="0.25">
      <c r="B683">
        <v>681</v>
      </c>
      <c r="C683" t="s">
        <v>43</v>
      </c>
      <c r="D683" t="s">
        <v>66</v>
      </c>
      <c r="E683" s="10">
        <v>1.1574074074074073E-5</v>
      </c>
      <c r="F683" t="s">
        <v>327</v>
      </c>
      <c r="G683" t="s">
        <v>1108</v>
      </c>
      <c r="H683" s="11">
        <v>44171.406307870369</v>
      </c>
      <c r="I683" t="s">
        <v>1109</v>
      </c>
      <c r="J683">
        <v>0</v>
      </c>
      <c r="K683">
        <v>90</v>
      </c>
      <c r="M683">
        <v>681</v>
      </c>
      <c r="N683" s="16">
        <v>1.1574074074074073E-5</v>
      </c>
      <c r="O683">
        <v>7</v>
      </c>
      <c r="P683">
        <v>6</v>
      </c>
      <c r="Q683">
        <f>pqZwift[[#This Row],[Afstand]]+IF(pqZwift[[#This Row],[Index]]&gt;1,Q682,0)</f>
        <v>5248</v>
      </c>
      <c r="R683">
        <v>20</v>
      </c>
      <c r="S683">
        <v>90</v>
      </c>
    </row>
    <row r="684" spans="2:19" x14ac:dyDescent="0.25">
      <c r="B684">
        <v>682</v>
      </c>
      <c r="C684" t="s">
        <v>43</v>
      </c>
      <c r="D684" t="s">
        <v>66</v>
      </c>
      <c r="E684" s="10">
        <v>1.1574074074074073E-5</v>
      </c>
      <c r="F684" t="s">
        <v>67</v>
      </c>
      <c r="G684" t="s">
        <v>1110</v>
      </c>
      <c r="H684" s="11">
        <v>44171.406319444446</v>
      </c>
      <c r="I684" t="s">
        <v>1111</v>
      </c>
      <c r="J684">
        <v>0</v>
      </c>
      <c r="K684">
        <v>91</v>
      </c>
      <c r="M684">
        <v>682</v>
      </c>
      <c r="N684" s="16">
        <v>1.1574074074074073E-5</v>
      </c>
      <c r="O684">
        <v>7</v>
      </c>
      <c r="P684">
        <v>6</v>
      </c>
      <c r="Q684">
        <f>pqZwift[[#This Row],[Afstand]]+IF(pqZwift[[#This Row],[Index]]&gt;1,Q683,0)</f>
        <v>5254</v>
      </c>
      <c r="R684">
        <v>21</v>
      </c>
      <c r="S684">
        <v>91</v>
      </c>
    </row>
    <row r="685" spans="2:19" x14ac:dyDescent="0.25">
      <c r="B685">
        <v>683</v>
      </c>
      <c r="C685" t="s">
        <v>43</v>
      </c>
      <c r="D685" t="s">
        <v>66</v>
      </c>
      <c r="E685" s="10">
        <v>1.1574074074074073E-5</v>
      </c>
      <c r="F685" t="s">
        <v>327</v>
      </c>
      <c r="G685" t="s">
        <v>1108</v>
      </c>
      <c r="H685" s="11">
        <v>44171.406331018516</v>
      </c>
      <c r="I685" t="s">
        <v>1112</v>
      </c>
      <c r="J685">
        <v>0</v>
      </c>
      <c r="K685">
        <v>90</v>
      </c>
      <c r="M685">
        <v>683</v>
      </c>
      <c r="N685" s="16">
        <v>1.1574074074074073E-5</v>
      </c>
      <c r="O685">
        <v>7</v>
      </c>
      <c r="P685">
        <v>6</v>
      </c>
      <c r="Q685">
        <f>pqZwift[[#This Row],[Afstand]]+IF(pqZwift[[#This Row],[Index]]&gt;1,Q684,0)</f>
        <v>5260</v>
      </c>
      <c r="R685">
        <v>20</v>
      </c>
      <c r="S685">
        <v>90</v>
      </c>
    </row>
    <row r="686" spans="2:19" x14ac:dyDescent="0.25">
      <c r="B686">
        <v>684</v>
      </c>
      <c r="C686" t="s">
        <v>43</v>
      </c>
      <c r="D686" t="s">
        <v>66</v>
      </c>
      <c r="E686" s="10">
        <v>1.1574074074074073E-5</v>
      </c>
      <c r="F686" t="s">
        <v>67</v>
      </c>
      <c r="G686" t="s">
        <v>1113</v>
      </c>
      <c r="H686" s="11">
        <v>44171.406342592592</v>
      </c>
      <c r="I686" t="s">
        <v>1114</v>
      </c>
      <c r="J686">
        <v>0</v>
      </c>
      <c r="K686">
        <v>91</v>
      </c>
      <c r="M686">
        <v>684</v>
      </c>
      <c r="N686" s="16">
        <v>1.1574074074074073E-5</v>
      </c>
      <c r="O686">
        <v>7</v>
      </c>
      <c r="P686">
        <v>6</v>
      </c>
      <c r="Q686">
        <f>pqZwift[[#This Row],[Afstand]]+IF(pqZwift[[#This Row],[Index]]&gt;1,Q685,0)</f>
        <v>5266</v>
      </c>
      <c r="R686">
        <v>21</v>
      </c>
      <c r="S686">
        <v>91</v>
      </c>
    </row>
    <row r="687" spans="2:19" x14ac:dyDescent="0.25">
      <c r="B687">
        <v>685</v>
      </c>
      <c r="C687" t="s">
        <v>43</v>
      </c>
      <c r="D687" t="s">
        <v>66</v>
      </c>
      <c r="E687" s="10">
        <v>1.1574074074074073E-5</v>
      </c>
      <c r="F687" t="s">
        <v>315</v>
      </c>
      <c r="G687" t="s">
        <v>1115</v>
      </c>
      <c r="H687" s="11">
        <v>44171.406354166669</v>
      </c>
      <c r="I687" t="s">
        <v>1116</v>
      </c>
      <c r="J687">
        <v>0</v>
      </c>
      <c r="K687">
        <v>91</v>
      </c>
      <c r="M687">
        <v>685</v>
      </c>
      <c r="N687" s="16">
        <v>1.1574074074074073E-5</v>
      </c>
      <c r="O687">
        <v>7</v>
      </c>
      <c r="P687">
        <v>6</v>
      </c>
      <c r="Q687">
        <f>pqZwift[[#This Row],[Afstand]]+IF(pqZwift[[#This Row],[Index]]&gt;1,Q686,0)</f>
        <v>5272</v>
      </c>
      <c r="R687">
        <v>23</v>
      </c>
      <c r="S687">
        <v>91</v>
      </c>
    </row>
    <row r="688" spans="2:19" x14ac:dyDescent="0.25">
      <c r="B688">
        <v>686</v>
      </c>
      <c r="C688" t="s">
        <v>43</v>
      </c>
      <c r="D688" t="s">
        <v>66</v>
      </c>
      <c r="E688" s="10">
        <v>1.1574074074074073E-5</v>
      </c>
      <c r="F688" t="s">
        <v>67</v>
      </c>
      <c r="G688" t="s">
        <v>336</v>
      </c>
      <c r="H688" s="11">
        <v>44171.406365740739</v>
      </c>
      <c r="I688" t="s">
        <v>1117</v>
      </c>
      <c r="J688">
        <v>0</v>
      </c>
      <c r="K688">
        <v>92</v>
      </c>
      <c r="M688">
        <v>686</v>
      </c>
      <c r="N688" s="16">
        <v>1.1574074074074073E-5</v>
      </c>
      <c r="O688">
        <v>7</v>
      </c>
      <c r="P688">
        <v>6</v>
      </c>
      <c r="Q688">
        <f>pqZwift[[#This Row],[Afstand]]+IF(pqZwift[[#This Row],[Index]]&gt;1,Q687,0)</f>
        <v>5278</v>
      </c>
      <c r="R688">
        <v>21</v>
      </c>
      <c r="S688">
        <v>92</v>
      </c>
    </row>
    <row r="689" spans="2:19" x14ac:dyDescent="0.25">
      <c r="B689">
        <v>687</v>
      </c>
      <c r="C689" t="s">
        <v>43</v>
      </c>
      <c r="D689" t="s">
        <v>66</v>
      </c>
      <c r="E689" s="10">
        <v>1.1574074074074073E-5</v>
      </c>
      <c r="F689" t="s">
        <v>70</v>
      </c>
      <c r="G689" t="s">
        <v>1118</v>
      </c>
      <c r="H689" s="11">
        <v>44171.406377314815</v>
      </c>
      <c r="I689" t="s">
        <v>1119</v>
      </c>
      <c r="J689">
        <v>0</v>
      </c>
      <c r="K689">
        <v>91</v>
      </c>
      <c r="M689">
        <v>687</v>
      </c>
      <c r="N689" s="16">
        <v>1.1574074074074073E-5</v>
      </c>
      <c r="O689">
        <v>7</v>
      </c>
      <c r="P689">
        <v>6</v>
      </c>
      <c r="Q689">
        <f>pqZwift[[#This Row],[Afstand]]+IF(pqZwift[[#This Row],[Index]]&gt;1,Q688,0)</f>
        <v>5284</v>
      </c>
      <c r="R689">
        <v>22</v>
      </c>
      <c r="S689">
        <v>91</v>
      </c>
    </row>
    <row r="690" spans="2:19" x14ac:dyDescent="0.25">
      <c r="B690">
        <v>688</v>
      </c>
      <c r="C690" t="s">
        <v>43</v>
      </c>
      <c r="D690" t="s">
        <v>66</v>
      </c>
      <c r="E690" s="10">
        <v>1.1574074074074073E-5</v>
      </c>
      <c r="F690" t="s">
        <v>315</v>
      </c>
      <c r="G690" t="s">
        <v>1115</v>
      </c>
      <c r="H690" s="11">
        <v>44171.406388888892</v>
      </c>
      <c r="I690" t="s">
        <v>1120</v>
      </c>
      <c r="J690">
        <v>0</v>
      </c>
      <c r="K690">
        <v>91</v>
      </c>
      <c r="M690">
        <v>688</v>
      </c>
      <c r="N690" s="16">
        <v>1.1574074074074073E-5</v>
      </c>
      <c r="O690">
        <v>7</v>
      </c>
      <c r="P690">
        <v>6</v>
      </c>
      <c r="Q690">
        <f>pqZwift[[#This Row],[Afstand]]+IF(pqZwift[[#This Row],[Index]]&gt;1,Q689,0)</f>
        <v>5290</v>
      </c>
      <c r="R690">
        <v>23</v>
      </c>
      <c r="S690">
        <v>91</v>
      </c>
    </row>
    <row r="691" spans="2:19" x14ac:dyDescent="0.25">
      <c r="B691">
        <v>689</v>
      </c>
      <c r="C691" t="s">
        <v>43</v>
      </c>
      <c r="D691" t="s">
        <v>43</v>
      </c>
      <c r="E691" s="10">
        <v>1.1574074074074073E-5</v>
      </c>
      <c r="F691" t="s">
        <v>315</v>
      </c>
      <c r="G691" t="s">
        <v>1121</v>
      </c>
      <c r="H691" s="11">
        <v>44171.406400462962</v>
      </c>
      <c r="I691" t="s">
        <v>1122</v>
      </c>
      <c r="J691">
        <v>0</v>
      </c>
      <c r="K691">
        <v>91</v>
      </c>
      <c r="M691">
        <v>689</v>
      </c>
      <c r="N691" s="16">
        <v>1.1574074074074073E-5</v>
      </c>
      <c r="O691">
        <v>7</v>
      </c>
      <c r="P691">
        <v>7</v>
      </c>
      <c r="Q691">
        <f>pqZwift[[#This Row],[Afstand]]+IF(pqZwift[[#This Row],[Index]]&gt;1,Q690,0)</f>
        <v>5297</v>
      </c>
      <c r="R691">
        <v>23</v>
      </c>
      <c r="S691">
        <v>91</v>
      </c>
    </row>
    <row r="692" spans="2:19" x14ac:dyDescent="0.25">
      <c r="B692">
        <v>690</v>
      </c>
      <c r="C692" t="s">
        <v>43</v>
      </c>
      <c r="D692" t="s">
        <v>43</v>
      </c>
      <c r="E692" s="10">
        <v>1.1574074074074073E-5</v>
      </c>
      <c r="F692" t="s">
        <v>173</v>
      </c>
      <c r="G692" t="s">
        <v>1123</v>
      </c>
      <c r="H692" s="11">
        <v>44171.406412037039</v>
      </c>
      <c r="I692" t="s">
        <v>1124</v>
      </c>
      <c r="J692">
        <v>0</v>
      </c>
      <c r="K692">
        <v>91</v>
      </c>
      <c r="M692">
        <v>690</v>
      </c>
      <c r="N692" s="16">
        <v>1.1574074074074073E-5</v>
      </c>
      <c r="O692">
        <v>7</v>
      </c>
      <c r="P692">
        <v>7</v>
      </c>
      <c r="Q692">
        <f>pqZwift[[#This Row],[Afstand]]+IF(pqZwift[[#This Row],[Index]]&gt;1,Q691,0)</f>
        <v>5304</v>
      </c>
      <c r="R692">
        <v>25</v>
      </c>
      <c r="S692">
        <v>91</v>
      </c>
    </row>
    <row r="693" spans="2:19" x14ac:dyDescent="0.25">
      <c r="B693">
        <v>691</v>
      </c>
      <c r="C693" t="s">
        <v>43</v>
      </c>
      <c r="D693" t="s">
        <v>43</v>
      </c>
      <c r="E693" s="10">
        <v>1.1574074074074073E-5</v>
      </c>
      <c r="F693" t="s">
        <v>73</v>
      </c>
      <c r="G693" t="s">
        <v>1125</v>
      </c>
      <c r="H693" s="11">
        <v>44171.406423611108</v>
      </c>
      <c r="I693" t="s">
        <v>1126</v>
      </c>
      <c r="J693">
        <v>0</v>
      </c>
      <c r="K693">
        <v>92</v>
      </c>
      <c r="M693">
        <v>691</v>
      </c>
      <c r="N693" s="16">
        <v>1.1574074074074073E-5</v>
      </c>
      <c r="O693">
        <v>7</v>
      </c>
      <c r="P693">
        <v>7</v>
      </c>
      <c r="Q693">
        <f>pqZwift[[#This Row],[Afstand]]+IF(pqZwift[[#This Row],[Index]]&gt;1,Q692,0)</f>
        <v>5311</v>
      </c>
      <c r="R693">
        <v>24</v>
      </c>
      <c r="S693">
        <v>92</v>
      </c>
    </row>
    <row r="694" spans="2:19" x14ac:dyDescent="0.25">
      <c r="B694">
        <v>692</v>
      </c>
      <c r="C694" t="s">
        <v>43</v>
      </c>
      <c r="D694" t="s">
        <v>43</v>
      </c>
      <c r="E694" s="10">
        <v>1.1574074074074073E-5</v>
      </c>
      <c r="F694" t="s">
        <v>315</v>
      </c>
      <c r="G694" t="s">
        <v>1121</v>
      </c>
      <c r="H694" s="11">
        <v>44171.406435185185</v>
      </c>
      <c r="I694" t="s">
        <v>1127</v>
      </c>
      <c r="J694">
        <v>0</v>
      </c>
      <c r="K694">
        <v>91</v>
      </c>
      <c r="M694">
        <v>692</v>
      </c>
      <c r="N694" s="16">
        <v>1.1574074074074073E-5</v>
      </c>
      <c r="O694">
        <v>7</v>
      </c>
      <c r="P694">
        <v>7</v>
      </c>
      <c r="Q694">
        <f>pqZwift[[#This Row],[Afstand]]+IF(pqZwift[[#This Row],[Index]]&gt;1,Q693,0)</f>
        <v>5318</v>
      </c>
      <c r="R694">
        <v>23</v>
      </c>
      <c r="S694">
        <v>91</v>
      </c>
    </row>
    <row r="695" spans="2:19" x14ac:dyDescent="0.25">
      <c r="B695">
        <v>693</v>
      </c>
      <c r="C695" t="s">
        <v>43</v>
      </c>
      <c r="D695" t="s">
        <v>43</v>
      </c>
      <c r="E695" s="10">
        <v>1.1574074074074073E-5</v>
      </c>
      <c r="F695" t="s">
        <v>79</v>
      </c>
      <c r="G695" t="s">
        <v>1128</v>
      </c>
      <c r="H695" s="11">
        <v>44171.406446759262</v>
      </c>
      <c r="I695" t="s">
        <v>1129</v>
      </c>
      <c r="J695">
        <v>0</v>
      </c>
      <c r="K695">
        <v>91</v>
      </c>
      <c r="M695">
        <v>693</v>
      </c>
      <c r="N695" s="16">
        <v>1.1574074074074073E-5</v>
      </c>
      <c r="O695">
        <v>7</v>
      </c>
      <c r="P695">
        <v>7</v>
      </c>
      <c r="Q695">
        <f>pqZwift[[#This Row],[Afstand]]+IF(pqZwift[[#This Row],[Index]]&gt;1,Q694,0)</f>
        <v>5325</v>
      </c>
      <c r="R695">
        <v>26</v>
      </c>
      <c r="S695">
        <v>91</v>
      </c>
    </row>
    <row r="696" spans="2:19" x14ac:dyDescent="0.25">
      <c r="B696">
        <v>694</v>
      </c>
      <c r="C696" t="s">
        <v>43</v>
      </c>
      <c r="D696" t="s">
        <v>43</v>
      </c>
      <c r="E696" s="10">
        <v>1.1574074074074073E-5</v>
      </c>
      <c r="F696" t="s">
        <v>73</v>
      </c>
      <c r="G696" t="s">
        <v>1125</v>
      </c>
      <c r="H696" s="11">
        <v>44171.406458333331</v>
      </c>
      <c r="I696" t="s">
        <v>1130</v>
      </c>
      <c r="J696">
        <v>0</v>
      </c>
      <c r="K696">
        <v>91</v>
      </c>
      <c r="M696">
        <v>694</v>
      </c>
      <c r="N696" s="16">
        <v>1.1574074074074073E-5</v>
      </c>
      <c r="O696">
        <v>7</v>
      </c>
      <c r="P696">
        <v>7</v>
      </c>
      <c r="Q696">
        <f>pqZwift[[#This Row],[Afstand]]+IF(pqZwift[[#This Row],[Index]]&gt;1,Q695,0)</f>
        <v>5332</v>
      </c>
      <c r="R696">
        <v>24</v>
      </c>
      <c r="S696">
        <v>91</v>
      </c>
    </row>
    <row r="697" spans="2:19" x14ac:dyDescent="0.25">
      <c r="B697">
        <v>695</v>
      </c>
      <c r="C697" t="s">
        <v>43</v>
      </c>
      <c r="D697" t="s">
        <v>43</v>
      </c>
      <c r="E697" s="10">
        <v>1.1574074074074073E-5</v>
      </c>
      <c r="F697" t="s">
        <v>79</v>
      </c>
      <c r="G697" t="s">
        <v>1131</v>
      </c>
      <c r="H697" s="11">
        <v>44171.406469907408</v>
      </c>
      <c r="I697" t="s">
        <v>1132</v>
      </c>
      <c r="J697">
        <v>0</v>
      </c>
      <c r="K697">
        <v>90</v>
      </c>
      <c r="M697">
        <v>695</v>
      </c>
      <c r="N697" s="16">
        <v>1.1574074074074073E-5</v>
      </c>
      <c r="O697">
        <v>7</v>
      </c>
      <c r="P697">
        <v>7</v>
      </c>
      <c r="Q697">
        <f>pqZwift[[#This Row],[Afstand]]+IF(pqZwift[[#This Row],[Index]]&gt;1,Q696,0)</f>
        <v>5339</v>
      </c>
      <c r="R697">
        <v>26</v>
      </c>
      <c r="S697">
        <v>90</v>
      </c>
    </row>
    <row r="698" spans="2:19" x14ac:dyDescent="0.25">
      <c r="B698">
        <v>696</v>
      </c>
      <c r="C698" t="s">
        <v>43</v>
      </c>
      <c r="D698" t="s">
        <v>43</v>
      </c>
      <c r="E698" s="10">
        <v>1.1574074074074073E-5</v>
      </c>
      <c r="F698" t="s">
        <v>173</v>
      </c>
      <c r="G698" t="s">
        <v>1133</v>
      </c>
      <c r="H698" s="11">
        <v>44171.406481481485</v>
      </c>
      <c r="I698" t="s">
        <v>1134</v>
      </c>
      <c r="J698">
        <v>0</v>
      </c>
      <c r="K698">
        <v>91</v>
      </c>
      <c r="M698">
        <v>696</v>
      </c>
      <c r="N698" s="16">
        <v>1.1574074074074073E-5</v>
      </c>
      <c r="O698">
        <v>7</v>
      </c>
      <c r="P698">
        <v>7</v>
      </c>
      <c r="Q698">
        <f>pqZwift[[#This Row],[Afstand]]+IF(pqZwift[[#This Row],[Index]]&gt;1,Q697,0)</f>
        <v>5346</v>
      </c>
      <c r="R698">
        <v>25</v>
      </c>
      <c r="S698">
        <v>91</v>
      </c>
    </row>
    <row r="699" spans="2:19" x14ac:dyDescent="0.25">
      <c r="B699">
        <v>697</v>
      </c>
      <c r="C699" t="s">
        <v>35</v>
      </c>
      <c r="D699" t="s">
        <v>43</v>
      </c>
      <c r="E699" s="10">
        <v>1.1574074074074073E-5</v>
      </c>
      <c r="F699" t="s">
        <v>173</v>
      </c>
      <c r="G699" t="s">
        <v>1135</v>
      </c>
      <c r="H699" s="11">
        <v>44171.406493055554</v>
      </c>
      <c r="I699" t="s">
        <v>1136</v>
      </c>
      <c r="J699">
        <v>0</v>
      </c>
      <c r="K699">
        <v>91</v>
      </c>
      <c r="M699">
        <v>697</v>
      </c>
      <c r="N699" s="16">
        <v>1.1574074074074073E-5</v>
      </c>
      <c r="O699">
        <v>8</v>
      </c>
      <c r="P699">
        <v>7</v>
      </c>
      <c r="Q699">
        <f>pqZwift[[#This Row],[Afstand]]+IF(pqZwift[[#This Row],[Index]]&gt;1,Q698,0)</f>
        <v>5353</v>
      </c>
      <c r="R699">
        <v>25</v>
      </c>
      <c r="S699">
        <v>91</v>
      </c>
    </row>
    <row r="700" spans="2:19" x14ac:dyDescent="0.25">
      <c r="B700">
        <v>698</v>
      </c>
      <c r="C700" t="s">
        <v>35</v>
      </c>
      <c r="D700" t="s">
        <v>43</v>
      </c>
      <c r="E700" s="10">
        <v>1.1574074074074073E-5</v>
      </c>
      <c r="F700" t="s">
        <v>173</v>
      </c>
      <c r="G700" t="s">
        <v>1133</v>
      </c>
      <c r="H700" s="11">
        <v>44171.406504629631</v>
      </c>
      <c r="I700" t="s">
        <v>1137</v>
      </c>
      <c r="J700">
        <v>0</v>
      </c>
      <c r="K700">
        <v>91</v>
      </c>
      <c r="M700">
        <v>698</v>
      </c>
      <c r="N700" s="16">
        <v>1.1574074074074073E-5</v>
      </c>
      <c r="O700">
        <v>8</v>
      </c>
      <c r="P700">
        <v>7</v>
      </c>
      <c r="Q700">
        <f>pqZwift[[#This Row],[Afstand]]+IF(pqZwift[[#This Row],[Index]]&gt;1,Q699,0)</f>
        <v>5360</v>
      </c>
      <c r="R700">
        <v>25</v>
      </c>
      <c r="S700">
        <v>91</v>
      </c>
    </row>
    <row r="701" spans="2:19" x14ac:dyDescent="0.25">
      <c r="B701">
        <v>699</v>
      </c>
      <c r="C701" t="s">
        <v>35</v>
      </c>
      <c r="D701" t="s">
        <v>43</v>
      </c>
      <c r="E701" s="10">
        <v>1.1574074074074073E-5</v>
      </c>
      <c r="F701" t="s">
        <v>73</v>
      </c>
      <c r="G701" t="s">
        <v>1125</v>
      </c>
      <c r="H701" s="11">
        <v>44171.4065162037</v>
      </c>
      <c r="I701" t="s">
        <v>1138</v>
      </c>
      <c r="J701">
        <v>0</v>
      </c>
      <c r="K701">
        <v>91</v>
      </c>
      <c r="M701">
        <v>699</v>
      </c>
      <c r="N701" s="16">
        <v>1.1574074074074073E-5</v>
      </c>
      <c r="O701">
        <v>8</v>
      </c>
      <c r="P701">
        <v>7</v>
      </c>
      <c r="Q701">
        <f>pqZwift[[#This Row],[Afstand]]+IF(pqZwift[[#This Row],[Index]]&gt;1,Q700,0)</f>
        <v>5367</v>
      </c>
      <c r="R701">
        <v>24</v>
      </c>
      <c r="S701">
        <v>91</v>
      </c>
    </row>
    <row r="702" spans="2:19" x14ac:dyDescent="0.25">
      <c r="B702">
        <v>700</v>
      </c>
      <c r="C702" t="s">
        <v>35</v>
      </c>
      <c r="D702" t="s">
        <v>43</v>
      </c>
      <c r="E702" s="10">
        <v>1.1574074074074073E-5</v>
      </c>
      <c r="F702" t="s">
        <v>173</v>
      </c>
      <c r="G702" t="s">
        <v>1123</v>
      </c>
      <c r="H702" s="11">
        <v>44171.406527777777</v>
      </c>
      <c r="I702" t="s">
        <v>1139</v>
      </c>
      <c r="J702">
        <v>0</v>
      </c>
      <c r="K702">
        <v>92</v>
      </c>
      <c r="M702">
        <v>700</v>
      </c>
      <c r="N702" s="16">
        <v>1.1574074074074073E-5</v>
      </c>
      <c r="O702">
        <v>8</v>
      </c>
      <c r="P702">
        <v>7</v>
      </c>
      <c r="Q702">
        <f>pqZwift[[#This Row],[Afstand]]+IF(pqZwift[[#This Row],[Index]]&gt;1,Q701,0)</f>
        <v>5374</v>
      </c>
      <c r="R702">
        <v>25</v>
      </c>
      <c r="S702">
        <v>92</v>
      </c>
    </row>
    <row r="703" spans="2:19" x14ac:dyDescent="0.25">
      <c r="B703">
        <v>701</v>
      </c>
      <c r="C703" t="s">
        <v>35</v>
      </c>
      <c r="D703" t="s">
        <v>66</v>
      </c>
      <c r="E703" s="10">
        <v>1.1574074074074073E-5</v>
      </c>
      <c r="F703" t="s">
        <v>315</v>
      </c>
      <c r="G703" t="s">
        <v>1140</v>
      </c>
      <c r="H703" s="11">
        <v>44171.406539351854</v>
      </c>
      <c r="I703" t="s">
        <v>1141</v>
      </c>
      <c r="J703">
        <v>0</v>
      </c>
      <c r="K703">
        <v>93</v>
      </c>
      <c r="M703">
        <v>701</v>
      </c>
      <c r="N703" s="16">
        <v>1.1574074074074073E-5</v>
      </c>
      <c r="O703">
        <v>8</v>
      </c>
      <c r="P703">
        <v>6</v>
      </c>
      <c r="Q703">
        <f>pqZwift[[#This Row],[Afstand]]+IF(pqZwift[[#This Row],[Index]]&gt;1,Q702,0)</f>
        <v>5380</v>
      </c>
      <c r="R703">
        <v>23</v>
      </c>
      <c r="S703">
        <v>93</v>
      </c>
    </row>
    <row r="704" spans="2:19" x14ac:dyDescent="0.25">
      <c r="B704">
        <v>702</v>
      </c>
      <c r="C704" t="s">
        <v>35</v>
      </c>
      <c r="D704" t="s">
        <v>66</v>
      </c>
      <c r="E704" s="10">
        <v>1.1574074074074073E-5</v>
      </c>
      <c r="F704" t="s">
        <v>315</v>
      </c>
      <c r="G704" t="s">
        <v>1142</v>
      </c>
      <c r="H704" s="11">
        <v>44171.406550925924</v>
      </c>
      <c r="I704" t="s">
        <v>1143</v>
      </c>
      <c r="J704">
        <v>0</v>
      </c>
      <c r="K704">
        <v>93</v>
      </c>
      <c r="M704">
        <v>702</v>
      </c>
      <c r="N704" s="16">
        <v>1.1574074074074073E-5</v>
      </c>
      <c r="O704">
        <v>8</v>
      </c>
      <c r="P704">
        <v>6</v>
      </c>
      <c r="Q704">
        <f>pqZwift[[#This Row],[Afstand]]+IF(pqZwift[[#This Row],[Index]]&gt;1,Q703,0)</f>
        <v>5386</v>
      </c>
      <c r="R704">
        <v>23</v>
      </c>
      <c r="S704">
        <v>93</v>
      </c>
    </row>
    <row r="705" spans="2:19" x14ac:dyDescent="0.25">
      <c r="B705">
        <v>703</v>
      </c>
      <c r="C705" t="s">
        <v>87</v>
      </c>
      <c r="D705" t="s">
        <v>66</v>
      </c>
      <c r="E705" s="10">
        <v>1.1574074074074073E-5</v>
      </c>
      <c r="F705" t="s">
        <v>70</v>
      </c>
      <c r="G705" t="s">
        <v>1001</v>
      </c>
      <c r="H705" s="11">
        <v>44171.4065625</v>
      </c>
      <c r="I705" t="s">
        <v>1144</v>
      </c>
      <c r="J705">
        <v>0</v>
      </c>
      <c r="K705">
        <v>91</v>
      </c>
      <c r="M705">
        <v>703</v>
      </c>
      <c r="N705" s="16">
        <v>1.1574074074074073E-5</v>
      </c>
      <c r="O705">
        <v>9</v>
      </c>
      <c r="P705">
        <v>6</v>
      </c>
      <c r="Q705">
        <f>pqZwift[[#This Row],[Afstand]]+IF(pqZwift[[#This Row],[Index]]&gt;1,Q704,0)</f>
        <v>5392</v>
      </c>
      <c r="R705">
        <v>22</v>
      </c>
      <c r="S705">
        <v>91</v>
      </c>
    </row>
    <row r="706" spans="2:19" x14ac:dyDescent="0.25">
      <c r="B706">
        <v>704</v>
      </c>
      <c r="C706" t="s">
        <v>87</v>
      </c>
      <c r="D706" t="s">
        <v>55</v>
      </c>
      <c r="E706" s="10">
        <v>1.1574074074074073E-5</v>
      </c>
      <c r="F706" t="s">
        <v>327</v>
      </c>
      <c r="G706" t="s">
        <v>1015</v>
      </c>
      <c r="H706" s="11">
        <v>44171.406574074077</v>
      </c>
      <c r="I706" t="s">
        <v>1145</v>
      </c>
      <c r="J706">
        <v>0</v>
      </c>
      <c r="K706">
        <v>91</v>
      </c>
      <c r="M706">
        <v>704</v>
      </c>
      <c r="N706" s="16">
        <v>1.1574074074074073E-5</v>
      </c>
      <c r="O706">
        <v>9</v>
      </c>
      <c r="P706">
        <v>5</v>
      </c>
      <c r="Q706">
        <f>pqZwift[[#This Row],[Afstand]]+IF(pqZwift[[#This Row],[Index]]&gt;1,Q705,0)</f>
        <v>5397</v>
      </c>
      <c r="R706">
        <v>20</v>
      </c>
      <c r="S706">
        <v>91</v>
      </c>
    </row>
    <row r="707" spans="2:19" x14ac:dyDescent="0.25">
      <c r="B707">
        <v>705</v>
      </c>
      <c r="C707" t="s">
        <v>87</v>
      </c>
      <c r="D707" t="s">
        <v>66</v>
      </c>
      <c r="E707" s="10">
        <v>1.1574074074074073E-5</v>
      </c>
      <c r="F707" t="s">
        <v>67</v>
      </c>
      <c r="G707" t="s">
        <v>1146</v>
      </c>
      <c r="H707" s="11">
        <v>44171.406585648147</v>
      </c>
      <c r="I707" t="s">
        <v>1147</v>
      </c>
      <c r="J707">
        <v>0</v>
      </c>
      <c r="K707">
        <v>89</v>
      </c>
      <c r="M707">
        <v>705</v>
      </c>
      <c r="N707" s="16">
        <v>1.1574074074074073E-5</v>
      </c>
      <c r="O707">
        <v>9</v>
      </c>
      <c r="P707">
        <v>6</v>
      </c>
      <c r="Q707">
        <f>pqZwift[[#This Row],[Afstand]]+IF(pqZwift[[#This Row],[Index]]&gt;1,Q706,0)</f>
        <v>5403</v>
      </c>
      <c r="R707">
        <v>21</v>
      </c>
      <c r="S707">
        <v>89</v>
      </c>
    </row>
    <row r="708" spans="2:19" x14ac:dyDescent="0.25">
      <c r="B708">
        <v>706</v>
      </c>
      <c r="C708" t="s">
        <v>104</v>
      </c>
      <c r="D708" t="s">
        <v>55</v>
      </c>
      <c r="E708" s="10">
        <v>1.1574074074074073E-5</v>
      </c>
      <c r="F708" t="s">
        <v>61</v>
      </c>
      <c r="G708" t="s">
        <v>640</v>
      </c>
      <c r="H708" s="11">
        <v>44171.406597222223</v>
      </c>
      <c r="I708" t="s">
        <v>1148</v>
      </c>
      <c r="J708">
        <v>0</v>
      </c>
      <c r="K708">
        <v>89</v>
      </c>
      <c r="M708">
        <v>706</v>
      </c>
      <c r="N708" s="16">
        <v>1.1574074074074073E-5</v>
      </c>
      <c r="O708">
        <v>10</v>
      </c>
      <c r="P708">
        <v>5</v>
      </c>
      <c r="Q708">
        <f>pqZwift[[#This Row],[Afstand]]+IF(pqZwift[[#This Row],[Index]]&gt;1,Q707,0)</f>
        <v>5408</v>
      </c>
      <c r="R708">
        <v>18</v>
      </c>
      <c r="S708">
        <v>89</v>
      </c>
    </row>
    <row r="709" spans="2:19" x14ac:dyDescent="0.25">
      <c r="B709">
        <v>707</v>
      </c>
      <c r="C709" t="s">
        <v>104</v>
      </c>
      <c r="D709" t="s">
        <v>48</v>
      </c>
      <c r="E709" s="10">
        <v>1.1574074074074073E-5</v>
      </c>
      <c r="F709" t="s">
        <v>1149</v>
      </c>
      <c r="G709" t="s">
        <v>642</v>
      </c>
      <c r="H709" s="11">
        <v>44171.406608796293</v>
      </c>
      <c r="I709" t="s">
        <v>1150</v>
      </c>
      <c r="J709">
        <v>0</v>
      </c>
      <c r="K709">
        <v>86</v>
      </c>
      <c r="M709">
        <v>707</v>
      </c>
      <c r="N709" s="16">
        <v>1.1574074074074073E-5</v>
      </c>
      <c r="O709">
        <v>10</v>
      </c>
      <c r="P709">
        <v>3</v>
      </c>
      <c r="Q709">
        <f>pqZwift[[#This Row],[Afstand]]+IF(pqZwift[[#This Row],[Index]]&gt;1,Q708,0)</f>
        <v>5411</v>
      </c>
      <c r="R709">
        <v>11</v>
      </c>
      <c r="S709">
        <v>86</v>
      </c>
    </row>
    <row r="710" spans="2:19" x14ac:dyDescent="0.25">
      <c r="B710">
        <v>708</v>
      </c>
      <c r="C710" t="s">
        <v>117</v>
      </c>
      <c r="D710" t="s">
        <v>44</v>
      </c>
      <c r="E710" s="10">
        <v>1.1574074074074073E-5</v>
      </c>
      <c r="F710" t="s">
        <v>1151</v>
      </c>
      <c r="G710" t="s">
        <v>1152</v>
      </c>
      <c r="H710" s="11">
        <v>44171.40662037037</v>
      </c>
      <c r="I710" t="s">
        <v>1153</v>
      </c>
      <c r="J710">
        <v>0</v>
      </c>
      <c r="K710">
        <v>85</v>
      </c>
      <c r="M710">
        <v>708</v>
      </c>
      <c r="N710" s="16">
        <v>1.1574074074074073E-5</v>
      </c>
      <c r="O710">
        <v>11</v>
      </c>
      <c r="P710">
        <v>4</v>
      </c>
      <c r="Q710">
        <f>pqZwift[[#This Row],[Afstand]]+IF(pqZwift[[#This Row],[Index]]&gt;1,Q709,0)</f>
        <v>5415</v>
      </c>
      <c r="R710">
        <v>14</v>
      </c>
      <c r="S710">
        <v>85</v>
      </c>
    </row>
    <row r="711" spans="2:19" x14ac:dyDescent="0.25">
      <c r="B711">
        <v>709</v>
      </c>
      <c r="C711" t="s">
        <v>117</v>
      </c>
      <c r="D711" t="s">
        <v>44</v>
      </c>
      <c r="E711" s="10">
        <v>1.1574074074074073E-5</v>
      </c>
      <c r="F711" t="s">
        <v>1154</v>
      </c>
      <c r="G711" t="s">
        <v>1155</v>
      </c>
      <c r="H711" s="11">
        <v>44171.406631944446</v>
      </c>
      <c r="I711" t="s">
        <v>1156</v>
      </c>
      <c r="J711">
        <v>0</v>
      </c>
      <c r="K711">
        <v>85</v>
      </c>
      <c r="M711">
        <v>709</v>
      </c>
      <c r="N711" s="16">
        <v>1.1574074074074073E-5</v>
      </c>
      <c r="O711">
        <v>11</v>
      </c>
      <c r="P711">
        <v>4</v>
      </c>
      <c r="Q711">
        <f>pqZwift[[#This Row],[Afstand]]+IF(pqZwift[[#This Row],[Index]]&gt;1,Q710,0)</f>
        <v>5419</v>
      </c>
      <c r="R711">
        <v>13</v>
      </c>
      <c r="S711">
        <v>85</v>
      </c>
    </row>
    <row r="712" spans="2:19" x14ac:dyDescent="0.25">
      <c r="B712">
        <v>710</v>
      </c>
      <c r="C712" t="s">
        <v>117</v>
      </c>
      <c r="D712" t="s">
        <v>44</v>
      </c>
      <c r="E712" s="10">
        <v>1.1574074074074073E-5</v>
      </c>
      <c r="F712" t="s">
        <v>1154</v>
      </c>
      <c r="G712" t="s">
        <v>1157</v>
      </c>
      <c r="H712" s="11">
        <v>44171.406643518516</v>
      </c>
      <c r="I712" t="s">
        <v>1158</v>
      </c>
      <c r="J712">
        <v>0</v>
      </c>
      <c r="K712">
        <v>84</v>
      </c>
      <c r="M712">
        <v>710</v>
      </c>
      <c r="N712" s="16">
        <v>1.1574074074074073E-5</v>
      </c>
      <c r="O712">
        <v>11</v>
      </c>
      <c r="P712">
        <v>4</v>
      </c>
      <c r="Q712">
        <f>pqZwift[[#This Row],[Afstand]]+IF(pqZwift[[#This Row],[Index]]&gt;1,Q711,0)</f>
        <v>5423</v>
      </c>
      <c r="R712">
        <v>13</v>
      </c>
      <c r="S712">
        <v>84</v>
      </c>
    </row>
    <row r="713" spans="2:19" x14ac:dyDescent="0.25">
      <c r="B713">
        <v>711</v>
      </c>
      <c r="C713" t="s">
        <v>401</v>
      </c>
      <c r="D713" t="s">
        <v>44</v>
      </c>
      <c r="E713" s="10">
        <v>1.1574074074074073E-5</v>
      </c>
      <c r="F713" t="s">
        <v>1154</v>
      </c>
      <c r="G713" t="s">
        <v>805</v>
      </c>
      <c r="H713" s="11">
        <v>44171.406655092593</v>
      </c>
      <c r="I713" t="s">
        <v>1159</v>
      </c>
      <c r="J713">
        <v>0</v>
      </c>
      <c r="K713">
        <v>82</v>
      </c>
      <c r="M713">
        <v>711</v>
      </c>
      <c r="N713" s="16">
        <v>1.1574074074074073E-5</v>
      </c>
      <c r="O713">
        <v>12</v>
      </c>
      <c r="P713">
        <v>4</v>
      </c>
      <c r="Q713">
        <f>pqZwift[[#This Row],[Afstand]]+IF(pqZwift[[#This Row],[Index]]&gt;1,Q712,0)</f>
        <v>5427</v>
      </c>
      <c r="R713">
        <v>13</v>
      </c>
      <c r="S713">
        <v>82</v>
      </c>
    </row>
    <row r="714" spans="2:19" x14ac:dyDescent="0.25">
      <c r="B714">
        <v>712</v>
      </c>
      <c r="C714" t="s">
        <v>401</v>
      </c>
      <c r="D714" t="s">
        <v>44</v>
      </c>
      <c r="E714" s="10">
        <v>1.1574074074074073E-5</v>
      </c>
      <c r="F714" t="s">
        <v>1154</v>
      </c>
      <c r="G714" t="s">
        <v>838</v>
      </c>
      <c r="H714" s="11">
        <v>44171.406666666669</v>
      </c>
      <c r="I714" t="s">
        <v>1160</v>
      </c>
      <c r="J714">
        <v>0</v>
      </c>
      <c r="K714">
        <v>82</v>
      </c>
      <c r="M714">
        <v>712</v>
      </c>
      <c r="N714" s="16">
        <v>1.1574074074074073E-5</v>
      </c>
      <c r="O714">
        <v>12</v>
      </c>
      <c r="P714">
        <v>4</v>
      </c>
      <c r="Q714">
        <f>pqZwift[[#This Row],[Afstand]]+IF(pqZwift[[#This Row],[Index]]&gt;1,Q713,0)</f>
        <v>5431</v>
      </c>
      <c r="R714">
        <v>13</v>
      </c>
      <c r="S714">
        <v>82</v>
      </c>
    </row>
    <row r="715" spans="2:19" x14ac:dyDescent="0.25">
      <c r="B715">
        <v>713</v>
      </c>
      <c r="C715" t="s">
        <v>401</v>
      </c>
      <c r="D715" t="s">
        <v>44</v>
      </c>
      <c r="E715" s="10">
        <v>1.1574074074074073E-5</v>
      </c>
      <c r="F715" t="s">
        <v>1154</v>
      </c>
      <c r="G715" t="s">
        <v>1161</v>
      </c>
      <c r="H715" s="11">
        <v>44171.406678240739</v>
      </c>
      <c r="I715" t="s">
        <v>1162</v>
      </c>
      <c r="J715">
        <v>0</v>
      </c>
      <c r="K715">
        <v>82</v>
      </c>
      <c r="M715">
        <v>713</v>
      </c>
      <c r="N715" s="16">
        <v>1.1574074074074073E-5</v>
      </c>
      <c r="O715">
        <v>12</v>
      </c>
      <c r="P715">
        <v>4</v>
      </c>
      <c r="Q715">
        <f>pqZwift[[#This Row],[Afstand]]+IF(pqZwift[[#This Row],[Index]]&gt;1,Q714,0)</f>
        <v>5435</v>
      </c>
      <c r="R715">
        <v>13</v>
      </c>
      <c r="S715">
        <v>82</v>
      </c>
    </row>
    <row r="716" spans="2:19" x14ac:dyDescent="0.25">
      <c r="B716">
        <v>714</v>
      </c>
      <c r="C716" t="s">
        <v>1163</v>
      </c>
      <c r="D716" t="s">
        <v>36</v>
      </c>
      <c r="E716" s="10">
        <v>1.1574074074074073E-5</v>
      </c>
      <c r="F716" t="s">
        <v>1164</v>
      </c>
      <c r="G716" t="s">
        <v>1165</v>
      </c>
      <c r="H716" s="11">
        <v>44171.406689814816</v>
      </c>
      <c r="I716" t="s">
        <v>1166</v>
      </c>
      <c r="J716">
        <v>0</v>
      </c>
      <c r="K716">
        <v>81</v>
      </c>
      <c r="M716">
        <v>714</v>
      </c>
      <c r="N716" s="16">
        <v>1.1574074074074073E-5</v>
      </c>
      <c r="O716">
        <v>13</v>
      </c>
      <c r="P716">
        <v>2</v>
      </c>
      <c r="Q716">
        <f>pqZwift[[#This Row],[Afstand]]+IF(pqZwift[[#This Row],[Index]]&gt;1,Q715,0)</f>
        <v>5437</v>
      </c>
      <c r="R716">
        <v>8</v>
      </c>
      <c r="S716">
        <v>81</v>
      </c>
    </row>
    <row r="717" spans="2:19" x14ac:dyDescent="0.25">
      <c r="B717">
        <v>715</v>
      </c>
      <c r="C717" t="s">
        <v>1163</v>
      </c>
      <c r="D717" t="s">
        <v>44</v>
      </c>
      <c r="E717" s="10">
        <v>1.1574074074074073E-5</v>
      </c>
      <c r="F717" t="s">
        <v>1154</v>
      </c>
      <c r="G717" t="s">
        <v>809</v>
      </c>
      <c r="H717" s="11">
        <v>44171.406701388885</v>
      </c>
      <c r="I717" t="s">
        <v>1167</v>
      </c>
      <c r="J717">
        <v>0</v>
      </c>
      <c r="K717">
        <v>80</v>
      </c>
      <c r="M717">
        <v>715</v>
      </c>
      <c r="N717" s="16">
        <v>1.1574074074074073E-5</v>
      </c>
      <c r="O717">
        <v>13</v>
      </c>
      <c r="P717">
        <v>4</v>
      </c>
      <c r="Q717">
        <f>pqZwift[[#This Row],[Afstand]]+IF(pqZwift[[#This Row],[Index]]&gt;1,Q716,0)</f>
        <v>5441</v>
      </c>
      <c r="R717">
        <v>13</v>
      </c>
      <c r="S717">
        <v>80</v>
      </c>
    </row>
    <row r="718" spans="2:19" x14ac:dyDescent="0.25">
      <c r="B718">
        <v>716</v>
      </c>
      <c r="C718" t="s">
        <v>1163</v>
      </c>
      <c r="D718" t="s">
        <v>44</v>
      </c>
      <c r="E718" s="10">
        <v>1.1574074074074073E-5</v>
      </c>
      <c r="F718" t="s">
        <v>1154</v>
      </c>
      <c r="G718" t="s">
        <v>1161</v>
      </c>
      <c r="H718" s="11">
        <v>44171.406712962962</v>
      </c>
      <c r="I718" t="s">
        <v>1168</v>
      </c>
      <c r="J718">
        <v>0</v>
      </c>
      <c r="K718">
        <v>81</v>
      </c>
      <c r="M718">
        <v>716</v>
      </c>
      <c r="N718" s="16">
        <v>1.1574074074074073E-5</v>
      </c>
      <c r="O718">
        <v>13</v>
      </c>
      <c r="P718">
        <v>4</v>
      </c>
      <c r="Q718">
        <f>pqZwift[[#This Row],[Afstand]]+IF(pqZwift[[#This Row],[Index]]&gt;1,Q717,0)</f>
        <v>5445</v>
      </c>
      <c r="R718">
        <v>13</v>
      </c>
      <c r="S718">
        <v>81</v>
      </c>
    </row>
    <row r="719" spans="2:19" x14ac:dyDescent="0.25">
      <c r="B719">
        <v>717</v>
      </c>
      <c r="C719" t="s">
        <v>1163</v>
      </c>
      <c r="D719" t="s">
        <v>44</v>
      </c>
      <c r="E719" s="10">
        <v>1.1574074074074073E-5</v>
      </c>
      <c r="F719" t="s">
        <v>1154</v>
      </c>
      <c r="G719" t="s">
        <v>809</v>
      </c>
      <c r="H719" s="11">
        <v>44171.406724537039</v>
      </c>
      <c r="I719" t="s">
        <v>1169</v>
      </c>
      <c r="J719">
        <v>0</v>
      </c>
      <c r="K719">
        <v>80</v>
      </c>
      <c r="M719">
        <v>717</v>
      </c>
      <c r="N719" s="16">
        <v>1.1574074074074073E-5</v>
      </c>
      <c r="O719">
        <v>13</v>
      </c>
      <c r="P719">
        <v>4</v>
      </c>
      <c r="Q719">
        <f>pqZwift[[#This Row],[Afstand]]+IF(pqZwift[[#This Row],[Index]]&gt;1,Q718,0)</f>
        <v>5449</v>
      </c>
      <c r="R719">
        <v>13</v>
      </c>
      <c r="S719">
        <v>80</v>
      </c>
    </row>
    <row r="720" spans="2:19" x14ac:dyDescent="0.25">
      <c r="B720">
        <v>718</v>
      </c>
      <c r="C720" t="s">
        <v>1170</v>
      </c>
      <c r="D720" t="s">
        <v>136</v>
      </c>
      <c r="E720" s="10">
        <v>1.1574074074074073E-5</v>
      </c>
      <c r="F720" t="s">
        <v>1171</v>
      </c>
      <c r="G720" t="s">
        <v>809</v>
      </c>
      <c r="H720" s="11">
        <v>44171.406736111108</v>
      </c>
      <c r="I720" t="s">
        <v>1172</v>
      </c>
      <c r="J720">
        <v>0</v>
      </c>
      <c r="K720">
        <v>80</v>
      </c>
      <c r="M720">
        <v>718</v>
      </c>
      <c r="N720" s="16">
        <v>1.1574074074074073E-5</v>
      </c>
      <c r="O720">
        <v>14</v>
      </c>
      <c r="P720">
        <v>1</v>
      </c>
      <c r="Q720">
        <f>pqZwift[[#This Row],[Afstand]]+IF(pqZwift[[#This Row],[Index]]&gt;1,Q719,0)</f>
        <v>5450</v>
      </c>
      <c r="R720">
        <v>42</v>
      </c>
      <c r="S720">
        <v>80</v>
      </c>
    </row>
    <row r="721" spans="2:19" x14ac:dyDescent="0.25">
      <c r="B721">
        <v>719</v>
      </c>
      <c r="C721" t="s">
        <v>1170</v>
      </c>
      <c r="D721" t="s">
        <v>44</v>
      </c>
      <c r="E721" s="10">
        <v>1.1574074074074073E-5</v>
      </c>
      <c r="F721" t="s">
        <v>1154</v>
      </c>
      <c r="G721" t="s">
        <v>826</v>
      </c>
      <c r="H721" s="11">
        <v>44171.406747685185</v>
      </c>
      <c r="I721" t="s">
        <v>1173</v>
      </c>
      <c r="J721">
        <v>0</v>
      </c>
      <c r="K721">
        <v>79</v>
      </c>
      <c r="M721">
        <v>719</v>
      </c>
      <c r="N721" s="16">
        <v>1.1574074074074073E-5</v>
      </c>
      <c r="O721">
        <v>14</v>
      </c>
      <c r="P721">
        <v>4</v>
      </c>
      <c r="Q721">
        <f>pqZwift[[#This Row],[Afstand]]+IF(pqZwift[[#This Row],[Index]]&gt;1,Q720,0)</f>
        <v>5454</v>
      </c>
      <c r="R721">
        <v>13</v>
      </c>
      <c r="S721">
        <v>79</v>
      </c>
    </row>
    <row r="722" spans="2:19" x14ac:dyDescent="0.25">
      <c r="B722">
        <v>720</v>
      </c>
      <c r="C722" t="s">
        <v>1170</v>
      </c>
      <c r="D722" t="s">
        <v>44</v>
      </c>
      <c r="E722" s="10">
        <v>1.1574074074074073E-5</v>
      </c>
      <c r="F722" t="s">
        <v>1154</v>
      </c>
      <c r="G722" t="s">
        <v>809</v>
      </c>
      <c r="H722" s="11">
        <v>44171.406759259262</v>
      </c>
      <c r="I722" t="s">
        <v>1174</v>
      </c>
      <c r="J722">
        <v>0</v>
      </c>
      <c r="K722">
        <v>79</v>
      </c>
      <c r="M722">
        <v>720</v>
      </c>
      <c r="N722" s="16">
        <v>1.1574074074074073E-5</v>
      </c>
      <c r="O722">
        <v>14</v>
      </c>
      <c r="P722">
        <v>4</v>
      </c>
      <c r="Q722">
        <f>pqZwift[[#This Row],[Afstand]]+IF(pqZwift[[#This Row],[Index]]&gt;1,Q721,0)</f>
        <v>5458</v>
      </c>
      <c r="R722">
        <v>13</v>
      </c>
      <c r="S722">
        <v>79</v>
      </c>
    </row>
    <row r="723" spans="2:19" x14ac:dyDescent="0.25">
      <c r="B723">
        <v>721</v>
      </c>
      <c r="C723" t="s">
        <v>1170</v>
      </c>
      <c r="D723" t="s">
        <v>44</v>
      </c>
      <c r="E723" s="10">
        <v>1.1574074074074073E-5</v>
      </c>
      <c r="F723" t="s">
        <v>1154</v>
      </c>
      <c r="G723" t="s">
        <v>826</v>
      </c>
      <c r="H723" s="11">
        <v>44171.406770833331</v>
      </c>
      <c r="I723" t="s">
        <v>1175</v>
      </c>
      <c r="J723">
        <v>0</v>
      </c>
      <c r="K723">
        <v>78</v>
      </c>
      <c r="M723">
        <v>721</v>
      </c>
      <c r="N723" s="16">
        <v>1.1574074074074073E-5</v>
      </c>
      <c r="O723">
        <v>14</v>
      </c>
      <c r="P723">
        <v>4</v>
      </c>
      <c r="Q723">
        <f>pqZwift[[#This Row],[Afstand]]+IF(pqZwift[[#This Row],[Index]]&gt;1,Q722,0)</f>
        <v>5462</v>
      </c>
      <c r="R723">
        <v>13</v>
      </c>
      <c r="S723">
        <v>78</v>
      </c>
    </row>
    <row r="724" spans="2:19" x14ac:dyDescent="0.25">
      <c r="B724">
        <v>722</v>
      </c>
      <c r="C724" t="s">
        <v>1176</v>
      </c>
      <c r="D724" t="s">
        <v>44</v>
      </c>
      <c r="E724" s="10">
        <v>1.1574074074074073E-5</v>
      </c>
      <c r="F724" t="s">
        <v>1154</v>
      </c>
      <c r="G724" t="s">
        <v>809</v>
      </c>
      <c r="H724" s="11">
        <v>44171.406782407408</v>
      </c>
      <c r="I724" t="s">
        <v>1177</v>
      </c>
      <c r="J724">
        <v>0</v>
      </c>
      <c r="K724">
        <v>79</v>
      </c>
      <c r="M724">
        <v>722</v>
      </c>
      <c r="N724" s="16">
        <v>1.1574074074074073E-5</v>
      </c>
      <c r="O724">
        <v>15</v>
      </c>
      <c r="P724">
        <v>4</v>
      </c>
      <c r="Q724">
        <f>pqZwift[[#This Row],[Afstand]]+IF(pqZwift[[#This Row],[Index]]&gt;1,Q723,0)</f>
        <v>5466</v>
      </c>
      <c r="R724">
        <v>13</v>
      </c>
      <c r="S724">
        <v>79</v>
      </c>
    </row>
    <row r="725" spans="2:19" x14ac:dyDescent="0.25">
      <c r="B725">
        <v>723</v>
      </c>
      <c r="C725" t="s">
        <v>1176</v>
      </c>
      <c r="D725" t="s">
        <v>44</v>
      </c>
      <c r="E725" s="10">
        <v>1.1574074074074073E-5</v>
      </c>
      <c r="F725" t="s">
        <v>1154</v>
      </c>
      <c r="G725" t="s">
        <v>838</v>
      </c>
      <c r="H725" s="11">
        <v>44171.406793981485</v>
      </c>
      <c r="I725" t="s">
        <v>1178</v>
      </c>
      <c r="J725">
        <v>0</v>
      </c>
      <c r="K725">
        <v>80</v>
      </c>
      <c r="M725">
        <v>723</v>
      </c>
      <c r="N725" s="16">
        <v>1.1574074074074073E-5</v>
      </c>
      <c r="O725">
        <v>15</v>
      </c>
      <c r="P725">
        <v>4</v>
      </c>
      <c r="Q725">
        <f>pqZwift[[#This Row],[Afstand]]+IF(pqZwift[[#This Row],[Index]]&gt;1,Q724,0)</f>
        <v>5470</v>
      </c>
      <c r="R725">
        <v>13</v>
      </c>
      <c r="S725">
        <v>80</v>
      </c>
    </row>
    <row r="726" spans="2:19" x14ac:dyDescent="0.25">
      <c r="B726">
        <v>724</v>
      </c>
      <c r="C726" t="s">
        <v>1176</v>
      </c>
      <c r="D726" t="s">
        <v>36</v>
      </c>
      <c r="E726" s="10">
        <v>1.1574074074074073E-5</v>
      </c>
      <c r="F726" t="s">
        <v>1164</v>
      </c>
      <c r="G726" t="s">
        <v>840</v>
      </c>
      <c r="H726" s="11">
        <v>44171.406805555554</v>
      </c>
      <c r="I726" t="s">
        <v>1179</v>
      </c>
      <c r="J726">
        <v>0</v>
      </c>
      <c r="K726">
        <v>80</v>
      </c>
      <c r="M726">
        <v>724</v>
      </c>
      <c r="N726" s="16">
        <v>1.1574074074074073E-5</v>
      </c>
      <c r="O726">
        <v>15</v>
      </c>
      <c r="P726">
        <v>2</v>
      </c>
      <c r="Q726">
        <f>pqZwift[[#This Row],[Afstand]]+IF(pqZwift[[#This Row],[Index]]&gt;1,Q725,0)</f>
        <v>5472</v>
      </c>
      <c r="R726">
        <v>8</v>
      </c>
      <c r="S726">
        <v>80</v>
      </c>
    </row>
    <row r="727" spans="2:19" x14ac:dyDescent="0.25">
      <c r="B727">
        <v>725</v>
      </c>
      <c r="C727" t="s">
        <v>1176</v>
      </c>
      <c r="D727" t="s">
        <v>44</v>
      </c>
      <c r="E727" s="10">
        <v>1.1574074074074073E-5</v>
      </c>
      <c r="F727" t="s">
        <v>1154</v>
      </c>
      <c r="G727" t="s">
        <v>826</v>
      </c>
      <c r="H727" s="11">
        <v>44171.406817129631</v>
      </c>
      <c r="I727" t="s">
        <v>1180</v>
      </c>
      <c r="J727">
        <v>0</v>
      </c>
      <c r="K727">
        <v>80</v>
      </c>
      <c r="M727">
        <v>725</v>
      </c>
      <c r="N727" s="16">
        <v>1.1574074074074073E-5</v>
      </c>
      <c r="O727">
        <v>15</v>
      </c>
      <c r="P727">
        <v>4</v>
      </c>
      <c r="Q727">
        <f>pqZwift[[#This Row],[Afstand]]+IF(pqZwift[[#This Row],[Index]]&gt;1,Q726,0)</f>
        <v>5476</v>
      </c>
      <c r="R727">
        <v>13</v>
      </c>
      <c r="S727">
        <v>80</v>
      </c>
    </row>
    <row r="728" spans="2:19" x14ac:dyDescent="0.25">
      <c r="B728">
        <v>726</v>
      </c>
      <c r="C728" t="s">
        <v>1181</v>
      </c>
      <c r="D728" t="s">
        <v>44</v>
      </c>
      <c r="E728" s="10">
        <v>1.1574074074074073E-5</v>
      </c>
      <c r="F728" t="s">
        <v>1154</v>
      </c>
      <c r="G728" t="s">
        <v>826</v>
      </c>
      <c r="H728" s="11">
        <v>44171.406828703701</v>
      </c>
      <c r="I728" t="s">
        <v>1182</v>
      </c>
      <c r="J728">
        <v>0</v>
      </c>
      <c r="K728">
        <v>80</v>
      </c>
      <c r="M728">
        <v>726</v>
      </c>
      <c r="N728" s="16">
        <v>1.1574074074074073E-5</v>
      </c>
      <c r="O728">
        <v>16</v>
      </c>
      <c r="P728">
        <v>4</v>
      </c>
      <c r="Q728">
        <f>pqZwift[[#This Row],[Afstand]]+IF(pqZwift[[#This Row],[Index]]&gt;1,Q727,0)</f>
        <v>5480</v>
      </c>
      <c r="R728">
        <v>13</v>
      </c>
      <c r="S728">
        <v>80</v>
      </c>
    </row>
    <row r="729" spans="2:19" x14ac:dyDescent="0.25">
      <c r="B729">
        <v>727</v>
      </c>
      <c r="C729" t="s">
        <v>1181</v>
      </c>
      <c r="D729" t="s">
        <v>44</v>
      </c>
      <c r="E729" s="10">
        <v>1.1574074074074073E-5</v>
      </c>
      <c r="F729" t="s">
        <v>1154</v>
      </c>
      <c r="G729" t="s">
        <v>809</v>
      </c>
      <c r="H729" s="11">
        <v>44171.406840277778</v>
      </c>
      <c r="I729" t="s">
        <v>1183</v>
      </c>
      <c r="J729">
        <v>0</v>
      </c>
      <c r="K729">
        <v>80</v>
      </c>
      <c r="M729">
        <v>727</v>
      </c>
      <c r="N729" s="16">
        <v>1.1574074074074073E-5</v>
      </c>
      <c r="O729">
        <v>16</v>
      </c>
      <c r="P729">
        <v>4</v>
      </c>
      <c r="Q729">
        <f>pqZwift[[#This Row],[Afstand]]+IF(pqZwift[[#This Row],[Index]]&gt;1,Q728,0)</f>
        <v>5484</v>
      </c>
      <c r="R729">
        <v>13</v>
      </c>
      <c r="S729">
        <v>80</v>
      </c>
    </row>
    <row r="730" spans="2:19" x14ac:dyDescent="0.25">
      <c r="B730">
        <v>728</v>
      </c>
      <c r="C730" t="s">
        <v>1181</v>
      </c>
      <c r="D730" t="s">
        <v>44</v>
      </c>
      <c r="E730" s="10">
        <v>1.1574074074074073E-5</v>
      </c>
      <c r="F730" t="s">
        <v>1154</v>
      </c>
      <c r="G730" t="s">
        <v>809</v>
      </c>
      <c r="H730" s="11">
        <v>44171.406851851854</v>
      </c>
      <c r="I730" t="s">
        <v>1184</v>
      </c>
      <c r="J730">
        <v>0</v>
      </c>
      <c r="K730">
        <v>80</v>
      </c>
      <c r="M730">
        <v>728</v>
      </c>
      <c r="N730" s="16">
        <v>1.1574074074074073E-5</v>
      </c>
      <c r="O730">
        <v>16</v>
      </c>
      <c r="P730">
        <v>4</v>
      </c>
      <c r="Q730">
        <f>pqZwift[[#This Row],[Afstand]]+IF(pqZwift[[#This Row],[Index]]&gt;1,Q729,0)</f>
        <v>5488</v>
      </c>
      <c r="R730">
        <v>13</v>
      </c>
      <c r="S730">
        <v>80</v>
      </c>
    </row>
    <row r="731" spans="2:19" x14ac:dyDescent="0.25">
      <c r="B731">
        <v>729</v>
      </c>
      <c r="C731" t="s">
        <v>1185</v>
      </c>
      <c r="D731" t="s">
        <v>44</v>
      </c>
      <c r="E731" s="10">
        <v>1.1574074074074073E-5</v>
      </c>
      <c r="F731" t="s">
        <v>1154</v>
      </c>
      <c r="G731" t="s">
        <v>809</v>
      </c>
      <c r="H731" s="11">
        <v>44171.406863425924</v>
      </c>
      <c r="I731" t="s">
        <v>1186</v>
      </c>
      <c r="J731">
        <v>0</v>
      </c>
      <c r="K731">
        <v>81</v>
      </c>
      <c r="M731">
        <v>729</v>
      </c>
      <c r="N731" s="16">
        <v>1.1574074074074073E-5</v>
      </c>
      <c r="O731">
        <v>17</v>
      </c>
      <c r="P731">
        <v>4</v>
      </c>
      <c r="Q731">
        <f>pqZwift[[#This Row],[Afstand]]+IF(pqZwift[[#This Row],[Index]]&gt;1,Q730,0)</f>
        <v>5492</v>
      </c>
      <c r="R731">
        <v>13</v>
      </c>
      <c r="S731">
        <v>81</v>
      </c>
    </row>
    <row r="732" spans="2:19" x14ac:dyDescent="0.25">
      <c r="B732">
        <v>730</v>
      </c>
      <c r="C732" t="s">
        <v>1185</v>
      </c>
      <c r="D732" t="s">
        <v>36</v>
      </c>
      <c r="E732" s="10">
        <v>1.1574074074074073E-5</v>
      </c>
      <c r="F732" t="s">
        <v>1164</v>
      </c>
      <c r="G732" t="s">
        <v>1165</v>
      </c>
      <c r="H732" s="11">
        <v>44171.406875000001</v>
      </c>
      <c r="I732" t="s">
        <v>1187</v>
      </c>
      <c r="J732">
        <v>0</v>
      </c>
      <c r="K732">
        <v>81</v>
      </c>
      <c r="M732">
        <v>730</v>
      </c>
      <c r="N732" s="16">
        <v>1.1574074074074073E-5</v>
      </c>
      <c r="O732">
        <v>17</v>
      </c>
      <c r="P732">
        <v>2</v>
      </c>
      <c r="Q732">
        <f>pqZwift[[#This Row],[Afstand]]+IF(pqZwift[[#This Row],[Index]]&gt;1,Q731,0)</f>
        <v>5494</v>
      </c>
      <c r="R732">
        <v>8</v>
      </c>
      <c r="S732">
        <v>81</v>
      </c>
    </row>
    <row r="733" spans="2:19" x14ac:dyDescent="0.25">
      <c r="B733">
        <v>731</v>
      </c>
      <c r="C733" t="s">
        <v>1185</v>
      </c>
      <c r="D733" t="s">
        <v>44</v>
      </c>
      <c r="E733" s="10">
        <v>1.1574074074074073E-5</v>
      </c>
      <c r="F733" t="s">
        <v>1154</v>
      </c>
      <c r="G733" t="s">
        <v>838</v>
      </c>
      <c r="H733" s="11">
        <v>44171.406886574077</v>
      </c>
      <c r="I733" t="s">
        <v>1188</v>
      </c>
      <c r="J733">
        <v>0</v>
      </c>
      <c r="K733">
        <v>80</v>
      </c>
      <c r="M733">
        <v>731</v>
      </c>
      <c r="N733" s="16">
        <v>1.1574074074074073E-5</v>
      </c>
      <c r="O733">
        <v>17</v>
      </c>
      <c r="P733">
        <v>4</v>
      </c>
      <c r="Q733">
        <f>pqZwift[[#This Row],[Afstand]]+IF(pqZwift[[#This Row],[Index]]&gt;1,Q732,0)</f>
        <v>5498</v>
      </c>
      <c r="R733">
        <v>13</v>
      </c>
      <c r="S733">
        <v>80</v>
      </c>
    </row>
    <row r="734" spans="2:19" x14ac:dyDescent="0.25">
      <c r="B734">
        <v>732</v>
      </c>
      <c r="C734" t="s">
        <v>1189</v>
      </c>
      <c r="D734" t="s">
        <v>44</v>
      </c>
      <c r="E734" s="10">
        <v>1.1574074074074073E-5</v>
      </c>
      <c r="F734" t="s">
        <v>1154</v>
      </c>
      <c r="G734" t="s">
        <v>809</v>
      </c>
      <c r="H734" s="11">
        <v>44171.406898148147</v>
      </c>
      <c r="I734" t="s">
        <v>1190</v>
      </c>
      <c r="J734">
        <v>0</v>
      </c>
      <c r="K734">
        <v>81</v>
      </c>
      <c r="M734">
        <v>732</v>
      </c>
      <c r="N734" s="16">
        <v>1.1574074074074073E-5</v>
      </c>
      <c r="O734">
        <v>18</v>
      </c>
      <c r="P734">
        <v>4</v>
      </c>
      <c r="Q734">
        <f>pqZwift[[#This Row],[Afstand]]+IF(pqZwift[[#This Row],[Index]]&gt;1,Q733,0)</f>
        <v>5502</v>
      </c>
      <c r="R734">
        <v>13</v>
      </c>
      <c r="S734">
        <v>81</v>
      </c>
    </row>
    <row r="735" spans="2:19" x14ac:dyDescent="0.25">
      <c r="B735">
        <v>733</v>
      </c>
      <c r="C735" t="s">
        <v>1189</v>
      </c>
      <c r="D735" t="s">
        <v>44</v>
      </c>
      <c r="E735" s="10">
        <v>1.1574074074074073E-5</v>
      </c>
      <c r="F735" t="s">
        <v>1154</v>
      </c>
      <c r="G735" t="s">
        <v>1161</v>
      </c>
      <c r="H735" s="11">
        <v>44171.406909722224</v>
      </c>
      <c r="I735" t="s">
        <v>1191</v>
      </c>
      <c r="J735">
        <v>0</v>
      </c>
      <c r="K735">
        <v>81</v>
      </c>
      <c r="M735">
        <v>733</v>
      </c>
      <c r="N735" s="16">
        <v>1.1574074074074073E-5</v>
      </c>
      <c r="O735">
        <v>18</v>
      </c>
      <c r="P735">
        <v>4</v>
      </c>
      <c r="Q735">
        <f>pqZwift[[#This Row],[Afstand]]+IF(pqZwift[[#This Row],[Index]]&gt;1,Q734,0)</f>
        <v>5506</v>
      </c>
      <c r="R735">
        <v>13</v>
      </c>
      <c r="S735">
        <v>81</v>
      </c>
    </row>
    <row r="736" spans="2:19" x14ac:dyDescent="0.25">
      <c r="B736">
        <v>734</v>
      </c>
      <c r="C736" t="s">
        <v>1189</v>
      </c>
      <c r="D736" t="s">
        <v>44</v>
      </c>
      <c r="E736" s="10">
        <v>1.1574074074074073E-5</v>
      </c>
      <c r="F736" t="s">
        <v>1154</v>
      </c>
      <c r="G736" t="s">
        <v>1161</v>
      </c>
      <c r="H736" s="11">
        <v>44171.406921296293</v>
      </c>
      <c r="I736" t="s">
        <v>1192</v>
      </c>
      <c r="J736">
        <v>0</v>
      </c>
      <c r="K736">
        <v>82</v>
      </c>
      <c r="M736">
        <v>734</v>
      </c>
      <c r="N736" s="16">
        <v>1.1574074074074073E-5</v>
      </c>
      <c r="O736">
        <v>18</v>
      </c>
      <c r="P736">
        <v>4</v>
      </c>
      <c r="Q736">
        <f>pqZwift[[#This Row],[Afstand]]+IF(pqZwift[[#This Row],[Index]]&gt;1,Q735,0)</f>
        <v>5510</v>
      </c>
      <c r="R736">
        <v>13</v>
      </c>
      <c r="S736">
        <v>82</v>
      </c>
    </row>
    <row r="737" spans="2:19" x14ac:dyDescent="0.25">
      <c r="B737">
        <v>735</v>
      </c>
      <c r="C737" t="s">
        <v>1189</v>
      </c>
      <c r="D737" t="s">
        <v>136</v>
      </c>
      <c r="E737" s="10">
        <v>1.1574074074074073E-5</v>
      </c>
      <c r="F737" t="s">
        <v>1171</v>
      </c>
      <c r="G737" t="s">
        <v>809</v>
      </c>
      <c r="H737" s="11">
        <v>44171.40693287037</v>
      </c>
      <c r="I737" t="s">
        <v>1193</v>
      </c>
      <c r="J737">
        <v>0</v>
      </c>
      <c r="K737">
        <v>82</v>
      </c>
      <c r="M737">
        <v>735</v>
      </c>
      <c r="N737" s="16">
        <v>1.1574074074074073E-5</v>
      </c>
      <c r="O737">
        <v>18</v>
      </c>
      <c r="P737">
        <v>1</v>
      </c>
      <c r="Q737">
        <f>pqZwift[[#This Row],[Afstand]]+IF(pqZwift[[#This Row],[Index]]&gt;1,Q736,0)</f>
        <v>5511</v>
      </c>
      <c r="R737">
        <v>42</v>
      </c>
      <c r="S737">
        <v>82</v>
      </c>
    </row>
    <row r="738" spans="2:19" x14ac:dyDescent="0.25">
      <c r="B738">
        <v>736</v>
      </c>
      <c r="C738" t="s">
        <v>1194</v>
      </c>
      <c r="D738" t="s">
        <v>44</v>
      </c>
      <c r="E738" s="10">
        <v>1.1574074074074073E-5</v>
      </c>
      <c r="F738" t="s">
        <v>1154</v>
      </c>
      <c r="G738" t="s">
        <v>1161</v>
      </c>
      <c r="H738" s="11">
        <v>44171.406944444447</v>
      </c>
      <c r="I738" t="s">
        <v>1193</v>
      </c>
      <c r="J738">
        <v>0</v>
      </c>
      <c r="K738">
        <v>81</v>
      </c>
      <c r="M738">
        <v>736</v>
      </c>
      <c r="N738" s="16">
        <v>1.1574074074074073E-5</v>
      </c>
      <c r="O738">
        <v>19</v>
      </c>
      <c r="P738">
        <v>4</v>
      </c>
      <c r="Q738">
        <f>pqZwift[[#This Row],[Afstand]]+IF(pqZwift[[#This Row],[Index]]&gt;1,Q737,0)</f>
        <v>5515</v>
      </c>
      <c r="R738">
        <v>13</v>
      </c>
      <c r="S738">
        <v>81</v>
      </c>
    </row>
    <row r="739" spans="2:19" x14ac:dyDescent="0.25">
      <c r="B739">
        <v>737</v>
      </c>
      <c r="C739" t="s">
        <v>1194</v>
      </c>
      <c r="D739" t="s">
        <v>44</v>
      </c>
      <c r="E739" s="10">
        <v>1.1574074074074073E-5</v>
      </c>
      <c r="F739" t="s">
        <v>1154</v>
      </c>
      <c r="G739" t="s">
        <v>809</v>
      </c>
      <c r="H739" s="11">
        <v>44171.406956018516</v>
      </c>
      <c r="I739" t="s">
        <v>1195</v>
      </c>
      <c r="J739">
        <v>0</v>
      </c>
      <c r="K739">
        <v>82</v>
      </c>
      <c r="M739">
        <v>737</v>
      </c>
      <c r="N739" s="16">
        <v>1.1574074074074073E-5</v>
      </c>
      <c r="O739">
        <v>19</v>
      </c>
      <c r="P739">
        <v>4</v>
      </c>
      <c r="Q739">
        <f>pqZwift[[#This Row],[Afstand]]+IF(pqZwift[[#This Row],[Index]]&gt;1,Q738,0)</f>
        <v>5519</v>
      </c>
      <c r="R739">
        <v>13</v>
      </c>
      <c r="S739">
        <v>82</v>
      </c>
    </row>
    <row r="740" spans="2:19" x14ac:dyDescent="0.25">
      <c r="B740">
        <v>738</v>
      </c>
      <c r="C740" t="s">
        <v>1194</v>
      </c>
      <c r="D740" t="s">
        <v>44</v>
      </c>
      <c r="E740" s="10">
        <v>1.1574074074074073E-5</v>
      </c>
      <c r="F740" t="s">
        <v>1154</v>
      </c>
      <c r="G740" t="s">
        <v>809</v>
      </c>
      <c r="H740" s="11">
        <v>44171.406967592593</v>
      </c>
      <c r="I740" t="s">
        <v>1196</v>
      </c>
      <c r="J740">
        <v>0</v>
      </c>
      <c r="K740">
        <v>82</v>
      </c>
      <c r="M740">
        <v>738</v>
      </c>
      <c r="N740" s="16">
        <v>1.1574074074074073E-5</v>
      </c>
      <c r="O740">
        <v>19</v>
      </c>
      <c r="P740">
        <v>4</v>
      </c>
      <c r="Q740">
        <f>pqZwift[[#This Row],[Afstand]]+IF(pqZwift[[#This Row],[Index]]&gt;1,Q739,0)</f>
        <v>5523</v>
      </c>
      <c r="R740">
        <v>13</v>
      </c>
      <c r="S740">
        <v>82</v>
      </c>
    </row>
    <row r="741" spans="2:19" x14ac:dyDescent="0.25">
      <c r="B741">
        <v>739</v>
      </c>
      <c r="C741" t="s">
        <v>1197</v>
      </c>
      <c r="D741" t="s">
        <v>136</v>
      </c>
      <c r="E741" s="10">
        <v>1.1574074074074073E-5</v>
      </c>
      <c r="F741" t="s">
        <v>1171</v>
      </c>
      <c r="G741" t="s">
        <v>809</v>
      </c>
      <c r="H741" s="11">
        <v>44171.40697916667</v>
      </c>
      <c r="I741" t="s">
        <v>1198</v>
      </c>
      <c r="J741">
        <v>0</v>
      </c>
      <c r="K741">
        <v>81</v>
      </c>
      <c r="M741">
        <v>739</v>
      </c>
      <c r="N741" s="16">
        <v>1.1574074074074073E-5</v>
      </c>
      <c r="O741">
        <v>20</v>
      </c>
      <c r="P741">
        <v>1</v>
      </c>
      <c r="Q741">
        <f>pqZwift[[#This Row],[Afstand]]+IF(pqZwift[[#This Row],[Index]]&gt;1,Q740,0)</f>
        <v>5524</v>
      </c>
      <c r="R741">
        <v>42</v>
      </c>
      <c r="S741">
        <v>81</v>
      </c>
    </row>
    <row r="742" spans="2:19" x14ac:dyDescent="0.25">
      <c r="B742">
        <v>740</v>
      </c>
      <c r="C742" t="s">
        <v>1197</v>
      </c>
      <c r="D742" t="s">
        <v>44</v>
      </c>
      <c r="E742" s="10">
        <v>1.1574074074074073E-5</v>
      </c>
      <c r="F742" t="s">
        <v>1154</v>
      </c>
      <c r="G742" t="s">
        <v>809</v>
      </c>
      <c r="H742" s="11">
        <v>44171.406990740739</v>
      </c>
      <c r="I742" t="s">
        <v>1199</v>
      </c>
      <c r="J742">
        <v>0</v>
      </c>
      <c r="K742">
        <v>82</v>
      </c>
      <c r="M742">
        <v>740</v>
      </c>
      <c r="N742" s="16">
        <v>1.1574074074074073E-5</v>
      </c>
      <c r="O742">
        <v>20</v>
      </c>
      <c r="P742">
        <v>4</v>
      </c>
      <c r="Q742">
        <f>pqZwift[[#This Row],[Afstand]]+IF(pqZwift[[#This Row],[Index]]&gt;1,Q741,0)</f>
        <v>5528</v>
      </c>
      <c r="R742">
        <v>13</v>
      </c>
      <c r="S742">
        <v>82</v>
      </c>
    </row>
    <row r="743" spans="2:19" x14ac:dyDescent="0.25">
      <c r="B743">
        <v>741</v>
      </c>
      <c r="C743" t="s">
        <v>1197</v>
      </c>
      <c r="D743" t="s">
        <v>44</v>
      </c>
      <c r="E743" s="10">
        <v>1.1574074074074073E-5</v>
      </c>
      <c r="F743" t="s">
        <v>1154</v>
      </c>
      <c r="G743" t="s">
        <v>1161</v>
      </c>
      <c r="H743" s="11">
        <v>44171.407002314816</v>
      </c>
      <c r="I743" t="s">
        <v>1200</v>
      </c>
      <c r="J743">
        <v>0</v>
      </c>
      <c r="K743">
        <v>82</v>
      </c>
      <c r="M743">
        <v>741</v>
      </c>
      <c r="N743" s="16">
        <v>1.1574074074074073E-5</v>
      </c>
      <c r="O743">
        <v>20</v>
      </c>
      <c r="P743">
        <v>4</v>
      </c>
      <c r="Q743">
        <f>pqZwift[[#This Row],[Afstand]]+IF(pqZwift[[#This Row],[Index]]&gt;1,Q742,0)</f>
        <v>5532</v>
      </c>
      <c r="R743">
        <v>13</v>
      </c>
      <c r="S743">
        <v>82</v>
      </c>
    </row>
    <row r="744" spans="2:19" x14ac:dyDescent="0.25">
      <c r="B744">
        <v>742</v>
      </c>
      <c r="C744" t="s">
        <v>1197</v>
      </c>
      <c r="D744" t="s">
        <v>136</v>
      </c>
      <c r="E744" s="10">
        <v>1.1574074074074073E-5</v>
      </c>
      <c r="F744" t="s">
        <v>1171</v>
      </c>
      <c r="G744" t="s">
        <v>805</v>
      </c>
      <c r="H744" s="11">
        <v>44171.407013888886</v>
      </c>
      <c r="I744" t="s">
        <v>1201</v>
      </c>
      <c r="J744">
        <v>0</v>
      </c>
      <c r="K744">
        <v>81</v>
      </c>
      <c r="M744">
        <v>742</v>
      </c>
      <c r="N744" s="16">
        <v>1.1574074074074073E-5</v>
      </c>
      <c r="O744">
        <v>20</v>
      </c>
      <c r="P744">
        <v>1</v>
      </c>
      <c r="Q744">
        <f>pqZwift[[#This Row],[Afstand]]+IF(pqZwift[[#This Row],[Index]]&gt;1,Q743,0)</f>
        <v>5533</v>
      </c>
      <c r="R744">
        <v>42</v>
      </c>
      <c r="S744">
        <v>81</v>
      </c>
    </row>
    <row r="745" spans="2:19" x14ac:dyDescent="0.25">
      <c r="B745">
        <v>743</v>
      </c>
      <c r="C745" t="s">
        <v>1202</v>
      </c>
      <c r="D745" t="s">
        <v>44</v>
      </c>
      <c r="E745" s="10">
        <v>1.1574074074074073E-5</v>
      </c>
      <c r="F745" t="s">
        <v>1154</v>
      </c>
      <c r="G745" t="s">
        <v>1161</v>
      </c>
      <c r="H745" s="11">
        <v>44171.407025462962</v>
      </c>
      <c r="I745" t="s">
        <v>1201</v>
      </c>
      <c r="J745">
        <v>0</v>
      </c>
      <c r="K745">
        <v>82</v>
      </c>
      <c r="M745">
        <v>743</v>
      </c>
      <c r="N745" s="16">
        <v>1.1574074074074073E-5</v>
      </c>
      <c r="O745">
        <v>21</v>
      </c>
      <c r="P745">
        <v>4</v>
      </c>
      <c r="Q745">
        <f>pqZwift[[#This Row],[Afstand]]+IF(pqZwift[[#This Row],[Index]]&gt;1,Q744,0)</f>
        <v>5537</v>
      </c>
      <c r="R745">
        <v>13</v>
      </c>
      <c r="S745">
        <v>82</v>
      </c>
    </row>
    <row r="746" spans="2:19" x14ac:dyDescent="0.25">
      <c r="B746">
        <v>744</v>
      </c>
      <c r="C746" t="s">
        <v>1202</v>
      </c>
      <c r="D746" t="s">
        <v>36</v>
      </c>
      <c r="E746" s="10">
        <v>1.1574074074074073E-5</v>
      </c>
      <c r="F746" t="s">
        <v>1164</v>
      </c>
      <c r="G746" t="s">
        <v>805</v>
      </c>
      <c r="H746" s="11">
        <v>44171.407037037039</v>
      </c>
      <c r="I746" t="s">
        <v>1203</v>
      </c>
      <c r="J746">
        <v>0</v>
      </c>
      <c r="K746">
        <v>81</v>
      </c>
      <c r="M746">
        <v>744</v>
      </c>
      <c r="N746" s="16">
        <v>1.1574074074074073E-5</v>
      </c>
      <c r="O746">
        <v>21</v>
      </c>
      <c r="P746">
        <v>2</v>
      </c>
      <c r="Q746">
        <f>pqZwift[[#This Row],[Afstand]]+IF(pqZwift[[#This Row],[Index]]&gt;1,Q745,0)</f>
        <v>5539</v>
      </c>
      <c r="R746">
        <v>8</v>
      </c>
      <c r="S746">
        <v>81</v>
      </c>
    </row>
    <row r="747" spans="2:19" x14ac:dyDescent="0.25">
      <c r="B747">
        <v>745</v>
      </c>
      <c r="C747" t="s">
        <v>1202</v>
      </c>
      <c r="D747" t="s">
        <v>36</v>
      </c>
      <c r="E747" s="10">
        <v>1.1574074074074073E-5</v>
      </c>
      <c r="F747" t="s">
        <v>49</v>
      </c>
      <c r="G747" t="s">
        <v>1204</v>
      </c>
      <c r="H747" s="11">
        <v>44171.407048611109</v>
      </c>
      <c r="I747" t="s">
        <v>1205</v>
      </c>
      <c r="J747">
        <v>0</v>
      </c>
      <c r="K747">
        <v>81</v>
      </c>
      <c r="M747">
        <v>745</v>
      </c>
      <c r="N747" s="16">
        <v>1.1574074074074073E-5</v>
      </c>
      <c r="O747">
        <v>21</v>
      </c>
      <c r="P747">
        <v>2</v>
      </c>
      <c r="Q747">
        <f>pqZwift[[#This Row],[Afstand]]+IF(pqZwift[[#This Row],[Index]]&gt;1,Q746,0)</f>
        <v>5541</v>
      </c>
      <c r="R747">
        <v>9</v>
      </c>
      <c r="S747">
        <v>81</v>
      </c>
    </row>
    <row r="748" spans="2:19" x14ac:dyDescent="0.25">
      <c r="B748">
        <v>746</v>
      </c>
      <c r="C748" t="s">
        <v>1206</v>
      </c>
      <c r="D748" t="s">
        <v>44</v>
      </c>
      <c r="E748" s="10">
        <v>1.1574074074074073E-5</v>
      </c>
      <c r="F748" t="s">
        <v>1154</v>
      </c>
      <c r="G748" t="s">
        <v>1207</v>
      </c>
      <c r="H748" s="11">
        <v>44171.407060185185</v>
      </c>
      <c r="I748" t="s">
        <v>1208</v>
      </c>
      <c r="J748">
        <v>0</v>
      </c>
      <c r="K748">
        <v>81</v>
      </c>
      <c r="M748">
        <v>746</v>
      </c>
      <c r="N748" s="16">
        <v>1.1574074074074073E-5</v>
      </c>
      <c r="O748">
        <v>22</v>
      </c>
      <c r="P748">
        <v>4</v>
      </c>
      <c r="Q748">
        <f>pqZwift[[#This Row],[Afstand]]+IF(pqZwift[[#This Row],[Index]]&gt;1,Q747,0)</f>
        <v>5545</v>
      </c>
      <c r="R748">
        <v>13</v>
      </c>
      <c r="S748">
        <v>81</v>
      </c>
    </row>
    <row r="749" spans="2:19" x14ac:dyDescent="0.25">
      <c r="B749">
        <v>747</v>
      </c>
      <c r="C749" t="s">
        <v>1206</v>
      </c>
      <c r="D749" t="s">
        <v>36</v>
      </c>
      <c r="E749" s="10">
        <v>1.1574074074074073E-5</v>
      </c>
      <c r="F749" t="s">
        <v>49</v>
      </c>
      <c r="G749" t="s">
        <v>1209</v>
      </c>
      <c r="H749" s="11">
        <v>44171.407071759262</v>
      </c>
      <c r="I749" t="s">
        <v>1210</v>
      </c>
      <c r="J749">
        <v>0</v>
      </c>
      <c r="K749">
        <v>80</v>
      </c>
      <c r="M749">
        <v>747</v>
      </c>
      <c r="N749" s="16">
        <v>1.1574074074074073E-5</v>
      </c>
      <c r="O749">
        <v>22</v>
      </c>
      <c r="P749">
        <v>2</v>
      </c>
      <c r="Q749">
        <f>pqZwift[[#This Row],[Afstand]]+IF(pqZwift[[#This Row],[Index]]&gt;1,Q748,0)</f>
        <v>5547</v>
      </c>
      <c r="R749">
        <v>9</v>
      </c>
      <c r="S749">
        <v>80</v>
      </c>
    </row>
    <row r="750" spans="2:19" x14ac:dyDescent="0.25">
      <c r="B750">
        <v>748</v>
      </c>
      <c r="C750" t="s">
        <v>1206</v>
      </c>
      <c r="D750" t="s">
        <v>44</v>
      </c>
      <c r="E750" s="10">
        <v>1.1574074074074073E-5</v>
      </c>
      <c r="F750" t="s">
        <v>1154</v>
      </c>
      <c r="G750" t="s">
        <v>1209</v>
      </c>
      <c r="H750" s="11">
        <v>44171.407083333332</v>
      </c>
      <c r="I750" t="s">
        <v>1211</v>
      </c>
      <c r="J750">
        <v>0</v>
      </c>
      <c r="K750">
        <v>81</v>
      </c>
      <c r="M750">
        <v>748</v>
      </c>
      <c r="N750" s="16">
        <v>1.1574074074074073E-5</v>
      </c>
      <c r="O750">
        <v>22</v>
      </c>
      <c r="P750">
        <v>4</v>
      </c>
      <c r="Q750">
        <f>pqZwift[[#This Row],[Afstand]]+IF(pqZwift[[#This Row],[Index]]&gt;1,Q749,0)</f>
        <v>5551</v>
      </c>
      <c r="R750">
        <v>13</v>
      </c>
      <c r="S750">
        <v>81</v>
      </c>
    </row>
    <row r="751" spans="2:19" x14ac:dyDescent="0.25">
      <c r="B751">
        <v>749</v>
      </c>
      <c r="C751" t="s">
        <v>1206</v>
      </c>
      <c r="D751" t="s">
        <v>36</v>
      </c>
      <c r="E751" s="10">
        <v>1.1574074074074073E-5</v>
      </c>
      <c r="F751" t="s">
        <v>40</v>
      </c>
      <c r="G751" t="s">
        <v>642</v>
      </c>
      <c r="H751" s="11">
        <v>44171.407094907408</v>
      </c>
      <c r="I751" t="s">
        <v>1212</v>
      </c>
      <c r="J751">
        <v>0</v>
      </c>
      <c r="K751">
        <v>81</v>
      </c>
      <c r="M751">
        <v>749</v>
      </c>
      <c r="N751" s="16">
        <v>1.1574074074074073E-5</v>
      </c>
      <c r="O751">
        <v>22</v>
      </c>
      <c r="P751">
        <v>2</v>
      </c>
      <c r="Q751">
        <f>pqZwift[[#This Row],[Afstand]]+IF(pqZwift[[#This Row],[Index]]&gt;1,Q750,0)</f>
        <v>5553</v>
      </c>
      <c r="R751">
        <v>6</v>
      </c>
      <c r="S751">
        <v>81</v>
      </c>
    </row>
    <row r="752" spans="2:19" x14ac:dyDescent="0.25">
      <c r="B752">
        <v>750</v>
      </c>
      <c r="C752" t="s">
        <v>1213</v>
      </c>
      <c r="D752" t="s">
        <v>36</v>
      </c>
      <c r="E752" s="10">
        <v>1.1574074074074073E-5</v>
      </c>
      <c r="F752" t="s">
        <v>40</v>
      </c>
      <c r="G752" t="s">
        <v>1214</v>
      </c>
      <c r="H752" s="11">
        <v>44171.407106481478</v>
      </c>
      <c r="I752" t="s">
        <v>1215</v>
      </c>
      <c r="J752">
        <v>0</v>
      </c>
      <c r="K752">
        <v>80</v>
      </c>
      <c r="M752">
        <v>750</v>
      </c>
      <c r="N752" s="16">
        <v>1.1574074074074073E-5</v>
      </c>
      <c r="O752">
        <v>23</v>
      </c>
      <c r="P752">
        <v>2</v>
      </c>
      <c r="Q752">
        <f>pqZwift[[#This Row],[Afstand]]+IF(pqZwift[[#This Row],[Index]]&gt;1,Q751,0)</f>
        <v>5555</v>
      </c>
      <c r="R752">
        <v>6</v>
      </c>
      <c r="S752">
        <v>80</v>
      </c>
    </row>
    <row r="753" spans="2:19" x14ac:dyDescent="0.25">
      <c r="B753">
        <v>751</v>
      </c>
      <c r="C753" t="s">
        <v>1213</v>
      </c>
      <c r="D753" t="s">
        <v>44</v>
      </c>
      <c r="E753" s="10">
        <v>1.1574074074074073E-5</v>
      </c>
      <c r="F753" t="s">
        <v>1151</v>
      </c>
      <c r="G753" t="s">
        <v>1216</v>
      </c>
      <c r="H753" s="11">
        <v>44171.407118055555</v>
      </c>
      <c r="I753" t="s">
        <v>1215</v>
      </c>
      <c r="J753">
        <v>0</v>
      </c>
      <c r="K753">
        <v>81</v>
      </c>
      <c r="M753">
        <v>751</v>
      </c>
      <c r="N753" s="16">
        <v>1.1574074074074073E-5</v>
      </c>
      <c r="O753">
        <v>23</v>
      </c>
      <c r="P753">
        <v>4</v>
      </c>
      <c r="Q753">
        <f>pqZwift[[#This Row],[Afstand]]+IF(pqZwift[[#This Row],[Index]]&gt;1,Q752,0)</f>
        <v>5559</v>
      </c>
      <c r="R753">
        <v>14</v>
      </c>
      <c r="S753">
        <v>81</v>
      </c>
    </row>
    <row r="754" spans="2:19" x14ac:dyDescent="0.25">
      <c r="B754">
        <v>752</v>
      </c>
      <c r="C754" t="s">
        <v>1213</v>
      </c>
      <c r="D754" t="s">
        <v>48</v>
      </c>
      <c r="E754" s="10">
        <v>1.1574074074074073E-5</v>
      </c>
      <c r="F754" t="s">
        <v>1149</v>
      </c>
      <c r="G754" t="s">
        <v>650</v>
      </c>
      <c r="H754" s="11">
        <v>44171.407129629632</v>
      </c>
      <c r="I754" t="s">
        <v>1217</v>
      </c>
      <c r="J754">
        <v>0</v>
      </c>
      <c r="K754">
        <v>81</v>
      </c>
      <c r="M754">
        <v>752</v>
      </c>
      <c r="N754" s="16">
        <v>1.1574074074074073E-5</v>
      </c>
      <c r="O754">
        <v>23</v>
      </c>
      <c r="P754">
        <v>3</v>
      </c>
      <c r="Q754">
        <f>pqZwift[[#This Row],[Afstand]]+IF(pqZwift[[#This Row],[Index]]&gt;1,Q753,0)</f>
        <v>5562</v>
      </c>
      <c r="R754">
        <v>11</v>
      </c>
      <c r="S754">
        <v>81</v>
      </c>
    </row>
    <row r="755" spans="2:19" x14ac:dyDescent="0.25">
      <c r="B755">
        <v>753</v>
      </c>
      <c r="C755" t="s">
        <v>1213</v>
      </c>
      <c r="D755" t="s">
        <v>36</v>
      </c>
      <c r="E755" s="10">
        <v>1.1574074074074073E-5</v>
      </c>
      <c r="F755" t="s">
        <v>1164</v>
      </c>
      <c r="G755" t="s">
        <v>630</v>
      </c>
      <c r="H755" s="11">
        <v>44171.407141203701</v>
      </c>
      <c r="I755" t="s">
        <v>1218</v>
      </c>
      <c r="J755">
        <v>0</v>
      </c>
      <c r="K755">
        <v>80</v>
      </c>
      <c r="M755">
        <v>753</v>
      </c>
      <c r="N755" s="16">
        <v>1.1574074074074073E-5</v>
      </c>
      <c r="O755">
        <v>23</v>
      </c>
      <c r="P755">
        <v>2</v>
      </c>
      <c r="Q755">
        <f>pqZwift[[#This Row],[Afstand]]+IF(pqZwift[[#This Row],[Index]]&gt;1,Q754,0)</f>
        <v>5564</v>
      </c>
      <c r="R755">
        <v>8</v>
      </c>
      <c r="S755">
        <v>80</v>
      </c>
    </row>
    <row r="756" spans="2:19" x14ac:dyDescent="0.25">
      <c r="B756">
        <v>754</v>
      </c>
      <c r="C756" t="s">
        <v>1219</v>
      </c>
      <c r="D756" t="s">
        <v>44</v>
      </c>
      <c r="E756" s="10">
        <v>1.1574074074074073E-5</v>
      </c>
      <c r="F756" t="s">
        <v>45</v>
      </c>
      <c r="G756" t="s">
        <v>1220</v>
      </c>
      <c r="H756" s="11">
        <v>44171.407152777778</v>
      </c>
      <c r="I756" t="s">
        <v>1221</v>
      </c>
      <c r="J756">
        <v>0</v>
      </c>
      <c r="K756">
        <v>81</v>
      </c>
      <c r="M756">
        <v>754</v>
      </c>
      <c r="N756" s="16">
        <v>1.1574074074074073E-5</v>
      </c>
      <c r="O756">
        <v>24</v>
      </c>
      <c r="P756">
        <v>4</v>
      </c>
      <c r="Q756">
        <f>pqZwift[[#This Row],[Afstand]]+IF(pqZwift[[#This Row],[Index]]&gt;1,Q755,0)</f>
        <v>5568</v>
      </c>
      <c r="R756">
        <v>15</v>
      </c>
      <c r="S756">
        <v>81</v>
      </c>
    </row>
    <row r="757" spans="2:19" x14ac:dyDescent="0.25">
      <c r="B757">
        <v>755</v>
      </c>
      <c r="C757" t="s">
        <v>1219</v>
      </c>
      <c r="D757" t="s">
        <v>48</v>
      </c>
      <c r="E757" s="10">
        <v>1.1574074074074073E-5</v>
      </c>
      <c r="F757" t="s">
        <v>49</v>
      </c>
      <c r="G757" t="s">
        <v>1047</v>
      </c>
      <c r="H757" s="11">
        <v>44171.407164351855</v>
      </c>
      <c r="I757" t="s">
        <v>1222</v>
      </c>
      <c r="J757">
        <v>0</v>
      </c>
      <c r="K757">
        <v>81</v>
      </c>
      <c r="M757">
        <v>755</v>
      </c>
      <c r="N757" s="16">
        <v>1.1574074074074073E-5</v>
      </c>
      <c r="O757">
        <v>24</v>
      </c>
      <c r="P757">
        <v>3</v>
      </c>
      <c r="Q757">
        <f>pqZwift[[#This Row],[Afstand]]+IF(pqZwift[[#This Row],[Index]]&gt;1,Q756,0)</f>
        <v>5571</v>
      </c>
      <c r="R757">
        <v>9</v>
      </c>
      <c r="S757">
        <v>81</v>
      </c>
    </row>
    <row r="758" spans="2:19" x14ac:dyDescent="0.25">
      <c r="B758">
        <v>756</v>
      </c>
      <c r="C758" t="s">
        <v>1219</v>
      </c>
      <c r="D758" t="s">
        <v>48</v>
      </c>
      <c r="E758" s="10">
        <v>1.1574074074074073E-5</v>
      </c>
      <c r="F758" t="s">
        <v>1223</v>
      </c>
      <c r="G758" t="s">
        <v>1224</v>
      </c>
      <c r="H758" s="11">
        <v>44171.407175925924</v>
      </c>
      <c r="I758" t="s">
        <v>1225</v>
      </c>
      <c r="J758">
        <v>0</v>
      </c>
      <c r="K758">
        <v>80</v>
      </c>
      <c r="M758">
        <v>756</v>
      </c>
      <c r="N758" s="16">
        <v>1.1574074074074073E-5</v>
      </c>
      <c r="O758">
        <v>24</v>
      </c>
      <c r="P758">
        <v>3</v>
      </c>
      <c r="Q758">
        <f>pqZwift[[#This Row],[Afstand]]+IF(pqZwift[[#This Row],[Index]]&gt;1,Q757,0)</f>
        <v>5574</v>
      </c>
      <c r="R758">
        <v>12</v>
      </c>
      <c r="S758">
        <v>80</v>
      </c>
    </row>
    <row r="759" spans="2:19" x14ac:dyDescent="0.25">
      <c r="B759">
        <v>757</v>
      </c>
      <c r="C759" t="s">
        <v>1219</v>
      </c>
      <c r="D759" t="s">
        <v>48</v>
      </c>
      <c r="E759" s="10">
        <v>1.1574074074074073E-5</v>
      </c>
      <c r="F759" t="s">
        <v>1149</v>
      </c>
      <c r="G759" t="s">
        <v>1110</v>
      </c>
      <c r="H759" s="11">
        <v>44171.407187500001</v>
      </c>
      <c r="I759" t="s">
        <v>1226</v>
      </c>
      <c r="J759">
        <v>0</v>
      </c>
      <c r="K759">
        <v>81</v>
      </c>
      <c r="M759">
        <v>757</v>
      </c>
      <c r="N759" s="16">
        <v>1.1574074074074073E-5</v>
      </c>
      <c r="O759">
        <v>24</v>
      </c>
      <c r="P759">
        <v>3</v>
      </c>
      <c r="Q759">
        <f>pqZwift[[#This Row],[Afstand]]+IF(pqZwift[[#This Row],[Index]]&gt;1,Q758,0)</f>
        <v>5577</v>
      </c>
      <c r="R759">
        <v>11</v>
      </c>
      <c r="S759">
        <v>81</v>
      </c>
    </row>
    <row r="760" spans="2:19" x14ac:dyDescent="0.25">
      <c r="B760">
        <v>758</v>
      </c>
      <c r="C760" t="s">
        <v>1227</v>
      </c>
      <c r="D760" t="s">
        <v>48</v>
      </c>
      <c r="E760" s="10">
        <v>1.1574074074074073E-5</v>
      </c>
      <c r="F760" t="s">
        <v>1228</v>
      </c>
      <c r="G760" t="s">
        <v>336</v>
      </c>
      <c r="H760" s="11">
        <v>44171.407199074078</v>
      </c>
      <c r="I760" t="s">
        <v>1229</v>
      </c>
      <c r="J760">
        <v>0</v>
      </c>
      <c r="K760">
        <v>81</v>
      </c>
      <c r="M760">
        <v>758</v>
      </c>
      <c r="N760" s="16">
        <v>1.1574074074074073E-5</v>
      </c>
      <c r="O760">
        <v>25</v>
      </c>
      <c r="P760">
        <v>3</v>
      </c>
      <c r="Q760">
        <f>pqZwift[[#This Row],[Afstand]]+IF(pqZwift[[#This Row],[Index]]&gt;1,Q759,0)</f>
        <v>5580</v>
      </c>
      <c r="R760">
        <v>10</v>
      </c>
      <c r="S760">
        <v>81</v>
      </c>
    </row>
    <row r="761" spans="2:19" x14ac:dyDescent="0.25">
      <c r="B761">
        <v>759</v>
      </c>
      <c r="C761" t="s">
        <v>1227</v>
      </c>
      <c r="D761" t="s">
        <v>44</v>
      </c>
      <c r="E761" s="10">
        <v>1.1574074074074073E-5</v>
      </c>
      <c r="F761" t="s">
        <v>1151</v>
      </c>
      <c r="G761" t="s">
        <v>670</v>
      </c>
      <c r="H761" s="11">
        <v>44171.407210648147</v>
      </c>
      <c r="I761" t="s">
        <v>1230</v>
      </c>
      <c r="J761">
        <v>0</v>
      </c>
      <c r="K761">
        <v>81</v>
      </c>
      <c r="M761">
        <v>759</v>
      </c>
      <c r="N761" s="16">
        <v>1.1574074074074073E-5</v>
      </c>
      <c r="O761">
        <v>25</v>
      </c>
      <c r="P761">
        <v>4</v>
      </c>
      <c r="Q761">
        <f>pqZwift[[#This Row],[Afstand]]+IF(pqZwift[[#This Row],[Index]]&gt;1,Q760,0)</f>
        <v>5584</v>
      </c>
      <c r="R761">
        <v>14</v>
      </c>
      <c r="S761">
        <v>81</v>
      </c>
    </row>
    <row r="762" spans="2:19" x14ac:dyDescent="0.25">
      <c r="B762">
        <v>760</v>
      </c>
      <c r="C762" t="s">
        <v>1227</v>
      </c>
      <c r="D762" t="s">
        <v>48</v>
      </c>
      <c r="E762" s="10">
        <v>1.1574074074074073E-5</v>
      </c>
      <c r="F762" t="s">
        <v>1223</v>
      </c>
      <c r="G762" t="s">
        <v>1115</v>
      </c>
      <c r="H762" s="11">
        <v>44171.407222222224</v>
      </c>
      <c r="I762" t="s">
        <v>1231</v>
      </c>
      <c r="J762">
        <v>0</v>
      </c>
      <c r="K762">
        <v>82</v>
      </c>
      <c r="M762">
        <v>760</v>
      </c>
      <c r="N762" s="16">
        <v>1.1574074074074073E-5</v>
      </c>
      <c r="O762">
        <v>25</v>
      </c>
      <c r="P762">
        <v>3</v>
      </c>
      <c r="Q762">
        <f>pqZwift[[#This Row],[Afstand]]+IF(pqZwift[[#This Row],[Index]]&gt;1,Q761,0)</f>
        <v>5587</v>
      </c>
      <c r="R762">
        <v>12</v>
      </c>
      <c r="S762">
        <v>82</v>
      </c>
    </row>
    <row r="763" spans="2:19" x14ac:dyDescent="0.25">
      <c r="B763">
        <v>761</v>
      </c>
      <c r="C763" t="s">
        <v>1232</v>
      </c>
      <c r="D763" t="s">
        <v>48</v>
      </c>
      <c r="E763" s="10">
        <v>1.1574074074074073E-5</v>
      </c>
      <c r="F763" t="s">
        <v>1149</v>
      </c>
      <c r="G763" t="s">
        <v>336</v>
      </c>
      <c r="H763" s="11">
        <v>44171.407233796293</v>
      </c>
      <c r="I763" t="s">
        <v>1233</v>
      </c>
      <c r="J763">
        <v>0</v>
      </c>
      <c r="K763">
        <v>81</v>
      </c>
      <c r="M763">
        <v>761</v>
      </c>
      <c r="N763" s="16">
        <v>1.1574074074074073E-5</v>
      </c>
      <c r="O763">
        <v>26</v>
      </c>
      <c r="P763">
        <v>3</v>
      </c>
      <c r="Q763">
        <f>pqZwift[[#This Row],[Afstand]]+IF(pqZwift[[#This Row],[Index]]&gt;1,Q762,0)</f>
        <v>5590</v>
      </c>
      <c r="R763">
        <v>11</v>
      </c>
      <c r="S763">
        <v>81</v>
      </c>
    </row>
    <row r="764" spans="2:19" x14ac:dyDescent="0.25">
      <c r="B764">
        <v>762</v>
      </c>
      <c r="C764" t="s">
        <v>1232</v>
      </c>
      <c r="D764" t="s">
        <v>48</v>
      </c>
      <c r="E764" s="10">
        <v>1.1574074074074073E-5</v>
      </c>
      <c r="F764" t="s">
        <v>1228</v>
      </c>
      <c r="G764" t="s">
        <v>336</v>
      </c>
      <c r="H764" s="11">
        <v>44171.40724537037</v>
      </c>
      <c r="I764" t="s">
        <v>1234</v>
      </c>
      <c r="J764">
        <v>0</v>
      </c>
      <c r="K764">
        <v>82</v>
      </c>
      <c r="M764">
        <v>762</v>
      </c>
      <c r="N764" s="16">
        <v>1.1574074074074073E-5</v>
      </c>
      <c r="O764">
        <v>26</v>
      </c>
      <c r="P764">
        <v>3</v>
      </c>
      <c r="Q764">
        <f>pqZwift[[#This Row],[Afstand]]+IF(pqZwift[[#This Row],[Index]]&gt;1,Q763,0)</f>
        <v>5593</v>
      </c>
      <c r="R764">
        <v>10</v>
      </c>
      <c r="S764">
        <v>82</v>
      </c>
    </row>
    <row r="765" spans="2:19" x14ac:dyDescent="0.25">
      <c r="B765">
        <v>763</v>
      </c>
      <c r="C765" t="s">
        <v>1232</v>
      </c>
      <c r="D765" t="s">
        <v>48</v>
      </c>
      <c r="E765" s="10">
        <v>1.1574074074074073E-5</v>
      </c>
      <c r="F765" t="s">
        <v>1149</v>
      </c>
      <c r="G765" t="s">
        <v>336</v>
      </c>
      <c r="H765" s="11">
        <v>44171.407256944447</v>
      </c>
      <c r="I765" t="s">
        <v>1235</v>
      </c>
      <c r="J765">
        <v>0</v>
      </c>
      <c r="K765">
        <v>82</v>
      </c>
      <c r="M765">
        <v>763</v>
      </c>
      <c r="N765" s="16">
        <v>1.1574074074074073E-5</v>
      </c>
      <c r="O765">
        <v>26</v>
      </c>
      <c r="P765">
        <v>3</v>
      </c>
      <c r="Q765">
        <f>pqZwift[[#This Row],[Afstand]]+IF(pqZwift[[#This Row],[Index]]&gt;1,Q764,0)</f>
        <v>5596</v>
      </c>
      <c r="R765">
        <v>11</v>
      </c>
      <c r="S765">
        <v>82</v>
      </c>
    </row>
    <row r="766" spans="2:19" x14ac:dyDescent="0.25">
      <c r="B766">
        <v>764</v>
      </c>
      <c r="C766" t="s">
        <v>1232</v>
      </c>
      <c r="D766" t="s">
        <v>48</v>
      </c>
      <c r="E766" s="10">
        <v>1.1574074074074073E-5</v>
      </c>
      <c r="F766" t="s">
        <v>1228</v>
      </c>
      <c r="G766" t="s">
        <v>336</v>
      </c>
      <c r="H766" s="11">
        <v>44171.407268518517</v>
      </c>
      <c r="I766" t="s">
        <v>1236</v>
      </c>
      <c r="J766">
        <v>0</v>
      </c>
      <c r="K766">
        <v>81</v>
      </c>
      <c r="M766">
        <v>764</v>
      </c>
      <c r="N766" s="16">
        <v>1.1574074074074073E-5</v>
      </c>
      <c r="O766">
        <v>26</v>
      </c>
      <c r="P766">
        <v>3</v>
      </c>
      <c r="Q766">
        <f>pqZwift[[#This Row],[Afstand]]+IF(pqZwift[[#This Row],[Index]]&gt;1,Q765,0)</f>
        <v>5599</v>
      </c>
      <c r="R766">
        <v>10</v>
      </c>
      <c r="S766">
        <v>81</v>
      </c>
    </row>
    <row r="767" spans="2:19" x14ac:dyDescent="0.25">
      <c r="B767">
        <v>765</v>
      </c>
      <c r="C767" t="s">
        <v>1237</v>
      </c>
      <c r="D767" t="s">
        <v>48</v>
      </c>
      <c r="E767" s="10">
        <v>1.1574074074074073E-5</v>
      </c>
      <c r="F767" t="s">
        <v>1149</v>
      </c>
      <c r="G767" t="s">
        <v>460</v>
      </c>
      <c r="H767" s="11">
        <v>44171.407280092593</v>
      </c>
      <c r="I767" t="s">
        <v>1238</v>
      </c>
      <c r="J767">
        <v>0</v>
      </c>
      <c r="K767">
        <v>81</v>
      </c>
      <c r="M767">
        <v>765</v>
      </c>
      <c r="N767" s="16">
        <v>1.1574074074074073E-5</v>
      </c>
      <c r="O767">
        <v>27</v>
      </c>
      <c r="P767">
        <v>3</v>
      </c>
      <c r="Q767">
        <f>pqZwift[[#This Row],[Afstand]]+IF(pqZwift[[#This Row],[Index]]&gt;1,Q766,0)</f>
        <v>5602</v>
      </c>
      <c r="R767">
        <v>11</v>
      </c>
      <c r="S767">
        <v>81</v>
      </c>
    </row>
    <row r="768" spans="2:19" x14ac:dyDescent="0.25">
      <c r="B768">
        <v>766</v>
      </c>
      <c r="C768" t="s">
        <v>1237</v>
      </c>
      <c r="D768" t="s">
        <v>48</v>
      </c>
      <c r="E768" s="10">
        <v>1.1574074074074073E-5</v>
      </c>
      <c r="F768" t="s">
        <v>1228</v>
      </c>
      <c r="G768" t="s">
        <v>336</v>
      </c>
      <c r="H768" s="11">
        <v>44171.40729166667</v>
      </c>
      <c r="I768" t="s">
        <v>1239</v>
      </c>
      <c r="J768">
        <v>0</v>
      </c>
      <c r="K768">
        <v>81</v>
      </c>
      <c r="M768">
        <v>766</v>
      </c>
      <c r="N768" s="16">
        <v>1.1574074074074073E-5</v>
      </c>
      <c r="O768">
        <v>27</v>
      </c>
      <c r="P768">
        <v>3</v>
      </c>
      <c r="Q768">
        <f>pqZwift[[#This Row],[Afstand]]+IF(pqZwift[[#This Row],[Index]]&gt;1,Q767,0)</f>
        <v>5605</v>
      </c>
      <c r="R768">
        <v>10</v>
      </c>
      <c r="S768">
        <v>81</v>
      </c>
    </row>
    <row r="769" spans="2:19" x14ac:dyDescent="0.25">
      <c r="B769">
        <v>767</v>
      </c>
      <c r="C769" t="s">
        <v>1237</v>
      </c>
      <c r="D769" t="s">
        <v>44</v>
      </c>
      <c r="E769" s="10">
        <v>1.1574074074074073E-5</v>
      </c>
      <c r="F769" t="s">
        <v>1154</v>
      </c>
      <c r="G769" t="s">
        <v>1240</v>
      </c>
      <c r="H769" s="11">
        <v>44171.40730324074</v>
      </c>
      <c r="I769" t="s">
        <v>1241</v>
      </c>
      <c r="J769">
        <v>0</v>
      </c>
      <c r="K769">
        <v>81</v>
      </c>
      <c r="M769">
        <v>767</v>
      </c>
      <c r="N769" s="16">
        <v>1.1574074074074073E-5</v>
      </c>
      <c r="O769">
        <v>27</v>
      </c>
      <c r="P769">
        <v>4</v>
      </c>
      <c r="Q769">
        <f>pqZwift[[#This Row],[Afstand]]+IF(pqZwift[[#This Row],[Index]]&gt;1,Q768,0)</f>
        <v>5609</v>
      </c>
      <c r="R769">
        <v>13</v>
      </c>
      <c r="S769">
        <v>81</v>
      </c>
    </row>
    <row r="770" spans="2:19" x14ac:dyDescent="0.25">
      <c r="B770">
        <v>768</v>
      </c>
      <c r="C770" t="s">
        <v>1237</v>
      </c>
      <c r="D770" t="s">
        <v>48</v>
      </c>
      <c r="E770" s="10">
        <v>1.1574074074074073E-5</v>
      </c>
      <c r="F770" t="s">
        <v>1149</v>
      </c>
      <c r="G770" t="s">
        <v>460</v>
      </c>
      <c r="H770" s="11">
        <v>44171.407314814816</v>
      </c>
      <c r="I770" t="s">
        <v>1242</v>
      </c>
      <c r="J770">
        <v>0</v>
      </c>
      <c r="K770">
        <v>81</v>
      </c>
      <c r="M770">
        <v>768</v>
      </c>
      <c r="N770" s="16">
        <v>1.1574074074074073E-5</v>
      </c>
      <c r="O770">
        <v>27</v>
      </c>
      <c r="P770">
        <v>3</v>
      </c>
      <c r="Q770">
        <f>pqZwift[[#This Row],[Afstand]]+IF(pqZwift[[#This Row],[Index]]&gt;1,Q769,0)</f>
        <v>5612</v>
      </c>
      <c r="R770">
        <v>11</v>
      </c>
      <c r="S770">
        <v>81</v>
      </c>
    </row>
    <row r="771" spans="2:19" x14ac:dyDescent="0.25">
      <c r="B771">
        <v>769</v>
      </c>
      <c r="C771" t="s">
        <v>1243</v>
      </c>
      <c r="D771" t="s">
        <v>48</v>
      </c>
      <c r="E771" s="10">
        <v>1.1574074074074073E-5</v>
      </c>
      <c r="F771" t="s">
        <v>1223</v>
      </c>
      <c r="G771" t="s">
        <v>1244</v>
      </c>
      <c r="H771" s="11">
        <v>44171.407326388886</v>
      </c>
      <c r="I771" t="s">
        <v>1245</v>
      </c>
      <c r="J771">
        <v>0</v>
      </c>
      <c r="K771">
        <v>80</v>
      </c>
      <c r="M771">
        <v>769</v>
      </c>
      <c r="N771" s="16">
        <v>1.1574074074074073E-5</v>
      </c>
      <c r="O771">
        <v>28</v>
      </c>
      <c r="P771">
        <v>3</v>
      </c>
      <c r="Q771">
        <f>pqZwift[[#This Row],[Afstand]]+IF(pqZwift[[#This Row],[Index]]&gt;1,Q770,0)</f>
        <v>5615</v>
      </c>
      <c r="R771">
        <v>12</v>
      </c>
      <c r="S771">
        <v>80</v>
      </c>
    </row>
    <row r="772" spans="2:19" x14ac:dyDescent="0.25">
      <c r="B772">
        <v>770</v>
      </c>
      <c r="C772" t="s">
        <v>1243</v>
      </c>
      <c r="D772" t="s">
        <v>48</v>
      </c>
      <c r="E772" s="10">
        <v>1.1574074074074073E-5</v>
      </c>
      <c r="F772" t="s">
        <v>1228</v>
      </c>
      <c r="G772" t="s">
        <v>595</v>
      </c>
      <c r="H772" s="11">
        <v>44171.407337962963</v>
      </c>
      <c r="I772" t="s">
        <v>1246</v>
      </c>
      <c r="J772">
        <v>0</v>
      </c>
      <c r="K772">
        <v>81</v>
      </c>
      <c r="M772">
        <v>770</v>
      </c>
      <c r="N772" s="16">
        <v>1.1574074074074073E-5</v>
      </c>
      <c r="O772">
        <v>28</v>
      </c>
      <c r="P772">
        <v>3</v>
      </c>
      <c r="Q772">
        <f>pqZwift[[#This Row],[Afstand]]+IF(pqZwift[[#This Row],[Index]]&gt;1,Q771,0)</f>
        <v>5618</v>
      </c>
      <c r="R772">
        <v>10</v>
      </c>
      <c r="S772">
        <v>81</v>
      </c>
    </row>
    <row r="773" spans="2:19" x14ac:dyDescent="0.25">
      <c r="B773">
        <v>771</v>
      </c>
      <c r="C773" t="s">
        <v>1243</v>
      </c>
      <c r="D773" t="s">
        <v>44</v>
      </c>
      <c r="E773" s="10">
        <v>1.1574074074074073E-5</v>
      </c>
      <c r="F773" t="s">
        <v>1151</v>
      </c>
      <c r="G773" t="s">
        <v>227</v>
      </c>
      <c r="H773" s="11">
        <v>44171.407349537039</v>
      </c>
      <c r="I773" t="s">
        <v>1247</v>
      </c>
      <c r="J773">
        <v>0</v>
      </c>
      <c r="K773">
        <v>81</v>
      </c>
      <c r="M773">
        <v>771</v>
      </c>
      <c r="N773" s="16">
        <v>1.1574074074074073E-5</v>
      </c>
      <c r="O773">
        <v>28</v>
      </c>
      <c r="P773">
        <v>4</v>
      </c>
      <c r="Q773">
        <f>pqZwift[[#This Row],[Afstand]]+IF(pqZwift[[#This Row],[Index]]&gt;1,Q772,0)</f>
        <v>5622</v>
      </c>
      <c r="R773">
        <v>14</v>
      </c>
      <c r="S773">
        <v>81</v>
      </c>
    </row>
    <row r="774" spans="2:19" x14ac:dyDescent="0.25">
      <c r="B774">
        <v>772</v>
      </c>
      <c r="C774" t="s">
        <v>1243</v>
      </c>
      <c r="D774" t="s">
        <v>44</v>
      </c>
      <c r="E774" s="10">
        <v>1.1574074074074073E-5</v>
      </c>
      <c r="F774" t="s">
        <v>1151</v>
      </c>
      <c r="G774" t="s">
        <v>558</v>
      </c>
      <c r="H774" s="11">
        <v>44171.407361111109</v>
      </c>
      <c r="I774" t="s">
        <v>1248</v>
      </c>
      <c r="J774">
        <v>0</v>
      </c>
      <c r="K774">
        <v>80</v>
      </c>
      <c r="M774">
        <v>772</v>
      </c>
      <c r="N774" s="16">
        <v>1.1574074074074073E-5</v>
      </c>
      <c r="O774">
        <v>28</v>
      </c>
      <c r="P774">
        <v>4</v>
      </c>
      <c r="Q774">
        <f>pqZwift[[#This Row],[Afstand]]+IF(pqZwift[[#This Row],[Index]]&gt;1,Q773,0)</f>
        <v>5626</v>
      </c>
      <c r="R774">
        <v>14</v>
      </c>
      <c r="S774">
        <v>80</v>
      </c>
    </row>
    <row r="775" spans="2:19" x14ac:dyDescent="0.25">
      <c r="B775">
        <v>773</v>
      </c>
      <c r="C775" t="s">
        <v>1249</v>
      </c>
      <c r="D775" t="s">
        <v>36</v>
      </c>
      <c r="E775" s="10">
        <v>1.1574074074074073E-5</v>
      </c>
      <c r="F775" t="s">
        <v>37</v>
      </c>
      <c r="G775" t="s">
        <v>273</v>
      </c>
      <c r="H775" s="11">
        <v>44171.407372685186</v>
      </c>
      <c r="I775" t="s">
        <v>1250</v>
      </c>
      <c r="J775">
        <v>0</v>
      </c>
      <c r="K775">
        <v>81</v>
      </c>
      <c r="M775">
        <v>773</v>
      </c>
      <c r="N775" s="16">
        <v>1.1574074074074073E-5</v>
      </c>
      <c r="O775">
        <v>29</v>
      </c>
      <c r="P775">
        <v>2</v>
      </c>
      <c r="Q775">
        <f>pqZwift[[#This Row],[Afstand]]+IF(pqZwift[[#This Row],[Index]]&gt;1,Q774,0)</f>
        <v>5628</v>
      </c>
      <c r="R775">
        <v>7</v>
      </c>
      <c r="S775">
        <v>81</v>
      </c>
    </row>
    <row r="776" spans="2:19" x14ac:dyDescent="0.25">
      <c r="B776">
        <v>774</v>
      </c>
      <c r="C776" t="s">
        <v>1249</v>
      </c>
      <c r="D776" t="s">
        <v>44</v>
      </c>
      <c r="E776" s="10">
        <v>1.1574074074074073E-5</v>
      </c>
      <c r="F776" t="s">
        <v>1151</v>
      </c>
      <c r="G776" t="s">
        <v>1251</v>
      </c>
      <c r="H776" s="11">
        <v>44171.407384259262</v>
      </c>
      <c r="I776" t="s">
        <v>1252</v>
      </c>
      <c r="J776">
        <v>0</v>
      </c>
      <c r="K776">
        <v>81</v>
      </c>
      <c r="M776">
        <v>774</v>
      </c>
      <c r="N776" s="16">
        <v>1.1574074074074073E-5</v>
      </c>
      <c r="O776">
        <v>29</v>
      </c>
      <c r="P776">
        <v>4</v>
      </c>
      <c r="Q776">
        <f>pqZwift[[#This Row],[Afstand]]+IF(pqZwift[[#This Row],[Index]]&gt;1,Q775,0)</f>
        <v>5632</v>
      </c>
      <c r="R776">
        <v>14</v>
      </c>
      <c r="S776">
        <v>81</v>
      </c>
    </row>
    <row r="777" spans="2:19" x14ac:dyDescent="0.25">
      <c r="B777">
        <v>775</v>
      </c>
      <c r="C777" t="s">
        <v>1249</v>
      </c>
      <c r="D777" t="s">
        <v>44</v>
      </c>
      <c r="E777" s="10">
        <v>1.1574074074074073E-5</v>
      </c>
      <c r="F777" t="s">
        <v>1154</v>
      </c>
      <c r="G777" t="s">
        <v>221</v>
      </c>
      <c r="H777" s="11">
        <v>44171.407395833332</v>
      </c>
      <c r="I777" t="s">
        <v>1253</v>
      </c>
      <c r="J777">
        <v>0</v>
      </c>
      <c r="K777">
        <v>80</v>
      </c>
      <c r="M777">
        <v>775</v>
      </c>
      <c r="N777" s="16">
        <v>1.1574074074074073E-5</v>
      </c>
      <c r="O777">
        <v>29</v>
      </c>
      <c r="P777">
        <v>4</v>
      </c>
      <c r="Q777">
        <f>pqZwift[[#This Row],[Afstand]]+IF(pqZwift[[#This Row],[Index]]&gt;1,Q776,0)</f>
        <v>5636</v>
      </c>
      <c r="R777">
        <v>13</v>
      </c>
      <c r="S777">
        <v>80</v>
      </c>
    </row>
    <row r="778" spans="2:19" x14ac:dyDescent="0.25">
      <c r="B778">
        <v>776</v>
      </c>
      <c r="C778" t="s">
        <v>1249</v>
      </c>
      <c r="D778" t="s">
        <v>44</v>
      </c>
      <c r="E778" s="10">
        <v>1.1574074074074073E-5</v>
      </c>
      <c r="F778" t="s">
        <v>1154</v>
      </c>
      <c r="G778" t="s">
        <v>1254</v>
      </c>
      <c r="H778" s="11">
        <v>44171.407407407409</v>
      </c>
      <c r="I778" t="s">
        <v>1255</v>
      </c>
      <c r="J778">
        <v>0</v>
      </c>
      <c r="K778">
        <v>81</v>
      </c>
      <c r="M778">
        <v>776</v>
      </c>
      <c r="N778" s="16">
        <v>1.1574074074074073E-5</v>
      </c>
      <c r="O778">
        <v>29</v>
      </c>
      <c r="P778">
        <v>4</v>
      </c>
      <c r="Q778">
        <f>pqZwift[[#This Row],[Afstand]]+IF(pqZwift[[#This Row],[Index]]&gt;1,Q777,0)</f>
        <v>5640</v>
      </c>
      <c r="R778">
        <v>13</v>
      </c>
      <c r="S778">
        <v>81</v>
      </c>
    </row>
    <row r="779" spans="2:19" x14ac:dyDescent="0.25">
      <c r="B779">
        <v>777</v>
      </c>
      <c r="C779" t="s">
        <v>1256</v>
      </c>
      <c r="D779" t="s">
        <v>44</v>
      </c>
      <c r="E779" s="10">
        <v>1.1574074074074073E-5</v>
      </c>
      <c r="F779" t="s">
        <v>1154</v>
      </c>
      <c r="G779" t="s">
        <v>1257</v>
      </c>
      <c r="H779" s="11">
        <v>44171.407418981478</v>
      </c>
      <c r="I779" t="s">
        <v>1258</v>
      </c>
      <c r="J779">
        <v>0</v>
      </c>
      <c r="K779">
        <v>80</v>
      </c>
      <c r="M779">
        <v>777</v>
      </c>
      <c r="N779" s="16">
        <v>1.1574074074074073E-5</v>
      </c>
      <c r="O779">
        <v>30</v>
      </c>
      <c r="P779">
        <v>4</v>
      </c>
      <c r="Q779">
        <f>pqZwift[[#This Row],[Afstand]]+IF(pqZwift[[#This Row],[Index]]&gt;1,Q778,0)</f>
        <v>5644</v>
      </c>
      <c r="R779">
        <v>13</v>
      </c>
      <c r="S779">
        <v>80</v>
      </c>
    </row>
    <row r="780" spans="2:19" x14ac:dyDescent="0.25">
      <c r="B780">
        <v>778</v>
      </c>
      <c r="C780" t="s">
        <v>1256</v>
      </c>
      <c r="D780" t="s">
        <v>36</v>
      </c>
      <c r="E780" s="10">
        <v>1.1574074074074073E-5</v>
      </c>
      <c r="F780" t="s">
        <v>49</v>
      </c>
      <c r="G780" t="s">
        <v>219</v>
      </c>
      <c r="H780" s="11">
        <v>44171.407430555555</v>
      </c>
      <c r="I780" t="s">
        <v>1259</v>
      </c>
      <c r="J780">
        <v>0</v>
      </c>
      <c r="K780">
        <v>80</v>
      </c>
      <c r="M780">
        <v>778</v>
      </c>
      <c r="N780" s="16">
        <v>1.1574074074074073E-5</v>
      </c>
      <c r="O780">
        <v>30</v>
      </c>
      <c r="P780">
        <v>2</v>
      </c>
      <c r="Q780">
        <f>pqZwift[[#This Row],[Afstand]]+IF(pqZwift[[#This Row],[Index]]&gt;1,Q779,0)</f>
        <v>5646</v>
      </c>
      <c r="R780">
        <v>9</v>
      </c>
      <c r="S780">
        <v>80</v>
      </c>
    </row>
    <row r="781" spans="2:19" x14ac:dyDescent="0.25">
      <c r="B781">
        <v>779</v>
      </c>
      <c r="C781" t="s">
        <v>1256</v>
      </c>
      <c r="D781" t="s">
        <v>44</v>
      </c>
      <c r="E781" s="10">
        <v>1.1574074074074073E-5</v>
      </c>
      <c r="F781" t="s">
        <v>1154</v>
      </c>
      <c r="G781" t="s">
        <v>1260</v>
      </c>
      <c r="H781" s="11">
        <v>44171.407442129632</v>
      </c>
      <c r="I781" t="s">
        <v>1261</v>
      </c>
      <c r="J781">
        <v>0</v>
      </c>
      <c r="K781">
        <v>80</v>
      </c>
      <c r="M781">
        <v>779</v>
      </c>
      <c r="N781" s="16">
        <v>1.1574074074074073E-5</v>
      </c>
      <c r="O781">
        <v>30</v>
      </c>
      <c r="P781">
        <v>4</v>
      </c>
      <c r="Q781">
        <f>pqZwift[[#This Row],[Afstand]]+IF(pqZwift[[#This Row],[Index]]&gt;1,Q780,0)</f>
        <v>5650</v>
      </c>
      <c r="R781">
        <v>13</v>
      </c>
      <c r="S781">
        <v>80</v>
      </c>
    </row>
    <row r="782" spans="2:19" x14ac:dyDescent="0.25">
      <c r="B782">
        <v>780</v>
      </c>
      <c r="C782" t="s">
        <v>1256</v>
      </c>
      <c r="D782" t="s">
        <v>44</v>
      </c>
      <c r="E782" s="10">
        <v>1.1574074074074073E-5</v>
      </c>
      <c r="F782" t="s">
        <v>1154</v>
      </c>
      <c r="G782" t="s">
        <v>320</v>
      </c>
      <c r="H782" s="11">
        <v>44171.407453703701</v>
      </c>
      <c r="I782" t="s">
        <v>1262</v>
      </c>
      <c r="J782">
        <v>0</v>
      </c>
      <c r="K782">
        <v>79</v>
      </c>
      <c r="M782">
        <v>780</v>
      </c>
      <c r="N782" s="16">
        <v>1.1574074074074073E-5</v>
      </c>
      <c r="O782">
        <v>30</v>
      </c>
      <c r="P782">
        <v>4</v>
      </c>
      <c r="Q782">
        <f>pqZwift[[#This Row],[Afstand]]+IF(pqZwift[[#This Row],[Index]]&gt;1,Q781,0)</f>
        <v>5654</v>
      </c>
      <c r="R782">
        <v>13</v>
      </c>
      <c r="S782">
        <v>79</v>
      </c>
    </row>
    <row r="783" spans="2:19" x14ac:dyDescent="0.25">
      <c r="B783">
        <v>781</v>
      </c>
      <c r="C783" t="s">
        <v>1263</v>
      </c>
      <c r="D783" t="s">
        <v>44</v>
      </c>
      <c r="E783" s="10">
        <v>1.1574074074074073E-5</v>
      </c>
      <c r="F783" t="s">
        <v>1154</v>
      </c>
      <c r="G783" t="s">
        <v>399</v>
      </c>
      <c r="H783" s="11">
        <v>44171.407465277778</v>
      </c>
      <c r="I783" t="s">
        <v>1264</v>
      </c>
      <c r="J783">
        <v>0</v>
      </c>
      <c r="K783">
        <v>78</v>
      </c>
      <c r="M783">
        <v>781</v>
      </c>
      <c r="N783" s="16">
        <v>1.1574074074074073E-5</v>
      </c>
      <c r="O783">
        <v>31</v>
      </c>
      <c r="P783">
        <v>4</v>
      </c>
      <c r="Q783">
        <f>pqZwift[[#This Row],[Afstand]]+IF(pqZwift[[#This Row],[Index]]&gt;1,Q782,0)</f>
        <v>5658</v>
      </c>
      <c r="R783">
        <v>13</v>
      </c>
      <c r="S783">
        <v>78</v>
      </c>
    </row>
    <row r="784" spans="2:19" x14ac:dyDescent="0.25">
      <c r="B784">
        <v>782</v>
      </c>
      <c r="C784" t="s">
        <v>1263</v>
      </c>
      <c r="D784" t="s">
        <v>44</v>
      </c>
      <c r="E784" s="10">
        <v>1.1574074074074073E-5</v>
      </c>
      <c r="F784" t="s">
        <v>1154</v>
      </c>
      <c r="G784" t="s">
        <v>399</v>
      </c>
      <c r="H784" s="11">
        <v>44171.407476851855</v>
      </c>
      <c r="I784" t="s">
        <v>1265</v>
      </c>
      <c r="J784">
        <v>0</v>
      </c>
      <c r="K784">
        <v>78</v>
      </c>
      <c r="M784">
        <v>782</v>
      </c>
      <c r="N784" s="16">
        <v>1.1574074074074073E-5</v>
      </c>
      <c r="O784">
        <v>31</v>
      </c>
      <c r="P784">
        <v>4</v>
      </c>
      <c r="Q784">
        <f>pqZwift[[#This Row],[Afstand]]+IF(pqZwift[[#This Row],[Index]]&gt;1,Q783,0)</f>
        <v>5662</v>
      </c>
      <c r="R784">
        <v>13</v>
      </c>
      <c r="S784">
        <v>78</v>
      </c>
    </row>
    <row r="785" spans="2:19" x14ac:dyDescent="0.25">
      <c r="B785">
        <v>783</v>
      </c>
      <c r="C785" t="s">
        <v>1263</v>
      </c>
      <c r="D785" t="s">
        <v>44</v>
      </c>
      <c r="E785" s="10">
        <v>1.1574074074074073E-5</v>
      </c>
      <c r="F785" t="s">
        <v>1154</v>
      </c>
      <c r="G785" t="s">
        <v>399</v>
      </c>
      <c r="H785" s="11">
        <v>44171.407488425924</v>
      </c>
      <c r="I785" t="s">
        <v>1266</v>
      </c>
      <c r="J785">
        <v>0</v>
      </c>
      <c r="K785">
        <v>79</v>
      </c>
      <c r="M785">
        <v>783</v>
      </c>
      <c r="N785" s="16">
        <v>1.1574074074074073E-5</v>
      </c>
      <c r="O785">
        <v>31</v>
      </c>
      <c r="P785">
        <v>4</v>
      </c>
      <c r="Q785">
        <f>pqZwift[[#This Row],[Afstand]]+IF(pqZwift[[#This Row],[Index]]&gt;1,Q784,0)</f>
        <v>5666</v>
      </c>
      <c r="R785">
        <v>13</v>
      </c>
      <c r="S785">
        <v>79</v>
      </c>
    </row>
    <row r="786" spans="2:19" x14ac:dyDescent="0.25">
      <c r="B786">
        <v>784</v>
      </c>
      <c r="C786" t="s">
        <v>1263</v>
      </c>
      <c r="D786" t="s">
        <v>36</v>
      </c>
      <c r="E786" s="10">
        <v>1.1574074074074073E-5</v>
      </c>
      <c r="F786" t="s">
        <v>1164</v>
      </c>
      <c r="G786" t="s">
        <v>403</v>
      </c>
      <c r="H786" s="11">
        <v>44171.407500000001</v>
      </c>
      <c r="I786" t="s">
        <v>1267</v>
      </c>
      <c r="J786">
        <v>0</v>
      </c>
      <c r="K786">
        <v>78</v>
      </c>
      <c r="M786">
        <v>784</v>
      </c>
      <c r="N786" s="16">
        <v>1.1574074074074073E-5</v>
      </c>
      <c r="O786">
        <v>31</v>
      </c>
      <c r="P786">
        <v>2</v>
      </c>
      <c r="Q786">
        <f>pqZwift[[#This Row],[Afstand]]+IF(pqZwift[[#This Row],[Index]]&gt;1,Q785,0)</f>
        <v>5668</v>
      </c>
      <c r="R786">
        <v>8</v>
      </c>
      <c r="S786">
        <v>78</v>
      </c>
    </row>
    <row r="787" spans="2:19" x14ac:dyDescent="0.25">
      <c r="B787">
        <v>785</v>
      </c>
      <c r="C787" t="s">
        <v>1268</v>
      </c>
      <c r="D787" t="s">
        <v>44</v>
      </c>
      <c r="E787" s="10">
        <v>1.1574074074074073E-5</v>
      </c>
      <c r="F787" t="s">
        <v>1154</v>
      </c>
      <c r="G787" t="s">
        <v>399</v>
      </c>
      <c r="H787" s="11">
        <v>44171.407511574071</v>
      </c>
      <c r="I787" t="s">
        <v>1269</v>
      </c>
      <c r="J787">
        <v>0</v>
      </c>
      <c r="K787">
        <v>78</v>
      </c>
      <c r="M787">
        <v>785</v>
      </c>
      <c r="N787" s="16">
        <v>1.1574074074074073E-5</v>
      </c>
      <c r="O787">
        <v>32</v>
      </c>
      <c r="P787">
        <v>4</v>
      </c>
      <c r="Q787">
        <f>pqZwift[[#This Row],[Afstand]]+IF(pqZwift[[#This Row],[Index]]&gt;1,Q786,0)</f>
        <v>5672</v>
      </c>
      <c r="R787">
        <v>13</v>
      </c>
      <c r="S787">
        <v>78</v>
      </c>
    </row>
    <row r="788" spans="2:19" x14ac:dyDescent="0.25">
      <c r="B788">
        <v>786</v>
      </c>
      <c r="C788" t="s">
        <v>1268</v>
      </c>
      <c r="D788" t="s">
        <v>44</v>
      </c>
      <c r="E788" s="10">
        <v>1.1574074074074073E-5</v>
      </c>
      <c r="F788" t="s">
        <v>1154</v>
      </c>
      <c r="G788" t="s">
        <v>286</v>
      </c>
      <c r="H788" s="11">
        <v>44171.407523148147</v>
      </c>
      <c r="I788" t="s">
        <v>1270</v>
      </c>
      <c r="J788">
        <v>0</v>
      </c>
      <c r="K788">
        <v>79</v>
      </c>
      <c r="M788">
        <v>786</v>
      </c>
      <c r="N788" s="16">
        <v>1.1574074074074073E-5</v>
      </c>
      <c r="O788">
        <v>32</v>
      </c>
      <c r="P788">
        <v>4</v>
      </c>
      <c r="Q788">
        <f>pqZwift[[#This Row],[Afstand]]+IF(pqZwift[[#This Row],[Index]]&gt;1,Q787,0)</f>
        <v>5676</v>
      </c>
      <c r="R788">
        <v>13</v>
      </c>
      <c r="S788">
        <v>79</v>
      </c>
    </row>
    <row r="789" spans="2:19" x14ac:dyDescent="0.25">
      <c r="B789">
        <v>787</v>
      </c>
      <c r="C789" t="s">
        <v>1268</v>
      </c>
      <c r="D789" t="s">
        <v>44</v>
      </c>
      <c r="E789" s="10">
        <v>1.1574074074074073E-5</v>
      </c>
      <c r="F789" t="s">
        <v>1154</v>
      </c>
      <c r="G789" t="s">
        <v>399</v>
      </c>
      <c r="H789" s="11">
        <v>44171.407534722224</v>
      </c>
      <c r="I789" t="s">
        <v>1271</v>
      </c>
      <c r="J789">
        <v>0</v>
      </c>
      <c r="K789">
        <v>78</v>
      </c>
      <c r="M789">
        <v>787</v>
      </c>
      <c r="N789" s="16">
        <v>1.1574074074074073E-5</v>
      </c>
      <c r="O789">
        <v>32</v>
      </c>
      <c r="P789">
        <v>4</v>
      </c>
      <c r="Q789">
        <f>pqZwift[[#This Row],[Afstand]]+IF(pqZwift[[#This Row],[Index]]&gt;1,Q788,0)</f>
        <v>5680</v>
      </c>
      <c r="R789">
        <v>13</v>
      </c>
      <c r="S789">
        <v>78</v>
      </c>
    </row>
    <row r="790" spans="2:19" x14ac:dyDescent="0.25">
      <c r="B790">
        <v>788</v>
      </c>
      <c r="C790" t="s">
        <v>1268</v>
      </c>
      <c r="D790" t="s">
        <v>44</v>
      </c>
      <c r="E790" s="10">
        <v>1.1574074074074073E-5</v>
      </c>
      <c r="F790" t="s">
        <v>1154</v>
      </c>
      <c r="G790" t="s">
        <v>399</v>
      </c>
      <c r="H790" s="11">
        <v>44171.407546296294</v>
      </c>
      <c r="I790" t="s">
        <v>1272</v>
      </c>
      <c r="J790">
        <v>0</v>
      </c>
      <c r="K790">
        <v>79</v>
      </c>
      <c r="M790">
        <v>788</v>
      </c>
      <c r="N790" s="16">
        <v>1.1574074074074073E-5</v>
      </c>
      <c r="O790">
        <v>32</v>
      </c>
      <c r="P790">
        <v>4</v>
      </c>
      <c r="Q790">
        <f>pqZwift[[#This Row],[Afstand]]+IF(pqZwift[[#This Row],[Index]]&gt;1,Q789,0)</f>
        <v>5684</v>
      </c>
      <c r="R790">
        <v>13</v>
      </c>
      <c r="S790">
        <v>79</v>
      </c>
    </row>
    <row r="791" spans="2:19" x14ac:dyDescent="0.25">
      <c r="B791">
        <v>789</v>
      </c>
      <c r="C791" t="s">
        <v>1273</v>
      </c>
      <c r="D791" t="s">
        <v>44</v>
      </c>
      <c r="E791" s="10">
        <v>1.1574074074074073E-5</v>
      </c>
      <c r="F791" t="s">
        <v>1154</v>
      </c>
      <c r="G791" t="s">
        <v>286</v>
      </c>
      <c r="H791" s="11">
        <v>44171.407557870371</v>
      </c>
      <c r="I791" t="s">
        <v>1274</v>
      </c>
      <c r="J791">
        <v>0</v>
      </c>
      <c r="K791">
        <v>78</v>
      </c>
      <c r="M791">
        <v>789</v>
      </c>
      <c r="N791" s="16">
        <v>1.1574074074074073E-5</v>
      </c>
      <c r="O791">
        <v>33</v>
      </c>
      <c r="P791">
        <v>4</v>
      </c>
      <c r="Q791">
        <f>pqZwift[[#This Row],[Afstand]]+IF(pqZwift[[#This Row],[Index]]&gt;1,Q790,0)</f>
        <v>5688</v>
      </c>
      <c r="R791">
        <v>13</v>
      </c>
      <c r="S791">
        <v>78</v>
      </c>
    </row>
    <row r="792" spans="2:19" x14ac:dyDescent="0.25">
      <c r="B792">
        <v>790</v>
      </c>
      <c r="C792" t="s">
        <v>1273</v>
      </c>
      <c r="D792" t="s">
        <v>55</v>
      </c>
      <c r="E792" s="10">
        <v>1.1574074074074073E-5</v>
      </c>
      <c r="F792" t="s">
        <v>56</v>
      </c>
      <c r="G792" t="s">
        <v>1275</v>
      </c>
      <c r="H792" s="11">
        <v>44171.407569444447</v>
      </c>
      <c r="I792" t="s">
        <v>1276</v>
      </c>
      <c r="J792">
        <v>0</v>
      </c>
      <c r="K792">
        <v>79</v>
      </c>
      <c r="M792">
        <v>790</v>
      </c>
      <c r="N792" s="16">
        <v>1.1574074074074073E-5</v>
      </c>
      <c r="O792">
        <v>33</v>
      </c>
      <c r="P792">
        <v>5</v>
      </c>
      <c r="Q792">
        <f>pqZwift[[#This Row],[Afstand]]+IF(pqZwift[[#This Row],[Index]]&gt;1,Q791,0)</f>
        <v>5693</v>
      </c>
      <c r="R792">
        <v>17</v>
      </c>
      <c r="S792">
        <v>79</v>
      </c>
    </row>
    <row r="793" spans="2:19" x14ac:dyDescent="0.25">
      <c r="B793">
        <v>791</v>
      </c>
      <c r="C793" t="s">
        <v>1273</v>
      </c>
      <c r="D793" t="s">
        <v>44</v>
      </c>
      <c r="E793" s="10">
        <v>1.1574074074074073E-5</v>
      </c>
      <c r="F793" t="s">
        <v>1154</v>
      </c>
      <c r="G793" t="s">
        <v>1260</v>
      </c>
      <c r="H793" s="11">
        <v>44171.407581018517</v>
      </c>
      <c r="I793" t="s">
        <v>1277</v>
      </c>
      <c r="J793">
        <v>0</v>
      </c>
      <c r="K793">
        <v>80</v>
      </c>
      <c r="M793">
        <v>791</v>
      </c>
      <c r="N793" s="16">
        <v>1.1574074074074073E-5</v>
      </c>
      <c r="O793">
        <v>33</v>
      </c>
      <c r="P793">
        <v>4</v>
      </c>
      <c r="Q793">
        <f>pqZwift[[#This Row],[Afstand]]+IF(pqZwift[[#This Row],[Index]]&gt;1,Q792,0)</f>
        <v>5697</v>
      </c>
      <c r="R793">
        <v>13</v>
      </c>
      <c r="S793">
        <v>80</v>
      </c>
    </row>
    <row r="794" spans="2:19" x14ac:dyDescent="0.25">
      <c r="B794">
        <v>792</v>
      </c>
      <c r="C794" t="s">
        <v>1273</v>
      </c>
      <c r="D794" t="s">
        <v>44</v>
      </c>
      <c r="E794" s="10">
        <v>1.1574074074074073E-5</v>
      </c>
      <c r="F794" t="s">
        <v>1154</v>
      </c>
      <c r="G794" t="s">
        <v>399</v>
      </c>
      <c r="H794" s="11">
        <v>44171.407592592594</v>
      </c>
      <c r="I794" t="s">
        <v>1278</v>
      </c>
      <c r="J794">
        <v>0</v>
      </c>
      <c r="K794">
        <v>80</v>
      </c>
      <c r="M794">
        <v>792</v>
      </c>
      <c r="N794" s="16">
        <v>1.1574074074074073E-5</v>
      </c>
      <c r="O794">
        <v>33</v>
      </c>
      <c r="P794">
        <v>4</v>
      </c>
      <c r="Q794">
        <f>pqZwift[[#This Row],[Afstand]]+IF(pqZwift[[#This Row],[Index]]&gt;1,Q793,0)</f>
        <v>5701</v>
      </c>
      <c r="R794">
        <v>13</v>
      </c>
      <c r="S794">
        <v>80</v>
      </c>
    </row>
    <row r="795" spans="2:19" x14ac:dyDescent="0.25">
      <c r="B795">
        <v>793</v>
      </c>
      <c r="C795" t="s">
        <v>1279</v>
      </c>
      <c r="D795" t="s">
        <v>44</v>
      </c>
      <c r="E795" s="10">
        <v>1.1574074074074073E-5</v>
      </c>
      <c r="F795" t="s">
        <v>1154</v>
      </c>
      <c r="G795" t="s">
        <v>1260</v>
      </c>
      <c r="H795" s="11">
        <v>44171.407604166663</v>
      </c>
      <c r="I795" t="s">
        <v>1280</v>
      </c>
      <c r="J795">
        <v>0</v>
      </c>
      <c r="K795">
        <v>80</v>
      </c>
      <c r="M795">
        <v>793</v>
      </c>
      <c r="N795" s="16">
        <v>1.1574074074074073E-5</v>
      </c>
      <c r="O795">
        <v>34</v>
      </c>
      <c r="P795">
        <v>4</v>
      </c>
      <c r="Q795">
        <f>pqZwift[[#This Row],[Afstand]]+IF(pqZwift[[#This Row],[Index]]&gt;1,Q794,0)</f>
        <v>5705</v>
      </c>
      <c r="R795">
        <v>13</v>
      </c>
      <c r="S795">
        <v>80</v>
      </c>
    </row>
    <row r="796" spans="2:19" x14ac:dyDescent="0.25">
      <c r="B796">
        <v>794</v>
      </c>
      <c r="C796" t="s">
        <v>1279</v>
      </c>
      <c r="D796" t="s">
        <v>36</v>
      </c>
      <c r="E796" s="10">
        <v>1.1574074074074073E-5</v>
      </c>
      <c r="F796" t="s">
        <v>1164</v>
      </c>
      <c r="G796" t="s">
        <v>320</v>
      </c>
      <c r="H796" s="11">
        <v>44171.40761574074</v>
      </c>
      <c r="I796" t="s">
        <v>1281</v>
      </c>
      <c r="J796">
        <v>0</v>
      </c>
      <c r="K796">
        <v>80</v>
      </c>
      <c r="M796">
        <v>794</v>
      </c>
      <c r="N796" s="16">
        <v>1.1574074074074073E-5</v>
      </c>
      <c r="O796">
        <v>34</v>
      </c>
      <c r="P796">
        <v>2</v>
      </c>
      <c r="Q796">
        <f>pqZwift[[#This Row],[Afstand]]+IF(pqZwift[[#This Row],[Index]]&gt;1,Q795,0)</f>
        <v>5707</v>
      </c>
      <c r="R796">
        <v>8</v>
      </c>
      <c r="S796">
        <v>80</v>
      </c>
    </row>
    <row r="797" spans="2:19" x14ac:dyDescent="0.25">
      <c r="B797">
        <v>795</v>
      </c>
      <c r="C797" t="s">
        <v>1279</v>
      </c>
      <c r="D797" t="s">
        <v>44</v>
      </c>
      <c r="E797" s="10">
        <v>1.1574074074074073E-5</v>
      </c>
      <c r="F797" t="s">
        <v>1154</v>
      </c>
      <c r="G797" t="s">
        <v>320</v>
      </c>
      <c r="H797" s="11">
        <v>44171.407627314817</v>
      </c>
      <c r="I797" t="s">
        <v>1282</v>
      </c>
      <c r="J797">
        <v>0</v>
      </c>
      <c r="K797">
        <v>79</v>
      </c>
      <c r="M797">
        <v>795</v>
      </c>
      <c r="N797" s="16">
        <v>1.1574074074074073E-5</v>
      </c>
      <c r="O797">
        <v>34</v>
      </c>
      <c r="P797">
        <v>4</v>
      </c>
      <c r="Q797">
        <f>pqZwift[[#This Row],[Afstand]]+IF(pqZwift[[#This Row],[Index]]&gt;1,Q796,0)</f>
        <v>5711</v>
      </c>
      <c r="R797">
        <v>13</v>
      </c>
      <c r="S797">
        <v>79</v>
      </c>
    </row>
    <row r="798" spans="2:19" x14ac:dyDescent="0.25">
      <c r="B798">
        <v>796</v>
      </c>
      <c r="C798" t="s">
        <v>1279</v>
      </c>
      <c r="D798" t="s">
        <v>44</v>
      </c>
      <c r="E798" s="10">
        <v>1.1574074074074073E-5</v>
      </c>
      <c r="F798" t="s">
        <v>1154</v>
      </c>
      <c r="G798" t="s">
        <v>1257</v>
      </c>
      <c r="H798" s="11">
        <v>44171.407638888886</v>
      </c>
      <c r="I798" t="s">
        <v>1283</v>
      </c>
      <c r="J798">
        <v>0</v>
      </c>
      <c r="K798">
        <v>78</v>
      </c>
      <c r="M798">
        <v>796</v>
      </c>
      <c r="N798" s="16">
        <v>1.1574074074074073E-5</v>
      </c>
      <c r="O798">
        <v>34</v>
      </c>
      <c r="P798">
        <v>4</v>
      </c>
      <c r="Q798">
        <f>pqZwift[[#This Row],[Afstand]]+IF(pqZwift[[#This Row],[Index]]&gt;1,Q797,0)</f>
        <v>5715</v>
      </c>
      <c r="R798">
        <v>13</v>
      </c>
      <c r="S798">
        <v>78</v>
      </c>
    </row>
    <row r="799" spans="2:19" x14ac:dyDescent="0.25">
      <c r="B799">
        <v>797</v>
      </c>
      <c r="C799" t="s">
        <v>1284</v>
      </c>
      <c r="D799" t="s">
        <v>44</v>
      </c>
      <c r="E799" s="10">
        <v>1.1574074074074073E-5</v>
      </c>
      <c r="F799" t="s">
        <v>1154</v>
      </c>
      <c r="G799" t="s">
        <v>320</v>
      </c>
      <c r="H799" s="11">
        <v>44171.407650462963</v>
      </c>
      <c r="I799" t="s">
        <v>1285</v>
      </c>
      <c r="J799">
        <v>0</v>
      </c>
      <c r="K799">
        <v>79</v>
      </c>
      <c r="M799">
        <v>797</v>
      </c>
      <c r="N799" s="16">
        <v>1.1574074074074073E-5</v>
      </c>
      <c r="O799">
        <v>35</v>
      </c>
      <c r="P799">
        <v>4</v>
      </c>
      <c r="Q799">
        <f>pqZwift[[#This Row],[Afstand]]+IF(pqZwift[[#This Row],[Index]]&gt;1,Q798,0)</f>
        <v>5719</v>
      </c>
      <c r="R799">
        <v>13</v>
      </c>
      <c r="S799">
        <v>79</v>
      </c>
    </row>
    <row r="800" spans="2:19" x14ac:dyDescent="0.25">
      <c r="B800">
        <v>798</v>
      </c>
      <c r="C800" t="s">
        <v>1284</v>
      </c>
      <c r="D800" t="s">
        <v>44</v>
      </c>
      <c r="E800" s="10">
        <v>1.1574074074074073E-5</v>
      </c>
      <c r="F800" t="s">
        <v>1154</v>
      </c>
      <c r="G800" t="s">
        <v>1257</v>
      </c>
      <c r="H800" s="11">
        <v>44171.40766203704</v>
      </c>
      <c r="I800" t="s">
        <v>1286</v>
      </c>
      <c r="J800">
        <v>0</v>
      </c>
      <c r="K800">
        <v>80</v>
      </c>
      <c r="M800">
        <v>798</v>
      </c>
      <c r="N800" s="16">
        <v>1.1574074074074073E-5</v>
      </c>
      <c r="O800">
        <v>35</v>
      </c>
      <c r="P800">
        <v>4</v>
      </c>
      <c r="Q800">
        <f>pqZwift[[#This Row],[Afstand]]+IF(pqZwift[[#This Row],[Index]]&gt;1,Q799,0)</f>
        <v>5723</v>
      </c>
      <c r="R800">
        <v>13</v>
      </c>
      <c r="S800">
        <v>80</v>
      </c>
    </row>
    <row r="801" spans="2:19" x14ac:dyDescent="0.25">
      <c r="B801">
        <v>799</v>
      </c>
      <c r="C801" t="s">
        <v>1284</v>
      </c>
      <c r="D801" t="s">
        <v>44</v>
      </c>
      <c r="E801" s="10">
        <v>1.1574074074074073E-5</v>
      </c>
      <c r="F801" t="s">
        <v>1154</v>
      </c>
      <c r="G801" t="s">
        <v>410</v>
      </c>
      <c r="H801" s="11">
        <v>44171.407673611109</v>
      </c>
      <c r="I801" t="s">
        <v>1287</v>
      </c>
      <c r="J801">
        <v>0</v>
      </c>
      <c r="K801">
        <v>80</v>
      </c>
      <c r="M801">
        <v>799</v>
      </c>
      <c r="N801" s="16">
        <v>1.1574074074074073E-5</v>
      </c>
      <c r="O801">
        <v>35</v>
      </c>
      <c r="P801">
        <v>4</v>
      </c>
      <c r="Q801">
        <f>pqZwift[[#This Row],[Afstand]]+IF(pqZwift[[#This Row],[Index]]&gt;1,Q800,0)</f>
        <v>5727</v>
      </c>
      <c r="R801">
        <v>13</v>
      </c>
      <c r="S801">
        <v>80</v>
      </c>
    </row>
    <row r="802" spans="2:19" x14ac:dyDescent="0.25">
      <c r="B802">
        <v>800</v>
      </c>
      <c r="C802" t="s">
        <v>1284</v>
      </c>
      <c r="D802" t="s">
        <v>48</v>
      </c>
      <c r="E802" s="10">
        <v>1.1574074074074073E-5</v>
      </c>
      <c r="F802" t="s">
        <v>49</v>
      </c>
      <c r="G802" t="s">
        <v>1251</v>
      </c>
      <c r="H802" s="11">
        <v>44171.407685185186</v>
      </c>
      <c r="I802" t="s">
        <v>1288</v>
      </c>
      <c r="J802">
        <v>0</v>
      </c>
      <c r="K802">
        <v>80</v>
      </c>
      <c r="M802">
        <v>800</v>
      </c>
      <c r="N802" s="16">
        <v>1.1574074074074073E-5</v>
      </c>
      <c r="O802">
        <v>35</v>
      </c>
      <c r="P802">
        <v>3</v>
      </c>
      <c r="Q802">
        <f>pqZwift[[#This Row],[Afstand]]+IF(pqZwift[[#This Row],[Index]]&gt;1,Q801,0)</f>
        <v>5730</v>
      </c>
      <c r="R802">
        <v>9</v>
      </c>
      <c r="S802">
        <v>80</v>
      </c>
    </row>
    <row r="803" spans="2:19" x14ac:dyDescent="0.25">
      <c r="B803">
        <v>801</v>
      </c>
      <c r="C803" t="s">
        <v>1284</v>
      </c>
      <c r="D803" t="s">
        <v>44</v>
      </c>
      <c r="E803" s="10">
        <v>1.1574074074074073E-5</v>
      </c>
      <c r="F803" t="s">
        <v>1154</v>
      </c>
      <c r="G803" t="s">
        <v>221</v>
      </c>
      <c r="H803" s="11">
        <v>44171.407696759263</v>
      </c>
      <c r="I803" t="s">
        <v>1289</v>
      </c>
      <c r="J803">
        <v>0</v>
      </c>
      <c r="K803">
        <v>80</v>
      </c>
      <c r="M803">
        <v>801</v>
      </c>
      <c r="N803" s="16">
        <v>1.1574074074074073E-5</v>
      </c>
      <c r="O803">
        <v>35</v>
      </c>
      <c r="P803">
        <v>4</v>
      </c>
      <c r="Q803">
        <f>pqZwift[[#This Row],[Afstand]]+IF(pqZwift[[#This Row],[Index]]&gt;1,Q802,0)</f>
        <v>5734</v>
      </c>
      <c r="R803">
        <v>13</v>
      </c>
      <c r="S803">
        <v>80</v>
      </c>
    </row>
    <row r="804" spans="2:19" x14ac:dyDescent="0.25">
      <c r="B804">
        <v>802</v>
      </c>
      <c r="C804" t="s">
        <v>1290</v>
      </c>
      <c r="D804" t="s">
        <v>44</v>
      </c>
      <c r="E804" s="10">
        <v>1.1574074074074073E-5</v>
      </c>
      <c r="F804" t="s">
        <v>1154</v>
      </c>
      <c r="G804" t="s">
        <v>221</v>
      </c>
      <c r="H804" s="11">
        <v>44171.407708333332</v>
      </c>
      <c r="I804" t="s">
        <v>1291</v>
      </c>
      <c r="J804">
        <v>0</v>
      </c>
      <c r="K804">
        <v>80</v>
      </c>
      <c r="M804">
        <v>802</v>
      </c>
      <c r="N804" s="16">
        <v>1.1574074074074073E-5</v>
      </c>
      <c r="O804">
        <v>36</v>
      </c>
      <c r="P804">
        <v>4</v>
      </c>
      <c r="Q804">
        <f>pqZwift[[#This Row],[Afstand]]+IF(pqZwift[[#This Row],[Index]]&gt;1,Q803,0)</f>
        <v>5738</v>
      </c>
      <c r="R804">
        <v>13</v>
      </c>
      <c r="S804">
        <v>80</v>
      </c>
    </row>
    <row r="805" spans="2:19" x14ac:dyDescent="0.25">
      <c r="B805">
        <v>803</v>
      </c>
      <c r="C805" t="s">
        <v>1290</v>
      </c>
      <c r="D805" t="s">
        <v>44</v>
      </c>
      <c r="E805" s="10">
        <v>1.1574074074074073E-5</v>
      </c>
      <c r="F805" t="s">
        <v>1151</v>
      </c>
      <c r="G805" t="s">
        <v>1251</v>
      </c>
      <c r="H805" s="11">
        <v>44171.407719907409</v>
      </c>
      <c r="I805" t="s">
        <v>1292</v>
      </c>
      <c r="J805">
        <v>0</v>
      </c>
      <c r="K805">
        <v>80</v>
      </c>
      <c r="M805">
        <v>803</v>
      </c>
      <c r="N805" s="16">
        <v>1.1574074074074073E-5</v>
      </c>
      <c r="O805">
        <v>36</v>
      </c>
      <c r="P805">
        <v>4</v>
      </c>
      <c r="Q805">
        <f>pqZwift[[#This Row],[Afstand]]+IF(pqZwift[[#This Row],[Index]]&gt;1,Q804,0)</f>
        <v>5742</v>
      </c>
      <c r="R805">
        <v>14</v>
      </c>
      <c r="S805">
        <v>80</v>
      </c>
    </row>
    <row r="806" spans="2:19" x14ac:dyDescent="0.25">
      <c r="B806">
        <v>804</v>
      </c>
      <c r="C806" t="s">
        <v>1290</v>
      </c>
      <c r="D806" t="s">
        <v>44</v>
      </c>
      <c r="E806" s="10">
        <v>1.1574074074074073E-5</v>
      </c>
      <c r="F806" t="s">
        <v>1151</v>
      </c>
      <c r="G806" t="s">
        <v>1251</v>
      </c>
      <c r="H806" s="11">
        <v>44171.407731481479</v>
      </c>
      <c r="I806" t="s">
        <v>1293</v>
      </c>
      <c r="J806">
        <v>0</v>
      </c>
      <c r="K806">
        <v>81</v>
      </c>
      <c r="M806">
        <v>804</v>
      </c>
      <c r="N806" s="16">
        <v>1.1574074074074073E-5</v>
      </c>
      <c r="O806">
        <v>36</v>
      </c>
      <c r="P806">
        <v>4</v>
      </c>
      <c r="Q806">
        <f>pqZwift[[#This Row],[Afstand]]+IF(pqZwift[[#This Row],[Index]]&gt;1,Q805,0)</f>
        <v>5746</v>
      </c>
      <c r="R806">
        <v>14</v>
      </c>
      <c r="S806">
        <v>81</v>
      </c>
    </row>
    <row r="807" spans="2:19" x14ac:dyDescent="0.25">
      <c r="B807">
        <v>805</v>
      </c>
      <c r="C807" t="s">
        <v>1290</v>
      </c>
      <c r="D807" t="s">
        <v>44</v>
      </c>
      <c r="E807" s="10">
        <v>1.1574074074074073E-5</v>
      </c>
      <c r="F807" t="s">
        <v>1151</v>
      </c>
      <c r="G807" t="s">
        <v>1294</v>
      </c>
      <c r="H807" s="11">
        <v>44171.407743055555</v>
      </c>
      <c r="I807" t="s">
        <v>1295</v>
      </c>
      <c r="J807">
        <v>0</v>
      </c>
      <c r="K807">
        <v>82</v>
      </c>
      <c r="M807">
        <v>805</v>
      </c>
      <c r="N807" s="16">
        <v>1.1574074074074073E-5</v>
      </c>
      <c r="O807">
        <v>36</v>
      </c>
      <c r="P807">
        <v>4</v>
      </c>
      <c r="Q807">
        <f>pqZwift[[#This Row],[Afstand]]+IF(pqZwift[[#This Row],[Index]]&gt;1,Q806,0)</f>
        <v>5750</v>
      </c>
      <c r="R807">
        <v>14</v>
      </c>
      <c r="S807">
        <v>82</v>
      </c>
    </row>
    <row r="808" spans="2:19" x14ac:dyDescent="0.25">
      <c r="B808">
        <v>806</v>
      </c>
      <c r="C808" t="s">
        <v>1290</v>
      </c>
      <c r="D808" t="s">
        <v>48</v>
      </c>
      <c r="E808" s="10">
        <v>1.1574074074074073E-5</v>
      </c>
      <c r="F808" t="s">
        <v>1228</v>
      </c>
      <c r="G808" t="s">
        <v>1296</v>
      </c>
      <c r="H808" s="11">
        <v>44171.407754629632</v>
      </c>
      <c r="I808" t="s">
        <v>1297</v>
      </c>
      <c r="J808">
        <v>0</v>
      </c>
      <c r="K808">
        <v>81</v>
      </c>
      <c r="M808">
        <v>806</v>
      </c>
      <c r="N808" s="16">
        <v>1.1574074074074073E-5</v>
      </c>
      <c r="O808">
        <v>36</v>
      </c>
      <c r="P808">
        <v>3</v>
      </c>
      <c r="Q808">
        <f>pqZwift[[#This Row],[Afstand]]+IF(pqZwift[[#This Row],[Index]]&gt;1,Q807,0)</f>
        <v>5753</v>
      </c>
      <c r="R808">
        <v>10</v>
      </c>
      <c r="S808">
        <v>81</v>
      </c>
    </row>
    <row r="809" spans="2:19" x14ac:dyDescent="0.25">
      <c r="B809">
        <v>807</v>
      </c>
      <c r="C809" t="s">
        <v>1298</v>
      </c>
      <c r="D809" t="s">
        <v>44</v>
      </c>
      <c r="E809" s="10">
        <v>1.1574074074074073E-5</v>
      </c>
      <c r="F809" t="s">
        <v>1151</v>
      </c>
      <c r="G809" t="s">
        <v>282</v>
      </c>
      <c r="H809" s="11">
        <v>44171.407766203702</v>
      </c>
      <c r="I809" t="s">
        <v>1299</v>
      </c>
      <c r="J809">
        <v>0</v>
      </c>
      <c r="K809">
        <v>82</v>
      </c>
      <c r="M809">
        <v>807</v>
      </c>
      <c r="N809" s="16">
        <v>1.1574074074074073E-5</v>
      </c>
      <c r="O809">
        <v>37</v>
      </c>
      <c r="P809">
        <v>4</v>
      </c>
      <c r="Q809">
        <f>pqZwift[[#This Row],[Afstand]]+IF(pqZwift[[#This Row],[Index]]&gt;1,Q808,0)</f>
        <v>5757</v>
      </c>
      <c r="R809">
        <v>14</v>
      </c>
      <c r="S809">
        <v>82</v>
      </c>
    </row>
    <row r="810" spans="2:19" x14ac:dyDescent="0.25">
      <c r="B810">
        <v>808</v>
      </c>
      <c r="C810" t="s">
        <v>1298</v>
      </c>
      <c r="D810" t="s">
        <v>44</v>
      </c>
      <c r="E810" s="10">
        <v>1.1574074074074073E-5</v>
      </c>
      <c r="F810" t="s">
        <v>1151</v>
      </c>
      <c r="G810" t="s">
        <v>1294</v>
      </c>
      <c r="H810" s="11">
        <v>44171.407777777778</v>
      </c>
      <c r="I810" t="s">
        <v>1300</v>
      </c>
      <c r="J810">
        <v>0</v>
      </c>
      <c r="K810">
        <v>83</v>
      </c>
      <c r="M810">
        <v>808</v>
      </c>
      <c r="N810" s="16">
        <v>1.1574074074074073E-5</v>
      </c>
      <c r="O810">
        <v>37</v>
      </c>
      <c r="P810">
        <v>4</v>
      </c>
      <c r="Q810">
        <f>pqZwift[[#This Row],[Afstand]]+IF(pqZwift[[#This Row],[Index]]&gt;1,Q809,0)</f>
        <v>5761</v>
      </c>
      <c r="R810">
        <v>14</v>
      </c>
      <c r="S810">
        <v>83</v>
      </c>
    </row>
    <row r="811" spans="2:19" x14ac:dyDescent="0.25">
      <c r="B811">
        <v>809</v>
      </c>
      <c r="C811" t="s">
        <v>1298</v>
      </c>
      <c r="D811" t="s">
        <v>44</v>
      </c>
      <c r="E811" s="10">
        <v>1.1574074074074073E-5</v>
      </c>
      <c r="F811" t="s">
        <v>1151</v>
      </c>
      <c r="G811" t="s">
        <v>282</v>
      </c>
      <c r="H811" s="11">
        <v>44171.407789351855</v>
      </c>
      <c r="I811" t="s">
        <v>1301</v>
      </c>
      <c r="J811">
        <v>0</v>
      </c>
      <c r="K811">
        <v>83</v>
      </c>
      <c r="M811">
        <v>809</v>
      </c>
      <c r="N811" s="16">
        <v>1.1574074074074073E-5</v>
      </c>
      <c r="O811">
        <v>37</v>
      </c>
      <c r="P811">
        <v>4</v>
      </c>
      <c r="Q811">
        <f>pqZwift[[#This Row],[Afstand]]+IF(pqZwift[[#This Row],[Index]]&gt;1,Q810,0)</f>
        <v>5765</v>
      </c>
      <c r="R811">
        <v>14</v>
      </c>
      <c r="S811">
        <v>83</v>
      </c>
    </row>
    <row r="812" spans="2:19" x14ac:dyDescent="0.25">
      <c r="B812">
        <v>810</v>
      </c>
      <c r="C812" t="s">
        <v>1298</v>
      </c>
      <c r="D812" t="s">
        <v>44</v>
      </c>
      <c r="E812" s="10">
        <v>1.1574074074074073E-5</v>
      </c>
      <c r="F812" t="s">
        <v>1151</v>
      </c>
      <c r="G812" t="s">
        <v>558</v>
      </c>
      <c r="H812" s="11">
        <v>44171.407800925925</v>
      </c>
      <c r="I812" t="s">
        <v>1302</v>
      </c>
      <c r="J812">
        <v>0</v>
      </c>
      <c r="K812">
        <v>82</v>
      </c>
      <c r="M812">
        <v>810</v>
      </c>
      <c r="N812" s="16">
        <v>1.1574074074074073E-5</v>
      </c>
      <c r="O812">
        <v>37</v>
      </c>
      <c r="P812">
        <v>4</v>
      </c>
      <c r="Q812">
        <f>pqZwift[[#This Row],[Afstand]]+IF(pqZwift[[#This Row],[Index]]&gt;1,Q811,0)</f>
        <v>5769</v>
      </c>
      <c r="R812">
        <v>14</v>
      </c>
      <c r="S812">
        <v>82</v>
      </c>
    </row>
    <row r="813" spans="2:19" x14ac:dyDescent="0.25">
      <c r="B813">
        <v>811</v>
      </c>
      <c r="C813" t="s">
        <v>1298</v>
      </c>
      <c r="D813" t="s">
        <v>44</v>
      </c>
      <c r="E813" s="10">
        <v>1.1574074074074073E-5</v>
      </c>
      <c r="F813" t="s">
        <v>1151</v>
      </c>
      <c r="G813" t="s">
        <v>558</v>
      </c>
      <c r="H813" s="11">
        <v>44171.407812500001</v>
      </c>
      <c r="I813" t="s">
        <v>1303</v>
      </c>
      <c r="J813">
        <v>0</v>
      </c>
      <c r="K813">
        <v>84</v>
      </c>
      <c r="M813">
        <v>811</v>
      </c>
      <c r="N813" s="16">
        <v>1.1574074074074073E-5</v>
      </c>
      <c r="O813">
        <v>37</v>
      </c>
      <c r="P813">
        <v>4</v>
      </c>
      <c r="Q813">
        <f>pqZwift[[#This Row],[Afstand]]+IF(pqZwift[[#This Row],[Index]]&gt;1,Q812,0)</f>
        <v>5773</v>
      </c>
      <c r="R813">
        <v>14</v>
      </c>
      <c r="S813">
        <v>84</v>
      </c>
    </row>
    <row r="814" spans="2:19" x14ac:dyDescent="0.25">
      <c r="B814">
        <v>812</v>
      </c>
      <c r="C814" t="s">
        <v>1298</v>
      </c>
      <c r="D814" t="s">
        <v>44</v>
      </c>
      <c r="E814" s="10">
        <v>1.1574074074074073E-5</v>
      </c>
      <c r="F814" t="s">
        <v>1151</v>
      </c>
      <c r="G814" t="s">
        <v>227</v>
      </c>
      <c r="H814" s="11">
        <v>44171.407824074071</v>
      </c>
      <c r="I814" t="s">
        <v>1304</v>
      </c>
      <c r="J814">
        <v>0</v>
      </c>
      <c r="K814">
        <v>84</v>
      </c>
      <c r="M814">
        <v>812</v>
      </c>
      <c r="N814" s="16">
        <v>1.1574074074074073E-5</v>
      </c>
      <c r="O814">
        <v>37</v>
      </c>
      <c r="P814">
        <v>4</v>
      </c>
      <c r="Q814">
        <f>pqZwift[[#This Row],[Afstand]]+IF(pqZwift[[#This Row],[Index]]&gt;1,Q813,0)</f>
        <v>5777</v>
      </c>
      <c r="R814">
        <v>14</v>
      </c>
      <c r="S814">
        <v>84</v>
      </c>
    </row>
    <row r="815" spans="2:19" x14ac:dyDescent="0.25">
      <c r="B815">
        <v>813</v>
      </c>
      <c r="C815" t="s">
        <v>1305</v>
      </c>
      <c r="D815" t="s">
        <v>48</v>
      </c>
      <c r="E815" s="10">
        <v>1.1574074074074073E-5</v>
      </c>
      <c r="F815" t="s">
        <v>1149</v>
      </c>
      <c r="G815" t="s">
        <v>430</v>
      </c>
      <c r="H815" s="11">
        <v>44171.407835648148</v>
      </c>
      <c r="I815" t="s">
        <v>1306</v>
      </c>
      <c r="J815">
        <v>0</v>
      </c>
      <c r="K815">
        <v>85</v>
      </c>
      <c r="M815">
        <v>813</v>
      </c>
      <c r="N815" s="16">
        <v>1.1574074074074073E-5</v>
      </c>
      <c r="O815">
        <v>38</v>
      </c>
      <c r="P815">
        <v>3</v>
      </c>
      <c r="Q815">
        <f>pqZwift[[#This Row],[Afstand]]+IF(pqZwift[[#This Row],[Index]]&gt;1,Q814,0)</f>
        <v>5780</v>
      </c>
      <c r="R815">
        <v>11</v>
      </c>
      <c r="S815">
        <v>85</v>
      </c>
    </row>
    <row r="816" spans="2:19" x14ac:dyDescent="0.25">
      <c r="B816">
        <v>814</v>
      </c>
      <c r="C816" t="s">
        <v>1305</v>
      </c>
      <c r="D816" t="s">
        <v>44</v>
      </c>
      <c r="E816" s="10">
        <v>1.1574074074074073E-5</v>
      </c>
      <c r="F816" t="s">
        <v>1151</v>
      </c>
      <c r="G816" t="s">
        <v>558</v>
      </c>
      <c r="H816" s="11">
        <v>44171.407847222225</v>
      </c>
      <c r="I816" t="s">
        <v>1307</v>
      </c>
      <c r="J816">
        <v>0</v>
      </c>
      <c r="K816">
        <v>85</v>
      </c>
      <c r="M816">
        <v>814</v>
      </c>
      <c r="N816" s="16">
        <v>1.1574074074074073E-5</v>
      </c>
      <c r="O816">
        <v>38</v>
      </c>
      <c r="P816">
        <v>4</v>
      </c>
      <c r="Q816">
        <f>pqZwift[[#This Row],[Afstand]]+IF(pqZwift[[#This Row],[Index]]&gt;1,Q815,0)</f>
        <v>5784</v>
      </c>
      <c r="R816">
        <v>14</v>
      </c>
      <c r="S816">
        <v>85</v>
      </c>
    </row>
    <row r="817" spans="2:19" x14ac:dyDescent="0.25">
      <c r="B817">
        <v>815</v>
      </c>
      <c r="C817" t="s">
        <v>1305</v>
      </c>
      <c r="D817" t="s">
        <v>44</v>
      </c>
      <c r="E817" s="10">
        <v>1.1574074074074073E-5</v>
      </c>
      <c r="F817" t="s">
        <v>45</v>
      </c>
      <c r="G817" t="s">
        <v>1308</v>
      </c>
      <c r="H817" s="11">
        <v>44171.407858796294</v>
      </c>
      <c r="I817" t="s">
        <v>1309</v>
      </c>
      <c r="J817">
        <v>0</v>
      </c>
      <c r="K817">
        <v>85</v>
      </c>
      <c r="M817">
        <v>815</v>
      </c>
      <c r="N817" s="16">
        <v>1.1574074074074073E-5</v>
      </c>
      <c r="O817">
        <v>38</v>
      </c>
      <c r="P817">
        <v>4</v>
      </c>
      <c r="Q817">
        <f>pqZwift[[#This Row],[Afstand]]+IF(pqZwift[[#This Row],[Index]]&gt;1,Q816,0)</f>
        <v>5788</v>
      </c>
      <c r="R817">
        <v>15</v>
      </c>
      <c r="S817">
        <v>85</v>
      </c>
    </row>
    <row r="818" spans="2:19" x14ac:dyDescent="0.25">
      <c r="B818">
        <v>816</v>
      </c>
      <c r="C818" t="s">
        <v>1305</v>
      </c>
      <c r="D818" t="s">
        <v>44</v>
      </c>
      <c r="E818" s="10">
        <v>1.1574074074074073E-5</v>
      </c>
      <c r="F818" t="s">
        <v>45</v>
      </c>
      <c r="G818" t="s">
        <v>1296</v>
      </c>
      <c r="H818" s="11">
        <v>44171.407870370371</v>
      </c>
      <c r="I818" t="s">
        <v>1310</v>
      </c>
      <c r="J818">
        <v>0</v>
      </c>
      <c r="K818">
        <v>85</v>
      </c>
      <c r="M818">
        <v>816</v>
      </c>
      <c r="N818" s="16">
        <v>1.1574074074074073E-5</v>
      </c>
      <c r="O818">
        <v>38</v>
      </c>
      <c r="P818">
        <v>4</v>
      </c>
      <c r="Q818">
        <f>pqZwift[[#This Row],[Afstand]]+IF(pqZwift[[#This Row],[Index]]&gt;1,Q817,0)</f>
        <v>5792</v>
      </c>
      <c r="R818">
        <v>15</v>
      </c>
      <c r="S818">
        <v>85</v>
      </c>
    </row>
    <row r="819" spans="2:19" x14ac:dyDescent="0.25">
      <c r="B819">
        <v>817</v>
      </c>
      <c r="C819" t="s">
        <v>1305</v>
      </c>
      <c r="D819" t="s">
        <v>44</v>
      </c>
      <c r="E819" s="10">
        <v>1.1574074074074073E-5</v>
      </c>
      <c r="F819" t="s">
        <v>45</v>
      </c>
      <c r="G819" t="s">
        <v>1308</v>
      </c>
      <c r="H819" s="11">
        <v>44171.407881944448</v>
      </c>
      <c r="I819" t="s">
        <v>1311</v>
      </c>
      <c r="J819">
        <v>0</v>
      </c>
      <c r="K819">
        <v>84</v>
      </c>
      <c r="M819">
        <v>817</v>
      </c>
      <c r="N819" s="16">
        <v>1.1574074074074073E-5</v>
      </c>
      <c r="O819">
        <v>38</v>
      </c>
      <c r="P819">
        <v>4</v>
      </c>
      <c r="Q819">
        <f>pqZwift[[#This Row],[Afstand]]+IF(pqZwift[[#This Row],[Index]]&gt;1,Q818,0)</f>
        <v>5796</v>
      </c>
      <c r="R819">
        <v>15</v>
      </c>
      <c r="S819">
        <v>84</v>
      </c>
    </row>
    <row r="820" spans="2:19" x14ac:dyDescent="0.25">
      <c r="B820">
        <v>818</v>
      </c>
      <c r="C820" t="s">
        <v>1305</v>
      </c>
      <c r="D820" t="s">
        <v>44</v>
      </c>
      <c r="E820" s="10">
        <v>1.1574074074074073E-5</v>
      </c>
      <c r="F820" t="s">
        <v>45</v>
      </c>
      <c r="G820" t="s">
        <v>1296</v>
      </c>
      <c r="H820" s="11">
        <v>44171.407893518517</v>
      </c>
      <c r="I820" t="s">
        <v>1312</v>
      </c>
      <c r="J820">
        <v>0</v>
      </c>
      <c r="K820">
        <v>84</v>
      </c>
      <c r="M820">
        <v>818</v>
      </c>
      <c r="N820" s="16">
        <v>1.1574074074074073E-5</v>
      </c>
      <c r="O820">
        <v>38</v>
      </c>
      <c r="P820">
        <v>4</v>
      </c>
      <c r="Q820">
        <f>pqZwift[[#This Row],[Afstand]]+IF(pqZwift[[#This Row],[Index]]&gt;1,Q819,0)</f>
        <v>5800</v>
      </c>
      <c r="R820">
        <v>15</v>
      </c>
      <c r="S820">
        <v>84</v>
      </c>
    </row>
    <row r="821" spans="2:19" x14ac:dyDescent="0.25">
      <c r="B821">
        <v>819</v>
      </c>
      <c r="C821" t="s">
        <v>1305</v>
      </c>
      <c r="D821" t="s">
        <v>48</v>
      </c>
      <c r="E821" s="10">
        <v>1.1574074074074073E-5</v>
      </c>
      <c r="F821" t="s">
        <v>1223</v>
      </c>
      <c r="G821" t="s">
        <v>1313</v>
      </c>
      <c r="H821" s="11">
        <v>44171.407905092594</v>
      </c>
      <c r="I821" t="s">
        <v>1314</v>
      </c>
      <c r="J821">
        <v>0</v>
      </c>
      <c r="K821">
        <v>84</v>
      </c>
      <c r="M821">
        <v>819</v>
      </c>
      <c r="N821" s="16">
        <v>1.1574074074074073E-5</v>
      </c>
      <c r="O821">
        <v>38</v>
      </c>
      <c r="P821">
        <v>3</v>
      </c>
      <c r="Q821">
        <f>pqZwift[[#This Row],[Afstand]]+IF(pqZwift[[#This Row],[Index]]&gt;1,Q820,0)</f>
        <v>5803</v>
      </c>
      <c r="R821">
        <v>12</v>
      </c>
      <c r="S821">
        <v>84</v>
      </c>
    </row>
    <row r="822" spans="2:19" x14ac:dyDescent="0.25">
      <c r="B822">
        <v>820</v>
      </c>
      <c r="C822" t="s">
        <v>1315</v>
      </c>
      <c r="D822" t="s">
        <v>44</v>
      </c>
      <c r="E822" s="10">
        <v>1.1574074074074073E-5</v>
      </c>
      <c r="F822" t="s">
        <v>45</v>
      </c>
      <c r="G822" t="s">
        <v>278</v>
      </c>
      <c r="H822" s="11">
        <v>44171.407916666663</v>
      </c>
      <c r="I822" t="s">
        <v>1316</v>
      </c>
      <c r="J822">
        <v>0</v>
      </c>
      <c r="K822">
        <v>84</v>
      </c>
      <c r="M822">
        <v>820</v>
      </c>
      <c r="N822" s="16">
        <v>1.1574074074074073E-5</v>
      </c>
      <c r="O822">
        <v>39</v>
      </c>
      <c r="P822">
        <v>4</v>
      </c>
      <c r="Q822">
        <f>pqZwift[[#This Row],[Afstand]]+IF(pqZwift[[#This Row],[Index]]&gt;1,Q821,0)</f>
        <v>5807</v>
      </c>
      <c r="R822">
        <v>15</v>
      </c>
      <c r="S822">
        <v>84</v>
      </c>
    </row>
    <row r="823" spans="2:19" x14ac:dyDescent="0.25">
      <c r="B823">
        <v>821</v>
      </c>
      <c r="C823" t="s">
        <v>1315</v>
      </c>
      <c r="D823" t="s">
        <v>44</v>
      </c>
      <c r="E823" s="10">
        <v>1.1574074074074073E-5</v>
      </c>
      <c r="F823" t="s">
        <v>45</v>
      </c>
      <c r="G823" t="s">
        <v>1296</v>
      </c>
      <c r="H823" s="11">
        <v>44171.40792824074</v>
      </c>
      <c r="I823" t="s">
        <v>1317</v>
      </c>
      <c r="J823">
        <v>0</v>
      </c>
      <c r="K823">
        <v>85</v>
      </c>
      <c r="M823">
        <v>821</v>
      </c>
      <c r="N823" s="16">
        <v>1.1574074074074073E-5</v>
      </c>
      <c r="O823">
        <v>39</v>
      </c>
      <c r="P823">
        <v>4</v>
      </c>
      <c r="Q823">
        <f>pqZwift[[#This Row],[Afstand]]+IF(pqZwift[[#This Row],[Index]]&gt;1,Q822,0)</f>
        <v>5811</v>
      </c>
      <c r="R823">
        <v>15</v>
      </c>
      <c r="S823">
        <v>85</v>
      </c>
    </row>
    <row r="824" spans="2:19" x14ac:dyDescent="0.25">
      <c r="B824">
        <v>822</v>
      </c>
      <c r="C824" t="s">
        <v>1315</v>
      </c>
      <c r="D824" t="s">
        <v>44</v>
      </c>
      <c r="E824" s="10">
        <v>1.1574074074074073E-5</v>
      </c>
      <c r="F824" t="s">
        <v>52</v>
      </c>
      <c r="G824" t="s">
        <v>1318</v>
      </c>
      <c r="H824" s="11">
        <v>44171.407939814817</v>
      </c>
      <c r="I824" t="s">
        <v>1319</v>
      </c>
      <c r="J824">
        <v>0</v>
      </c>
      <c r="K824">
        <v>84</v>
      </c>
      <c r="M824">
        <v>822</v>
      </c>
      <c r="N824" s="16">
        <v>1.1574074074074073E-5</v>
      </c>
      <c r="O824">
        <v>39</v>
      </c>
      <c r="P824">
        <v>4</v>
      </c>
      <c r="Q824">
        <f>pqZwift[[#This Row],[Afstand]]+IF(pqZwift[[#This Row],[Index]]&gt;1,Q823,0)</f>
        <v>5815</v>
      </c>
      <c r="R824">
        <v>16</v>
      </c>
      <c r="S824">
        <v>84</v>
      </c>
    </row>
    <row r="825" spans="2:19" x14ac:dyDescent="0.25">
      <c r="B825">
        <v>823</v>
      </c>
      <c r="C825" t="s">
        <v>1315</v>
      </c>
      <c r="D825" t="s">
        <v>44</v>
      </c>
      <c r="E825" s="10">
        <v>1.1574074074074073E-5</v>
      </c>
      <c r="F825" t="s">
        <v>45</v>
      </c>
      <c r="G825" t="s">
        <v>278</v>
      </c>
      <c r="H825" s="11">
        <v>44171.407951388886</v>
      </c>
      <c r="I825" t="s">
        <v>1320</v>
      </c>
      <c r="J825">
        <v>0</v>
      </c>
      <c r="K825">
        <v>84</v>
      </c>
      <c r="M825">
        <v>823</v>
      </c>
      <c r="N825" s="16">
        <v>1.1574074074074073E-5</v>
      </c>
      <c r="O825">
        <v>39</v>
      </c>
      <c r="P825">
        <v>4</v>
      </c>
      <c r="Q825">
        <f>pqZwift[[#This Row],[Afstand]]+IF(pqZwift[[#This Row],[Index]]&gt;1,Q824,0)</f>
        <v>5819</v>
      </c>
      <c r="R825">
        <v>15</v>
      </c>
      <c r="S825">
        <v>84</v>
      </c>
    </row>
    <row r="826" spans="2:19" x14ac:dyDescent="0.25">
      <c r="B826">
        <v>824</v>
      </c>
      <c r="C826" t="s">
        <v>1315</v>
      </c>
      <c r="D826" t="s">
        <v>44</v>
      </c>
      <c r="E826" s="10">
        <v>1.1574074074074073E-5</v>
      </c>
      <c r="F826" t="s">
        <v>52</v>
      </c>
      <c r="G826" t="s">
        <v>1318</v>
      </c>
      <c r="H826" s="11">
        <v>44171.407962962963</v>
      </c>
      <c r="I826" t="s">
        <v>1321</v>
      </c>
      <c r="J826">
        <v>0</v>
      </c>
      <c r="K826">
        <v>83</v>
      </c>
      <c r="M826">
        <v>824</v>
      </c>
      <c r="N826" s="16">
        <v>1.1574074074074073E-5</v>
      </c>
      <c r="O826">
        <v>39</v>
      </c>
      <c r="P826">
        <v>4</v>
      </c>
      <c r="Q826">
        <f>pqZwift[[#This Row],[Afstand]]+IF(pqZwift[[#This Row],[Index]]&gt;1,Q825,0)</f>
        <v>5823</v>
      </c>
      <c r="R826">
        <v>16</v>
      </c>
      <c r="S826">
        <v>83</v>
      </c>
    </row>
    <row r="827" spans="2:19" x14ac:dyDescent="0.25">
      <c r="B827">
        <v>825</v>
      </c>
      <c r="C827" t="s">
        <v>1315</v>
      </c>
      <c r="D827" t="s">
        <v>44</v>
      </c>
      <c r="E827" s="10">
        <v>1.1574074074074073E-5</v>
      </c>
      <c r="F827" t="s">
        <v>52</v>
      </c>
      <c r="G827" t="s">
        <v>1318</v>
      </c>
      <c r="H827" s="11">
        <v>44171.40797453704</v>
      </c>
      <c r="I827" t="s">
        <v>1322</v>
      </c>
      <c r="J827">
        <v>0</v>
      </c>
      <c r="K827">
        <v>84</v>
      </c>
      <c r="M827">
        <v>825</v>
      </c>
      <c r="N827" s="16">
        <v>1.1574074074074073E-5</v>
      </c>
      <c r="O827">
        <v>39</v>
      </c>
      <c r="P827">
        <v>4</v>
      </c>
      <c r="Q827">
        <f>pqZwift[[#This Row],[Afstand]]+IF(pqZwift[[#This Row],[Index]]&gt;1,Q826,0)</f>
        <v>5827</v>
      </c>
      <c r="R827">
        <v>16</v>
      </c>
      <c r="S827">
        <v>84</v>
      </c>
    </row>
    <row r="828" spans="2:19" x14ac:dyDescent="0.25">
      <c r="B828">
        <v>826</v>
      </c>
      <c r="C828" t="s">
        <v>1323</v>
      </c>
      <c r="D828" t="s">
        <v>44</v>
      </c>
      <c r="E828" s="10">
        <v>1.1574074074074073E-5</v>
      </c>
      <c r="F828" t="s">
        <v>1154</v>
      </c>
      <c r="G828" t="s">
        <v>237</v>
      </c>
      <c r="H828" s="11">
        <v>44171.407986111109</v>
      </c>
      <c r="I828" t="s">
        <v>1324</v>
      </c>
      <c r="J828">
        <v>0</v>
      </c>
      <c r="K828">
        <v>84</v>
      </c>
      <c r="M828">
        <v>826</v>
      </c>
      <c r="N828" s="16">
        <v>1.1574074074074073E-5</v>
      </c>
      <c r="O828">
        <v>40</v>
      </c>
      <c r="P828">
        <v>4</v>
      </c>
      <c r="Q828">
        <f>pqZwift[[#This Row],[Afstand]]+IF(pqZwift[[#This Row],[Index]]&gt;1,Q827,0)</f>
        <v>5831</v>
      </c>
      <c r="R828">
        <v>13</v>
      </c>
      <c r="S828">
        <v>84</v>
      </c>
    </row>
    <row r="829" spans="2:19" x14ac:dyDescent="0.25">
      <c r="B829">
        <v>827</v>
      </c>
      <c r="C829" t="s">
        <v>1323</v>
      </c>
      <c r="D829" t="s">
        <v>44</v>
      </c>
      <c r="E829" s="10">
        <v>1.1574074074074073E-5</v>
      </c>
      <c r="F829" t="s">
        <v>1154</v>
      </c>
      <c r="G829" t="s">
        <v>237</v>
      </c>
      <c r="H829" s="11">
        <v>44171.407997685186</v>
      </c>
      <c r="I829" t="s">
        <v>1325</v>
      </c>
      <c r="J829">
        <v>0</v>
      </c>
      <c r="K829">
        <v>83</v>
      </c>
      <c r="M829">
        <v>827</v>
      </c>
      <c r="N829" s="16">
        <v>1.1574074074074073E-5</v>
      </c>
      <c r="O829">
        <v>40</v>
      </c>
      <c r="P829">
        <v>4</v>
      </c>
      <c r="Q829">
        <f>pqZwift[[#This Row],[Afstand]]+IF(pqZwift[[#This Row],[Index]]&gt;1,Q828,0)</f>
        <v>5835</v>
      </c>
      <c r="R829">
        <v>13</v>
      </c>
      <c r="S829">
        <v>83</v>
      </c>
    </row>
    <row r="830" spans="2:19" x14ac:dyDescent="0.25">
      <c r="B830">
        <v>828</v>
      </c>
      <c r="C830" t="s">
        <v>1323</v>
      </c>
      <c r="D830" t="s">
        <v>55</v>
      </c>
      <c r="E830" s="10">
        <v>1.1574074074074073E-5</v>
      </c>
      <c r="F830" t="s">
        <v>52</v>
      </c>
      <c r="G830" t="s">
        <v>1326</v>
      </c>
      <c r="H830" s="11">
        <v>44171.408009259256</v>
      </c>
      <c r="I830" t="s">
        <v>1327</v>
      </c>
      <c r="J830">
        <v>0</v>
      </c>
      <c r="K830">
        <v>83</v>
      </c>
      <c r="M830">
        <v>828</v>
      </c>
      <c r="N830" s="16">
        <v>1.1574074074074073E-5</v>
      </c>
      <c r="O830">
        <v>40</v>
      </c>
      <c r="P830">
        <v>5</v>
      </c>
      <c r="Q830">
        <f>pqZwift[[#This Row],[Afstand]]+IF(pqZwift[[#This Row],[Index]]&gt;1,Q829,0)</f>
        <v>5840</v>
      </c>
      <c r="R830">
        <v>16</v>
      </c>
      <c r="S830">
        <v>83</v>
      </c>
    </row>
    <row r="831" spans="2:19" x14ac:dyDescent="0.25">
      <c r="B831">
        <v>829</v>
      </c>
      <c r="C831" t="s">
        <v>1323</v>
      </c>
      <c r="D831" t="s">
        <v>48</v>
      </c>
      <c r="E831" s="10">
        <v>1.1574074074074073E-5</v>
      </c>
      <c r="F831" t="s">
        <v>1223</v>
      </c>
      <c r="G831" t="s">
        <v>715</v>
      </c>
      <c r="H831" s="11">
        <v>44171.408020833333</v>
      </c>
      <c r="I831" t="s">
        <v>1328</v>
      </c>
      <c r="J831">
        <v>0</v>
      </c>
      <c r="K831">
        <v>83</v>
      </c>
      <c r="M831">
        <v>829</v>
      </c>
      <c r="N831" s="16">
        <v>1.1574074074074073E-5</v>
      </c>
      <c r="O831">
        <v>40</v>
      </c>
      <c r="P831">
        <v>3</v>
      </c>
      <c r="Q831">
        <f>pqZwift[[#This Row],[Afstand]]+IF(pqZwift[[#This Row],[Index]]&gt;1,Q830,0)</f>
        <v>5843</v>
      </c>
      <c r="R831">
        <v>12</v>
      </c>
      <c r="S831">
        <v>83</v>
      </c>
    </row>
    <row r="832" spans="2:19" x14ac:dyDescent="0.25">
      <c r="B832">
        <v>830</v>
      </c>
      <c r="C832" t="s">
        <v>1329</v>
      </c>
      <c r="D832" t="s">
        <v>48</v>
      </c>
      <c r="E832" s="10">
        <v>1.1574074074074073E-5</v>
      </c>
      <c r="F832" t="s">
        <v>1223</v>
      </c>
      <c r="G832" t="s">
        <v>715</v>
      </c>
      <c r="H832" s="11">
        <v>44171.408032407409</v>
      </c>
      <c r="I832" t="s">
        <v>1330</v>
      </c>
      <c r="J832">
        <v>0</v>
      </c>
      <c r="K832">
        <v>81</v>
      </c>
      <c r="M832">
        <v>830</v>
      </c>
      <c r="N832" s="16">
        <v>1.1574074074074073E-5</v>
      </c>
      <c r="O832">
        <v>41</v>
      </c>
      <c r="P832">
        <v>3</v>
      </c>
      <c r="Q832">
        <f>pqZwift[[#This Row],[Afstand]]+IF(pqZwift[[#This Row],[Index]]&gt;1,Q831,0)</f>
        <v>5846</v>
      </c>
      <c r="R832">
        <v>12</v>
      </c>
      <c r="S832">
        <v>81</v>
      </c>
    </row>
    <row r="833" spans="2:19" x14ac:dyDescent="0.25">
      <c r="B833">
        <v>831</v>
      </c>
      <c r="C833" t="s">
        <v>1329</v>
      </c>
      <c r="D833" t="s">
        <v>48</v>
      </c>
      <c r="E833" s="10">
        <v>1.1574074074074073E-5</v>
      </c>
      <c r="F833" t="s">
        <v>1228</v>
      </c>
      <c r="G833" t="s">
        <v>336</v>
      </c>
      <c r="H833" s="11">
        <v>44171.408043981479</v>
      </c>
      <c r="I833" t="s">
        <v>1331</v>
      </c>
      <c r="J833">
        <v>0</v>
      </c>
      <c r="K833">
        <v>80</v>
      </c>
      <c r="M833">
        <v>831</v>
      </c>
      <c r="N833" s="16">
        <v>1.1574074074074073E-5</v>
      </c>
      <c r="O833">
        <v>41</v>
      </c>
      <c r="P833">
        <v>3</v>
      </c>
      <c r="Q833">
        <f>pqZwift[[#This Row],[Afstand]]+IF(pqZwift[[#This Row],[Index]]&gt;1,Q832,0)</f>
        <v>5849</v>
      </c>
      <c r="R833">
        <v>10</v>
      </c>
      <c r="S833">
        <v>80</v>
      </c>
    </row>
    <row r="834" spans="2:19" x14ac:dyDescent="0.25">
      <c r="B834">
        <v>832</v>
      </c>
      <c r="C834" t="s">
        <v>1329</v>
      </c>
      <c r="D834" t="s">
        <v>36</v>
      </c>
      <c r="E834" s="10">
        <v>1.1574074074074073E-5</v>
      </c>
      <c r="F834" t="s">
        <v>49</v>
      </c>
      <c r="G834" t="s">
        <v>336</v>
      </c>
      <c r="H834" s="11">
        <v>44171.408055555556</v>
      </c>
      <c r="I834" t="s">
        <v>1332</v>
      </c>
      <c r="J834">
        <v>0</v>
      </c>
      <c r="K834">
        <v>80</v>
      </c>
      <c r="M834">
        <v>832</v>
      </c>
      <c r="N834" s="16">
        <v>1.1574074074074073E-5</v>
      </c>
      <c r="O834">
        <v>41</v>
      </c>
      <c r="P834">
        <v>2</v>
      </c>
      <c r="Q834">
        <f>pqZwift[[#This Row],[Afstand]]+IF(pqZwift[[#This Row],[Index]]&gt;1,Q833,0)</f>
        <v>5851</v>
      </c>
      <c r="R834">
        <v>9</v>
      </c>
      <c r="S834">
        <v>80</v>
      </c>
    </row>
    <row r="835" spans="2:19" x14ac:dyDescent="0.25">
      <c r="B835">
        <v>833</v>
      </c>
      <c r="C835" t="s">
        <v>1333</v>
      </c>
      <c r="D835" t="s">
        <v>48</v>
      </c>
      <c r="E835" s="10">
        <v>1.1574074074074073E-5</v>
      </c>
      <c r="F835" t="s">
        <v>49</v>
      </c>
      <c r="G835" t="s">
        <v>1047</v>
      </c>
      <c r="H835" s="11">
        <v>44171.408067129632</v>
      </c>
      <c r="I835" t="s">
        <v>1334</v>
      </c>
      <c r="J835">
        <v>0</v>
      </c>
      <c r="K835">
        <v>80</v>
      </c>
      <c r="M835">
        <v>833</v>
      </c>
      <c r="N835" s="16">
        <v>1.1574074074074073E-5</v>
      </c>
      <c r="O835">
        <v>42</v>
      </c>
      <c r="P835">
        <v>3</v>
      </c>
      <c r="Q835">
        <f>pqZwift[[#This Row],[Afstand]]+IF(pqZwift[[#This Row],[Index]]&gt;1,Q834,0)</f>
        <v>5854</v>
      </c>
      <c r="R835">
        <v>9</v>
      </c>
      <c r="S835">
        <v>80</v>
      </c>
    </row>
    <row r="836" spans="2:19" x14ac:dyDescent="0.25">
      <c r="B836">
        <v>834</v>
      </c>
      <c r="C836" t="s">
        <v>1333</v>
      </c>
      <c r="D836" t="s">
        <v>36</v>
      </c>
      <c r="E836" s="10">
        <v>1.1574074074074073E-5</v>
      </c>
      <c r="F836" t="s">
        <v>1164</v>
      </c>
      <c r="G836" t="s">
        <v>336</v>
      </c>
      <c r="H836" s="11">
        <v>44171.408078703702</v>
      </c>
      <c r="I836" t="s">
        <v>1335</v>
      </c>
      <c r="J836">
        <v>0</v>
      </c>
      <c r="K836">
        <v>80</v>
      </c>
      <c r="M836">
        <v>834</v>
      </c>
      <c r="N836" s="16">
        <v>1.1574074074074073E-5</v>
      </c>
      <c r="O836">
        <v>42</v>
      </c>
      <c r="P836">
        <v>2</v>
      </c>
      <c r="Q836">
        <f>pqZwift[[#This Row],[Afstand]]+IF(pqZwift[[#This Row],[Index]]&gt;1,Q835,0)</f>
        <v>5856</v>
      </c>
      <c r="R836">
        <v>8</v>
      </c>
      <c r="S836">
        <v>80</v>
      </c>
    </row>
    <row r="837" spans="2:19" x14ac:dyDescent="0.25">
      <c r="B837">
        <v>835</v>
      </c>
      <c r="C837" t="s">
        <v>1333</v>
      </c>
      <c r="D837" t="s">
        <v>36</v>
      </c>
      <c r="E837" s="10">
        <v>1.1574074074074073E-5</v>
      </c>
      <c r="F837" t="s">
        <v>1164</v>
      </c>
      <c r="G837" t="s">
        <v>630</v>
      </c>
      <c r="H837" s="11">
        <v>44171.408090277779</v>
      </c>
      <c r="I837" t="s">
        <v>1336</v>
      </c>
      <c r="J837">
        <v>0</v>
      </c>
      <c r="K837">
        <v>81</v>
      </c>
      <c r="M837">
        <v>835</v>
      </c>
      <c r="N837" s="16">
        <v>1.1574074074074073E-5</v>
      </c>
      <c r="O837">
        <v>42</v>
      </c>
      <c r="P837">
        <v>2</v>
      </c>
      <c r="Q837">
        <f>pqZwift[[#This Row],[Afstand]]+IF(pqZwift[[#This Row],[Index]]&gt;1,Q836,0)</f>
        <v>5858</v>
      </c>
      <c r="R837">
        <v>8</v>
      </c>
      <c r="S837">
        <v>81</v>
      </c>
    </row>
    <row r="838" spans="2:19" x14ac:dyDescent="0.25">
      <c r="B838">
        <v>836</v>
      </c>
      <c r="C838" t="s">
        <v>1337</v>
      </c>
      <c r="D838" t="s">
        <v>48</v>
      </c>
      <c r="E838" s="10">
        <v>1.1574074074074073E-5</v>
      </c>
      <c r="F838" t="s">
        <v>1149</v>
      </c>
      <c r="G838" t="s">
        <v>646</v>
      </c>
      <c r="H838" s="11">
        <v>44171.408101851855</v>
      </c>
      <c r="I838" t="s">
        <v>1338</v>
      </c>
      <c r="J838">
        <v>0</v>
      </c>
      <c r="K838">
        <v>80</v>
      </c>
      <c r="M838">
        <v>836</v>
      </c>
      <c r="N838" s="16">
        <v>1.1574074074074073E-5</v>
      </c>
      <c r="O838">
        <v>43</v>
      </c>
      <c r="P838">
        <v>3</v>
      </c>
      <c r="Q838">
        <f>pqZwift[[#This Row],[Afstand]]+IF(pqZwift[[#This Row],[Index]]&gt;1,Q837,0)</f>
        <v>5861</v>
      </c>
      <c r="R838">
        <v>11</v>
      </c>
      <c r="S838">
        <v>80</v>
      </c>
    </row>
    <row r="839" spans="2:19" x14ac:dyDescent="0.25">
      <c r="B839">
        <v>837</v>
      </c>
      <c r="C839" t="s">
        <v>1337</v>
      </c>
      <c r="D839" t="s">
        <v>36</v>
      </c>
      <c r="E839" s="10">
        <v>1.1574074074074073E-5</v>
      </c>
      <c r="F839" t="s">
        <v>1164</v>
      </c>
      <c r="G839" t="s">
        <v>630</v>
      </c>
      <c r="H839" s="11">
        <v>44171.408113425925</v>
      </c>
      <c r="I839" t="s">
        <v>1339</v>
      </c>
      <c r="J839">
        <v>0</v>
      </c>
      <c r="K839">
        <v>81</v>
      </c>
      <c r="M839">
        <v>837</v>
      </c>
      <c r="N839" s="16">
        <v>1.1574074074074073E-5</v>
      </c>
      <c r="O839">
        <v>43</v>
      </c>
      <c r="P839">
        <v>2</v>
      </c>
      <c r="Q839">
        <f>pqZwift[[#This Row],[Afstand]]+IF(pqZwift[[#This Row],[Index]]&gt;1,Q838,0)</f>
        <v>5863</v>
      </c>
      <c r="R839">
        <v>8</v>
      </c>
      <c r="S839">
        <v>81</v>
      </c>
    </row>
    <row r="840" spans="2:19" x14ac:dyDescent="0.25">
      <c r="B840">
        <v>838</v>
      </c>
      <c r="C840" t="s">
        <v>1337</v>
      </c>
      <c r="D840" t="s">
        <v>48</v>
      </c>
      <c r="E840" s="10">
        <v>1.1574074074074073E-5</v>
      </c>
      <c r="F840" t="s">
        <v>1149</v>
      </c>
      <c r="G840" t="s">
        <v>650</v>
      </c>
      <c r="H840" s="11">
        <v>44171.408125000002</v>
      </c>
      <c r="I840" t="s">
        <v>1340</v>
      </c>
      <c r="J840">
        <v>0</v>
      </c>
      <c r="K840">
        <v>81</v>
      </c>
      <c r="M840">
        <v>838</v>
      </c>
      <c r="N840" s="16">
        <v>1.1574074074074073E-5</v>
      </c>
      <c r="O840">
        <v>43</v>
      </c>
      <c r="P840">
        <v>3</v>
      </c>
      <c r="Q840">
        <f>pqZwift[[#This Row],[Afstand]]+IF(pqZwift[[#This Row],[Index]]&gt;1,Q839,0)</f>
        <v>5866</v>
      </c>
      <c r="R840">
        <v>11</v>
      </c>
      <c r="S840">
        <v>81</v>
      </c>
    </row>
    <row r="841" spans="2:19" x14ac:dyDescent="0.25">
      <c r="B841">
        <v>839</v>
      </c>
      <c r="C841" t="s">
        <v>1337</v>
      </c>
      <c r="D841" t="s">
        <v>36</v>
      </c>
      <c r="E841" s="10">
        <v>1.1574074074074073E-5</v>
      </c>
      <c r="F841" t="s">
        <v>1164</v>
      </c>
      <c r="G841" t="s">
        <v>1341</v>
      </c>
      <c r="H841" s="11">
        <v>44171.408136574071</v>
      </c>
      <c r="I841" t="s">
        <v>1342</v>
      </c>
      <c r="J841">
        <v>0</v>
      </c>
      <c r="K841">
        <v>80</v>
      </c>
      <c r="M841">
        <v>839</v>
      </c>
      <c r="N841" s="16">
        <v>1.1574074074074073E-5</v>
      </c>
      <c r="O841">
        <v>43</v>
      </c>
      <c r="P841">
        <v>2</v>
      </c>
      <c r="Q841">
        <f>pqZwift[[#This Row],[Afstand]]+IF(pqZwift[[#This Row],[Index]]&gt;1,Q840,0)</f>
        <v>5868</v>
      </c>
      <c r="R841">
        <v>8</v>
      </c>
      <c r="S841">
        <v>80</v>
      </c>
    </row>
    <row r="842" spans="2:19" x14ac:dyDescent="0.25">
      <c r="B842">
        <v>840</v>
      </c>
      <c r="C842" t="s">
        <v>1343</v>
      </c>
      <c r="D842" t="s">
        <v>36</v>
      </c>
      <c r="E842" s="10">
        <v>1.1574074074074073E-5</v>
      </c>
      <c r="F842" t="s">
        <v>37</v>
      </c>
      <c r="G842" t="s">
        <v>1344</v>
      </c>
      <c r="H842" s="11">
        <v>44171.408148148148</v>
      </c>
      <c r="I842" t="s">
        <v>1345</v>
      </c>
      <c r="J842">
        <v>0</v>
      </c>
      <c r="K842">
        <v>79</v>
      </c>
      <c r="M842">
        <v>840</v>
      </c>
      <c r="N842" s="16">
        <v>1.1574074074074073E-5</v>
      </c>
      <c r="O842">
        <v>44</v>
      </c>
      <c r="P842">
        <v>2</v>
      </c>
      <c r="Q842">
        <f>pqZwift[[#This Row],[Afstand]]+IF(pqZwift[[#This Row],[Index]]&gt;1,Q841,0)</f>
        <v>5870</v>
      </c>
      <c r="R842">
        <v>7</v>
      </c>
      <c r="S842">
        <v>79</v>
      </c>
    </row>
    <row r="843" spans="2:19" x14ac:dyDescent="0.25">
      <c r="B843">
        <v>841</v>
      </c>
      <c r="C843" t="s">
        <v>1343</v>
      </c>
      <c r="D843" t="s">
        <v>48</v>
      </c>
      <c r="E843" s="10">
        <v>1.1574074074074073E-5</v>
      </c>
      <c r="F843" t="s">
        <v>1228</v>
      </c>
      <c r="G843" t="s">
        <v>1346</v>
      </c>
      <c r="H843" s="11">
        <v>44171.408159722225</v>
      </c>
      <c r="I843" t="s">
        <v>1347</v>
      </c>
      <c r="J843">
        <v>0</v>
      </c>
      <c r="K843">
        <v>79</v>
      </c>
      <c r="M843">
        <v>841</v>
      </c>
      <c r="N843" s="16">
        <v>1.1574074074074073E-5</v>
      </c>
      <c r="O843">
        <v>44</v>
      </c>
      <c r="P843">
        <v>3</v>
      </c>
      <c r="Q843">
        <f>pqZwift[[#This Row],[Afstand]]+IF(pqZwift[[#This Row],[Index]]&gt;1,Q842,0)</f>
        <v>5873</v>
      </c>
      <c r="R843">
        <v>10</v>
      </c>
      <c r="S843">
        <v>79</v>
      </c>
    </row>
    <row r="844" spans="2:19" x14ac:dyDescent="0.25">
      <c r="B844">
        <v>842</v>
      </c>
      <c r="C844" t="s">
        <v>1343</v>
      </c>
      <c r="D844" t="s">
        <v>44</v>
      </c>
      <c r="E844" s="10">
        <v>1.1574074074074073E-5</v>
      </c>
      <c r="F844" t="s">
        <v>1151</v>
      </c>
      <c r="G844" t="s">
        <v>1348</v>
      </c>
      <c r="H844" s="11">
        <v>44171.408171296294</v>
      </c>
      <c r="I844" t="s">
        <v>1349</v>
      </c>
      <c r="J844">
        <v>0</v>
      </c>
      <c r="K844">
        <v>78</v>
      </c>
      <c r="M844">
        <v>842</v>
      </c>
      <c r="N844" s="16">
        <v>1.1574074074074073E-5</v>
      </c>
      <c r="O844">
        <v>44</v>
      </c>
      <c r="P844">
        <v>4</v>
      </c>
      <c r="Q844">
        <f>pqZwift[[#This Row],[Afstand]]+IF(pqZwift[[#This Row],[Index]]&gt;1,Q843,0)</f>
        <v>5877</v>
      </c>
      <c r="R844">
        <v>14</v>
      </c>
      <c r="S844">
        <v>78</v>
      </c>
    </row>
    <row r="845" spans="2:19" x14ac:dyDescent="0.25">
      <c r="B845">
        <v>843</v>
      </c>
      <c r="C845" t="s">
        <v>1343</v>
      </c>
      <c r="D845" t="s">
        <v>36</v>
      </c>
      <c r="E845" s="10">
        <v>1.1574074074074073E-5</v>
      </c>
      <c r="F845" t="s">
        <v>37</v>
      </c>
      <c r="G845" t="s">
        <v>670</v>
      </c>
      <c r="H845" s="11">
        <v>44171.408182870371</v>
      </c>
      <c r="I845" t="s">
        <v>1350</v>
      </c>
      <c r="J845">
        <v>0</v>
      </c>
      <c r="K845">
        <v>78</v>
      </c>
      <c r="M845">
        <v>843</v>
      </c>
      <c r="N845" s="16">
        <v>1.1574074074074073E-5</v>
      </c>
      <c r="O845">
        <v>44</v>
      </c>
      <c r="P845">
        <v>2</v>
      </c>
      <c r="Q845">
        <f>pqZwift[[#This Row],[Afstand]]+IF(pqZwift[[#This Row],[Index]]&gt;1,Q844,0)</f>
        <v>5879</v>
      </c>
      <c r="R845">
        <v>7</v>
      </c>
      <c r="S845">
        <v>78</v>
      </c>
    </row>
    <row r="846" spans="2:19" x14ac:dyDescent="0.25">
      <c r="B846">
        <v>844</v>
      </c>
      <c r="C846" t="s">
        <v>1351</v>
      </c>
      <c r="D846" t="s">
        <v>44</v>
      </c>
      <c r="E846" s="10">
        <v>1.1574074074074073E-5</v>
      </c>
      <c r="F846" t="s">
        <v>1151</v>
      </c>
      <c r="G846" t="s">
        <v>1216</v>
      </c>
      <c r="H846" s="11">
        <v>44171.408194444448</v>
      </c>
      <c r="I846" t="s">
        <v>1352</v>
      </c>
      <c r="J846">
        <v>0</v>
      </c>
      <c r="K846">
        <v>79</v>
      </c>
      <c r="M846">
        <v>844</v>
      </c>
      <c r="N846" s="16">
        <v>1.1574074074074073E-5</v>
      </c>
      <c r="O846">
        <v>45</v>
      </c>
      <c r="P846">
        <v>4</v>
      </c>
      <c r="Q846">
        <f>pqZwift[[#This Row],[Afstand]]+IF(pqZwift[[#This Row],[Index]]&gt;1,Q845,0)</f>
        <v>5883</v>
      </c>
      <c r="R846">
        <v>14</v>
      </c>
      <c r="S846">
        <v>79</v>
      </c>
    </row>
    <row r="847" spans="2:19" x14ac:dyDescent="0.25">
      <c r="B847">
        <v>845</v>
      </c>
      <c r="C847" t="s">
        <v>1351</v>
      </c>
      <c r="D847" t="s">
        <v>36</v>
      </c>
      <c r="E847" s="10">
        <v>1.1574074074074073E-5</v>
      </c>
      <c r="F847" t="s">
        <v>37</v>
      </c>
      <c r="G847" t="s">
        <v>670</v>
      </c>
      <c r="H847" s="11">
        <v>44171.408206018517</v>
      </c>
      <c r="I847" t="s">
        <v>1353</v>
      </c>
      <c r="J847">
        <v>0</v>
      </c>
      <c r="K847">
        <v>78</v>
      </c>
      <c r="M847">
        <v>845</v>
      </c>
      <c r="N847" s="16">
        <v>1.1574074074074073E-5</v>
      </c>
      <c r="O847">
        <v>45</v>
      </c>
      <c r="P847">
        <v>2</v>
      </c>
      <c r="Q847">
        <f>pqZwift[[#This Row],[Afstand]]+IF(pqZwift[[#This Row],[Index]]&gt;1,Q846,0)</f>
        <v>5885</v>
      </c>
      <c r="R847">
        <v>7</v>
      </c>
      <c r="S847">
        <v>78</v>
      </c>
    </row>
    <row r="848" spans="2:19" x14ac:dyDescent="0.25">
      <c r="B848">
        <v>846</v>
      </c>
      <c r="C848" t="s">
        <v>1351</v>
      </c>
      <c r="D848" t="s">
        <v>44</v>
      </c>
      <c r="E848" s="10">
        <v>1.1574074074074073E-5</v>
      </c>
      <c r="F848" t="s">
        <v>1154</v>
      </c>
      <c r="G848" t="s">
        <v>1354</v>
      </c>
      <c r="H848" s="11">
        <v>44171.408217592594</v>
      </c>
      <c r="I848" t="s">
        <v>1355</v>
      </c>
      <c r="J848">
        <v>0</v>
      </c>
      <c r="K848">
        <v>78</v>
      </c>
      <c r="M848">
        <v>846</v>
      </c>
      <c r="N848" s="16">
        <v>1.1574074074074073E-5</v>
      </c>
      <c r="O848">
        <v>45</v>
      </c>
      <c r="P848">
        <v>4</v>
      </c>
      <c r="Q848">
        <f>pqZwift[[#This Row],[Afstand]]+IF(pqZwift[[#This Row],[Index]]&gt;1,Q847,0)</f>
        <v>5889</v>
      </c>
      <c r="R848">
        <v>13</v>
      </c>
      <c r="S848">
        <v>78</v>
      </c>
    </row>
    <row r="849" spans="2:19" x14ac:dyDescent="0.25">
      <c r="B849">
        <v>847</v>
      </c>
      <c r="C849" t="s">
        <v>1351</v>
      </c>
      <c r="D849" t="s">
        <v>48</v>
      </c>
      <c r="E849" s="10">
        <v>1.1574074074074073E-5</v>
      </c>
      <c r="F849" t="s">
        <v>49</v>
      </c>
      <c r="G849" t="s">
        <v>1356</v>
      </c>
      <c r="H849" s="11">
        <v>44171.408229166664</v>
      </c>
      <c r="I849" t="s">
        <v>1357</v>
      </c>
      <c r="J849">
        <v>0</v>
      </c>
      <c r="K849">
        <v>79</v>
      </c>
      <c r="M849">
        <v>847</v>
      </c>
      <c r="N849" s="16">
        <v>1.1574074074074073E-5</v>
      </c>
      <c r="O849">
        <v>45</v>
      </c>
      <c r="P849">
        <v>3</v>
      </c>
      <c r="Q849">
        <f>pqZwift[[#This Row],[Afstand]]+IF(pqZwift[[#This Row],[Index]]&gt;1,Q848,0)</f>
        <v>5892</v>
      </c>
      <c r="R849">
        <v>9</v>
      </c>
      <c r="S849">
        <v>79</v>
      </c>
    </row>
    <row r="850" spans="2:19" x14ac:dyDescent="0.25">
      <c r="B850">
        <v>848</v>
      </c>
      <c r="C850" t="s">
        <v>1358</v>
      </c>
      <c r="D850" t="s">
        <v>44</v>
      </c>
      <c r="E850" s="10">
        <v>1.1574074074074073E-5</v>
      </c>
      <c r="F850" t="s">
        <v>1154</v>
      </c>
      <c r="G850" t="s">
        <v>1155</v>
      </c>
      <c r="H850" s="11">
        <v>44171.40824074074</v>
      </c>
      <c r="I850" t="s">
        <v>1359</v>
      </c>
      <c r="J850">
        <v>0</v>
      </c>
      <c r="K850">
        <v>78</v>
      </c>
      <c r="M850">
        <v>848</v>
      </c>
      <c r="N850" s="16">
        <v>1.1574074074074073E-5</v>
      </c>
      <c r="O850">
        <v>46</v>
      </c>
      <c r="P850">
        <v>4</v>
      </c>
      <c r="Q850">
        <f>pqZwift[[#This Row],[Afstand]]+IF(pqZwift[[#This Row],[Index]]&gt;1,Q849,0)</f>
        <v>5896</v>
      </c>
      <c r="R850">
        <v>13</v>
      </c>
      <c r="S850">
        <v>78</v>
      </c>
    </row>
    <row r="851" spans="2:19" x14ac:dyDescent="0.25">
      <c r="B851">
        <v>849</v>
      </c>
      <c r="C851" t="s">
        <v>1358</v>
      </c>
      <c r="D851" t="s">
        <v>36</v>
      </c>
      <c r="E851" s="10">
        <v>1.1574074074074073E-5</v>
      </c>
      <c r="F851" t="s">
        <v>49</v>
      </c>
      <c r="G851" t="s">
        <v>990</v>
      </c>
      <c r="H851" s="11">
        <v>44171.408252314817</v>
      </c>
      <c r="I851" t="s">
        <v>1360</v>
      </c>
      <c r="J851">
        <v>0</v>
      </c>
      <c r="K851">
        <v>78</v>
      </c>
      <c r="M851">
        <v>849</v>
      </c>
      <c r="N851" s="16">
        <v>1.1574074074074073E-5</v>
      </c>
      <c r="O851">
        <v>46</v>
      </c>
      <c r="P851">
        <v>2</v>
      </c>
      <c r="Q851">
        <f>pqZwift[[#This Row],[Afstand]]+IF(pqZwift[[#This Row],[Index]]&gt;1,Q850,0)</f>
        <v>5898</v>
      </c>
      <c r="R851">
        <v>9</v>
      </c>
      <c r="S851">
        <v>78</v>
      </c>
    </row>
    <row r="852" spans="2:19" x14ac:dyDescent="0.25">
      <c r="B852">
        <v>850</v>
      </c>
      <c r="C852" t="s">
        <v>1358</v>
      </c>
      <c r="D852" t="s">
        <v>44</v>
      </c>
      <c r="E852" s="10">
        <v>1.1574074074074073E-5</v>
      </c>
      <c r="F852" t="s">
        <v>1154</v>
      </c>
      <c r="G852" t="s">
        <v>805</v>
      </c>
      <c r="H852" s="11">
        <v>44171.408263888887</v>
      </c>
      <c r="I852" t="s">
        <v>1361</v>
      </c>
      <c r="J852">
        <v>0</v>
      </c>
      <c r="K852">
        <v>79</v>
      </c>
      <c r="M852">
        <v>850</v>
      </c>
      <c r="N852" s="16">
        <v>1.1574074074074073E-5</v>
      </c>
      <c r="O852">
        <v>46</v>
      </c>
      <c r="P852">
        <v>4</v>
      </c>
      <c r="Q852">
        <f>pqZwift[[#This Row],[Afstand]]+IF(pqZwift[[#This Row],[Index]]&gt;1,Q851,0)</f>
        <v>5902</v>
      </c>
      <c r="R852">
        <v>13</v>
      </c>
      <c r="S852">
        <v>79</v>
      </c>
    </row>
    <row r="853" spans="2:19" x14ac:dyDescent="0.25">
      <c r="B853">
        <v>851</v>
      </c>
      <c r="C853" t="s">
        <v>1358</v>
      </c>
      <c r="D853" t="s">
        <v>36</v>
      </c>
      <c r="E853" s="10">
        <v>1.1574074074074073E-5</v>
      </c>
      <c r="F853" t="s">
        <v>1164</v>
      </c>
      <c r="G853" t="s">
        <v>1165</v>
      </c>
      <c r="H853" s="11">
        <v>44171.408275462964</v>
      </c>
      <c r="I853" t="s">
        <v>1362</v>
      </c>
      <c r="J853">
        <v>0</v>
      </c>
      <c r="K853">
        <v>78</v>
      </c>
      <c r="M853">
        <v>851</v>
      </c>
      <c r="N853" s="16">
        <v>1.1574074074074073E-5</v>
      </c>
      <c r="O853">
        <v>46</v>
      </c>
      <c r="P853">
        <v>2</v>
      </c>
      <c r="Q853">
        <f>pqZwift[[#This Row],[Afstand]]+IF(pqZwift[[#This Row],[Index]]&gt;1,Q852,0)</f>
        <v>5904</v>
      </c>
      <c r="R853">
        <v>8</v>
      </c>
      <c r="S853">
        <v>78</v>
      </c>
    </row>
    <row r="854" spans="2:19" x14ac:dyDescent="0.25">
      <c r="B854">
        <v>852</v>
      </c>
      <c r="C854" t="s">
        <v>1363</v>
      </c>
      <c r="D854" t="s">
        <v>36</v>
      </c>
      <c r="E854" s="10">
        <v>1.1574074074074073E-5</v>
      </c>
      <c r="F854" t="s">
        <v>1164</v>
      </c>
      <c r="G854" t="s">
        <v>809</v>
      </c>
      <c r="H854" s="11">
        <v>44171.40828703704</v>
      </c>
      <c r="I854" t="s">
        <v>1364</v>
      </c>
      <c r="J854">
        <v>0</v>
      </c>
      <c r="K854">
        <v>78</v>
      </c>
      <c r="M854">
        <v>852</v>
      </c>
      <c r="N854" s="16">
        <v>1.1574074074074073E-5</v>
      </c>
      <c r="O854">
        <v>47</v>
      </c>
      <c r="P854">
        <v>2</v>
      </c>
      <c r="Q854">
        <f>pqZwift[[#This Row],[Afstand]]+IF(pqZwift[[#This Row],[Index]]&gt;1,Q853,0)</f>
        <v>5906</v>
      </c>
      <c r="R854">
        <v>8</v>
      </c>
      <c r="S854">
        <v>78</v>
      </c>
    </row>
    <row r="855" spans="2:19" x14ac:dyDescent="0.25">
      <c r="B855">
        <v>853</v>
      </c>
      <c r="C855" t="s">
        <v>1363</v>
      </c>
      <c r="D855" t="s">
        <v>44</v>
      </c>
      <c r="E855" s="10">
        <v>1.1574074074074073E-5</v>
      </c>
      <c r="F855" t="s">
        <v>1154</v>
      </c>
      <c r="G855" t="s">
        <v>842</v>
      </c>
      <c r="H855" s="11">
        <v>44171.40829861111</v>
      </c>
      <c r="I855" t="s">
        <v>1365</v>
      </c>
      <c r="J855">
        <v>0</v>
      </c>
      <c r="K855">
        <v>78</v>
      </c>
      <c r="M855">
        <v>853</v>
      </c>
      <c r="N855" s="16">
        <v>1.1574074074074073E-5</v>
      </c>
      <c r="O855">
        <v>47</v>
      </c>
      <c r="P855">
        <v>4</v>
      </c>
      <c r="Q855">
        <f>pqZwift[[#This Row],[Afstand]]+IF(pqZwift[[#This Row],[Index]]&gt;1,Q854,0)</f>
        <v>5910</v>
      </c>
      <c r="R855">
        <v>13</v>
      </c>
      <c r="S855">
        <v>78</v>
      </c>
    </row>
    <row r="856" spans="2:19" x14ac:dyDescent="0.25">
      <c r="B856">
        <v>854</v>
      </c>
      <c r="C856" t="s">
        <v>1363</v>
      </c>
      <c r="D856" t="s">
        <v>44</v>
      </c>
      <c r="E856" s="10">
        <v>1.1574074074074073E-5</v>
      </c>
      <c r="F856" t="s">
        <v>1154</v>
      </c>
      <c r="G856" t="s">
        <v>872</v>
      </c>
      <c r="H856" s="11">
        <v>44171.408310185187</v>
      </c>
      <c r="I856" t="s">
        <v>1366</v>
      </c>
      <c r="J856">
        <v>0</v>
      </c>
      <c r="K856">
        <v>77</v>
      </c>
      <c r="M856">
        <v>854</v>
      </c>
      <c r="N856" s="16">
        <v>1.1574074074074073E-5</v>
      </c>
      <c r="O856">
        <v>47</v>
      </c>
      <c r="P856">
        <v>4</v>
      </c>
      <c r="Q856">
        <f>pqZwift[[#This Row],[Afstand]]+IF(pqZwift[[#This Row],[Index]]&gt;1,Q855,0)</f>
        <v>5914</v>
      </c>
      <c r="R856">
        <v>13</v>
      </c>
      <c r="S856">
        <v>77</v>
      </c>
    </row>
    <row r="857" spans="2:19" x14ac:dyDescent="0.25">
      <c r="B857">
        <v>855</v>
      </c>
      <c r="C857" t="s">
        <v>1363</v>
      </c>
      <c r="D857" t="s">
        <v>44</v>
      </c>
      <c r="E857" s="10">
        <v>1.1574074074074073E-5</v>
      </c>
      <c r="F857" t="s">
        <v>1154</v>
      </c>
      <c r="G857" t="s">
        <v>876</v>
      </c>
      <c r="H857" s="11">
        <v>44171.408321759256</v>
      </c>
      <c r="I857" t="s">
        <v>1367</v>
      </c>
      <c r="J857">
        <v>0</v>
      </c>
      <c r="K857">
        <v>78</v>
      </c>
      <c r="M857">
        <v>855</v>
      </c>
      <c r="N857" s="16">
        <v>1.1574074074074073E-5</v>
      </c>
      <c r="O857">
        <v>47</v>
      </c>
      <c r="P857">
        <v>4</v>
      </c>
      <c r="Q857">
        <f>pqZwift[[#This Row],[Afstand]]+IF(pqZwift[[#This Row],[Index]]&gt;1,Q856,0)</f>
        <v>5918</v>
      </c>
      <c r="R857">
        <v>13</v>
      </c>
      <c r="S857">
        <v>78</v>
      </c>
    </row>
    <row r="858" spans="2:19" x14ac:dyDescent="0.25">
      <c r="B858">
        <v>856</v>
      </c>
      <c r="C858" t="s">
        <v>1363</v>
      </c>
      <c r="D858" t="s">
        <v>44</v>
      </c>
      <c r="E858" s="10">
        <v>1.1574074074074073E-5</v>
      </c>
      <c r="F858" t="s">
        <v>1154</v>
      </c>
      <c r="G858" t="s">
        <v>876</v>
      </c>
      <c r="H858" s="11">
        <v>44171.408333333333</v>
      </c>
      <c r="I858" t="s">
        <v>1368</v>
      </c>
      <c r="J858">
        <v>0</v>
      </c>
      <c r="K858">
        <v>78</v>
      </c>
      <c r="M858">
        <v>856</v>
      </c>
      <c r="N858" s="16">
        <v>1.1574074074074073E-5</v>
      </c>
      <c r="O858">
        <v>47</v>
      </c>
      <c r="P858">
        <v>4</v>
      </c>
      <c r="Q858">
        <f>pqZwift[[#This Row],[Afstand]]+IF(pqZwift[[#This Row],[Index]]&gt;1,Q857,0)</f>
        <v>5922</v>
      </c>
      <c r="R858">
        <v>13</v>
      </c>
      <c r="S858">
        <v>78</v>
      </c>
    </row>
    <row r="859" spans="2:19" x14ac:dyDescent="0.25">
      <c r="B859">
        <v>857</v>
      </c>
      <c r="C859" t="s">
        <v>1363</v>
      </c>
      <c r="D859" t="s">
        <v>44</v>
      </c>
      <c r="E859" s="10">
        <v>1.1574074074074073E-5</v>
      </c>
      <c r="F859" t="s">
        <v>1154</v>
      </c>
      <c r="G859" t="s">
        <v>878</v>
      </c>
      <c r="H859" s="11">
        <v>44171.40834490741</v>
      </c>
      <c r="I859" t="s">
        <v>1369</v>
      </c>
      <c r="J859">
        <v>0</v>
      </c>
      <c r="K859">
        <v>80</v>
      </c>
      <c r="M859">
        <v>857</v>
      </c>
      <c r="N859" s="16">
        <v>1.1574074074074073E-5</v>
      </c>
      <c r="O859">
        <v>47</v>
      </c>
      <c r="P859">
        <v>4</v>
      </c>
      <c r="Q859">
        <f>pqZwift[[#This Row],[Afstand]]+IF(pqZwift[[#This Row],[Index]]&gt;1,Q858,0)</f>
        <v>5926</v>
      </c>
      <c r="R859">
        <v>13</v>
      </c>
      <c r="S859">
        <v>80</v>
      </c>
    </row>
    <row r="860" spans="2:19" x14ac:dyDescent="0.25">
      <c r="B860">
        <v>858</v>
      </c>
      <c r="C860" t="s">
        <v>1370</v>
      </c>
      <c r="D860" t="s">
        <v>44</v>
      </c>
      <c r="E860" s="10">
        <v>1.1574074074074073E-5</v>
      </c>
      <c r="F860" t="s">
        <v>1154</v>
      </c>
      <c r="G860" t="s">
        <v>878</v>
      </c>
      <c r="H860" s="11">
        <v>44171.408356481479</v>
      </c>
      <c r="I860" t="s">
        <v>1371</v>
      </c>
      <c r="J860">
        <v>0</v>
      </c>
      <c r="K860">
        <v>81</v>
      </c>
      <c r="M860">
        <v>858</v>
      </c>
      <c r="N860" s="16">
        <v>1.1574074074074073E-5</v>
      </c>
      <c r="O860">
        <v>48</v>
      </c>
      <c r="P860">
        <v>4</v>
      </c>
      <c r="Q860">
        <f>pqZwift[[#This Row],[Afstand]]+IF(pqZwift[[#This Row],[Index]]&gt;1,Q859,0)</f>
        <v>5930</v>
      </c>
      <c r="R860">
        <v>13</v>
      </c>
      <c r="S860">
        <v>81</v>
      </c>
    </row>
    <row r="861" spans="2:19" x14ac:dyDescent="0.25">
      <c r="B861">
        <v>859</v>
      </c>
      <c r="C861" t="s">
        <v>1370</v>
      </c>
      <c r="D861" t="s">
        <v>48</v>
      </c>
      <c r="E861" s="10">
        <v>1.1574074074074073E-5</v>
      </c>
      <c r="F861" t="s">
        <v>49</v>
      </c>
      <c r="G861" t="s">
        <v>911</v>
      </c>
      <c r="H861" s="11">
        <v>44171.408368055556</v>
      </c>
      <c r="I861" t="s">
        <v>1372</v>
      </c>
      <c r="J861">
        <v>0</v>
      </c>
      <c r="K861">
        <v>81</v>
      </c>
      <c r="M861">
        <v>859</v>
      </c>
      <c r="N861" s="16">
        <v>1.1574074074074073E-5</v>
      </c>
      <c r="O861">
        <v>48</v>
      </c>
      <c r="P861">
        <v>3</v>
      </c>
      <c r="Q861">
        <f>pqZwift[[#This Row],[Afstand]]+IF(pqZwift[[#This Row],[Index]]&gt;1,Q860,0)</f>
        <v>5933</v>
      </c>
      <c r="R861">
        <v>9</v>
      </c>
      <c r="S861">
        <v>81</v>
      </c>
    </row>
    <row r="862" spans="2:19" x14ac:dyDescent="0.25">
      <c r="B862">
        <v>860</v>
      </c>
      <c r="C862" t="s">
        <v>1370</v>
      </c>
      <c r="D862" t="s">
        <v>66</v>
      </c>
      <c r="E862" s="10">
        <v>1.1574074074074073E-5</v>
      </c>
      <c r="F862" t="s">
        <v>67</v>
      </c>
      <c r="G862" t="s">
        <v>868</v>
      </c>
      <c r="H862" s="11">
        <v>44171.408379629633</v>
      </c>
      <c r="I862" t="s">
        <v>1373</v>
      </c>
      <c r="J862">
        <v>0</v>
      </c>
      <c r="K862">
        <v>80</v>
      </c>
      <c r="M862">
        <v>860</v>
      </c>
      <c r="N862" s="16">
        <v>1.1574074074074073E-5</v>
      </c>
      <c r="O862">
        <v>48</v>
      </c>
      <c r="P862">
        <v>6</v>
      </c>
      <c r="Q862">
        <f>pqZwift[[#This Row],[Afstand]]+IF(pqZwift[[#This Row],[Index]]&gt;1,Q861,0)</f>
        <v>5939</v>
      </c>
      <c r="R862">
        <v>21</v>
      </c>
      <c r="S862">
        <v>80</v>
      </c>
    </row>
    <row r="863" spans="2:19" x14ac:dyDescent="0.25">
      <c r="B863">
        <v>861</v>
      </c>
      <c r="C863" t="s">
        <v>1370</v>
      </c>
      <c r="D863" t="s">
        <v>44</v>
      </c>
      <c r="E863" s="10">
        <v>1.1574074074074073E-5</v>
      </c>
      <c r="F863" t="s">
        <v>1154</v>
      </c>
      <c r="G863" t="s">
        <v>887</v>
      </c>
      <c r="H863" s="11">
        <v>44171.408391203702</v>
      </c>
      <c r="I863" t="s">
        <v>1374</v>
      </c>
      <c r="J863">
        <v>0</v>
      </c>
      <c r="K863">
        <v>81</v>
      </c>
      <c r="M863">
        <v>861</v>
      </c>
      <c r="N863" s="16">
        <v>1.1574074074074073E-5</v>
      </c>
      <c r="O863">
        <v>48</v>
      </c>
      <c r="P863">
        <v>4</v>
      </c>
      <c r="Q863">
        <f>pqZwift[[#This Row],[Afstand]]+IF(pqZwift[[#This Row],[Index]]&gt;1,Q862,0)</f>
        <v>5943</v>
      </c>
      <c r="R863">
        <v>13</v>
      </c>
      <c r="S863">
        <v>81</v>
      </c>
    </row>
    <row r="864" spans="2:19" x14ac:dyDescent="0.25">
      <c r="B864">
        <v>862</v>
      </c>
      <c r="C864" t="s">
        <v>1370</v>
      </c>
      <c r="D864" t="s">
        <v>48</v>
      </c>
      <c r="E864" s="10">
        <v>1.1574074074074073E-5</v>
      </c>
      <c r="F864" t="s">
        <v>49</v>
      </c>
      <c r="G864" t="s">
        <v>922</v>
      </c>
      <c r="H864" s="11">
        <v>44171.408402777779</v>
      </c>
      <c r="I864" t="s">
        <v>1375</v>
      </c>
      <c r="J864">
        <v>0</v>
      </c>
      <c r="K864">
        <v>81</v>
      </c>
      <c r="M864">
        <v>862</v>
      </c>
      <c r="N864" s="16">
        <v>1.1574074074074073E-5</v>
      </c>
      <c r="O864">
        <v>48</v>
      </c>
      <c r="P864">
        <v>3</v>
      </c>
      <c r="Q864">
        <f>pqZwift[[#This Row],[Afstand]]+IF(pqZwift[[#This Row],[Index]]&gt;1,Q863,0)</f>
        <v>5946</v>
      </c>
      <c r="R864">
        <v>9</v>
      </c>
      <c r="S864">
        <v>81</v>
      </c>
    </row>
    <row r="865" spans="2:19" x14ac:dyDescent="0.25">
      <c r="B865">
        <v>863</v>
      </c>
      <c r="C865" t="s">
        <v>1370</v>
      </c>
      <c r="D865" t="s">
        <v>44</v>
      </c>
      <c r="E865" s="10">
        <v>1.1574074074074073E-5</v>
      </c>
      <c r="F865" t="s">
        <v>1154</v>
      </c>
      <c r="G865" t="s">
        <v>878</v>
      </c>
      <c r="H865" s="11">
        <v>44171.408414351848</v>
      </c>
      <c r="I865" t="s">
        <v>1376</v>
      </c>
      <c r="J865">
        <v>0</v>
      </c>
      <c r="K865">
        <v>82</v>
      </c>
      <c r="M865">
        <v>863</v>
      </c>
      <c r="N865" s="16">
        <v>1.1574074074074073E-5</v>
      </c>
      <c r="O865">
        <v>48</v>
      </c>
      <c r="P865">
        <v>4</v>
      </c>
      <c r="Q865">
        <f>pqZwift[[#This Row],[Afstand]]+IF(pqZwift[[#This Row],[Index]]&gt;1,Q864,0)</f>
        <v>5950</v>
      </c>
      <c r="R865">
        <v>13</v>
      </c>
      <c r="S865">
        <v>82</v>
      </c>
    </row>
    <row r="866" spans="2:19" x14ac:dyDescent="0.25">
      <c r="B866">
        <v>864</v>
      </c>
      <c r="C866" t="s">
        <v>1370</v>
      </c>
      <c r="D866" t="s">
        <v>44</v>
      </c>
      <c r="E866" s="10">
        <v>1.1574074074074073E-5</v>
      </c>
      <c r="F866" t="s">
        <v>1154</v>
      </c>
      <c r="G866" t="s">
        <v>887</v>
      </c>
      <c r="H866" s="11">
        <v>44171.408425925925</v>
      </c>
      <c r="I866" t="s">
        <v>1377</v>
      </c>
      <c r="J866">
        <v>0</v>
      </c>
      <c r="K866">
        <v>82</v>
      </c>
      <c r="M866">
        <v>864</v>
      </c>
      <c r="N866" s="16">
        <v>1.1574074074074073E-5</v>
      </c>
      <c r="O866">
        <v>48</v>
      </c>
      <c r="P866">
        <v>4</v>
      </c>
      <c r="Q866">
        <f>pqZwift[[#This Row],[Afstand]]+IF(pqZwift[[#This Row],[Index]]&gt;1,Q865,0)</f>
        <v>5954</v>
      </c>
      <c r="R866">
        <v>13</v>
      </c>
      <c r="S866">
        <v>82</v>
      </c>
    </row>
    <row r="867" spans="2:19" x14ac:dyDescent="0.25">
      <c r="B867">
        <v>865</v>
      </c>
      <c r="C867" t="s">
        <v>1378</v>
      </c>
      <c r="D867" t="s">
        <v>44</v>
      </c>
      <c r="E867" s="10">
        <v>1.1574074074074073E-5</v>
      </c>
      <c r="F867" t="s">
        <v>1154</v>
      </c>
      <c r="G867" t="s">
        <v>887</v>
      </c>
      <c r="H867" s="11">
        <v>44171.408437500002</v>
      </c>
      <c r="I867" t="s">
        <v>1379</v>
      </c>
      <c r="J867">
        <v>0</v>
      </c>
      <c r="K867">
        <v>81</v>
      </c>
      <c r="M867">
        <v>865</v>
      </c>
      <c r="N867" s="16">
        <v>1.1574074074074073E-5</v>
      </c>
      <c r="O867">
        <v>49</v>
      </c>
      <c r="P867">
        <v>4</v>
      </c>
      <c r="Q867">
        <f>pqZwift[[#This Row],[Afstand]]+IF(pqZwift[[#This Row],[Index]]&gt;1,Q866,0)</f>
        <v>5958</v>
      </c>
      <c r="R867">
        <v>13</v>
      </c>
      <c r="S867">
        <v>81</v>
      </c>
    </row>
    <row r="868" spans="2:19" x14ac:dyDescent="0.25">
      <c r="B868">
        <v>866</v>
      </c>
      <c r="C868" t="s">
        <v>1378</v>
      </c>
      <c r="D868" t="s">
        <v>44</v>
      </c>
      <c r="E868" s="10">
        <v>1.1574074074074073E-5</v>
      </c>
      <c r="F868" t="s">
        <v>1154</v>
      </c>
      <c r="G868" t="s">
        <v>878</v>
      </c>
      <c r="H868" s="11">
        <v>44171.408449074072</v>
      </c>
      <c r="I868" t="s">
        <v>1380</v>
      </c>
      <c r="J868">
        <v>0</v>
      </c>
      <c r="K868">
        <v>82</v>
      </c>
      <c r="M868">
        <v>866</v>
      </c>
      <c r="N868" s="16">
        <v>1.1574074074074073E-5</v>
      </c>
      <c r="O868">
        <v>49</v>
      </c>
      <c r="P868">
        <v>4</v>
      </c>
      <c r="Q868">
        <f>pqZwift[[#This Row],[Afstand]]+IF(pqZwift[[#This Row],[Index]]&gt;1,Q867,0)</f>
        <v>5962</v>
      </c>
      <c r="R868">
        <v>13</v>
      </c>
      <c r="S868">
        <v>82</v>
      </c>
    </row>
    <row r="869" spans="2:19" x14ac:dyDescent="0.25">
      <c r="B869">
        <v>867</v>
      </c>
      <c r="C869" t="s">
        <v>1378</v>
      </c>
      <c r="D869" t="s">
        <v>55</v>
      </c>
      <c r="E869" s="10">
        <v>1.1574074074074073E-5</v>
      </c>
      <c r="F869" t="s">
        <v>56</v>
      </c>
      <c r="G869" t="s">
        <v>1381</v>
      </c>
      <c r="H869" s="11">
        <v>44171.408460648148</v>
      </c>
      <c r="I869" t="s">
        <v>1382</v>
      </c>
      <c r="J869">
        <v>0</v>
      </c>
      <c r="K869">
        <v>81</v>
      </c>
      <c r="M869">
        <v>867</v>
      </c>
      <c r="N869" s="16">
        <v>1.1574074074074073E-5</v>
      </c>
      <c r="O869">
        <v>49</v>
      </c>
      <c r="P869">
        <v>5</v>
      </c>
      <c r="Q869">
        <f>pqZwift[[#This Row],[Afstand]]+IF(pqZwift[[#This Row],[Index]]&gt;1,Q868,0)</f>
        <v>5967</v>
      </c>
      <c r="R869">
        <v>17</v>
      </c>
      <c r="S869">
        <v>81</v>
      </c>
    </row>
    <row r="870" spans="2:19" x14ac:dyDescent="0.25">
      <c r="B870">
        <v>868</v>
      </c>
      <c r="C870" t="s">
        <v>1378</v>
      </c>
      <c r="D870" t="s">
        <v>44</v>
      </c>
      <c r="E870" s="10">
        <v>1.1574074074074073E-5</v>
      </c>
      <c r="F870" t="s">
        <v>1154</v>
      </c>
      <c r="G870" t="s">
        <v>880</v>
      </c>
      <c r="H870" s="11">
        <v>44171.408472222225</v>
      </c>
      <c r="I870" t="s">
        <v>1383</v>
      </c>
      <c r="J870">
        <v>0</v>
      </c>
      <c r="K870">
        <v>81</v>
      </c>
      <c r="M870">
        <v>868</v>
      </c>
      <c r="N870" s="16">
        <v>1.1574074074074073E-5</v>
      </c>
      <c r="O870">
        <v>49</v>
      </c>
      <c r="P870">
        <v>4</v>
      </c>
      <c r="Q870">
        <f>pqZwift[[#This Row],[Afstand]]+IF(pqZwift[[#This Row],[Index]]&gt;1,Q869,0)</f>
        <v>5971</v>
      </c>
      <c r="R870">
        <v>13</v>
      </c>
      <c r="S870">
        <v>81</v>
      </c>
    </row>
    <row r="871" spans="2:19" x14ac:dyDescent="0.25">
      <c r="B871">
        <v>869</v>
      </c>
      <c r="C871" t="s">
        <v>1378</v>
      </c>
      <c r="D871" t="s">
        <v>44</v>
      </c>
      <c r="E871" s="10">
        <v>1.1574074074074073E-5</v>
      </c>
      <c r="F871" t="s">
        <v>1154</v>
      </c>
      <c r="G871" t="s">
        <v>876</v>
      </c>
      <c r="H871" s="11">
        <v>44171.408483796295</v>
      </c>
      <c r="I871" t="s">
        <v>1384</v>
      </c>
      <c r="J871">
        <v>0</v>
      </c>
      <c r="K871">
        <v>80</v>
      </c>
      <c r="M871">
        <v>869</v>
      </c>
      <c r="N871" s="16">
        <v>1.1574074074074073E-5</v>
      </c>
      <c r="O871">
        <v>49</v>
      </c>
      <c r="P871">
        <v>4</v>
      </c>
      <c r="Q871">
        <f>pqZwift[[#This Row],[Afstand]]+IF(pqZwift[[#This Row],[Index]]&gt;1,Q870,0)</f>
        <v>5975</v>
      </c>
      <c r="R871">
        <v>13</v>
      </c>
      <c r="S871">
        <v>80</v>
      </c>
    </row>
    <row r="872" spans="2:19" x14ac:dyDescent="0.25">
      <c r="B872">
        <v>870</v>
      </c>
      <c r="C872" t="s">
        <v>1378</v>
      </c>
      <c r="D872" t="s">
        <v>44</v>
      </c>
      <c r="E872" s="10">
        <v>1.1574074074074073E-5</v>
      </c>
      <c r="F872" t="s">
        <v>1154</v>
      </c>
      <c r="G872" t="s">
        <v>876</v>
      </c>
      <c r="H872" s="11">
        <v>44171.408495370371</v>
      </c>
      <c r="I872" t="s">
        <v>1385</v>
      </c>
      <c r="J872">
        <v>0</v>
      </c>
      <c r="K872">
        <v>81</v>
      </c>
      <c r="M872">
        <v>870</v>
      </c>
      <c r="N872" s="16">
        <v>1.1574074074074073E-5</v>
      </c>
      <c r="O872">
        <v>49</v>
      </c>
      <c r="P872">
        <v>4</v>
      </c>
      <c r="Q872">
        <f>pqZwift[[#This Row],[Afstand]]+IF(pqZwift[[#This Row],[Index]]&gt;1,Q871,0)</f>
        <v>5979</v>
      </c>
      <c r="R872">
        <v>13</v>
      </c>
      <c r="S872">
        <v>81</v>
      </c>
    </row>
    <row r="873" spans="2:19" x14ac:dyDescent="0.25">
      <c r="B873">
        <v>871</v>
      </c>
      <c r="C873" t="s">
        <v>1386</v>
      </c>
      <c r="D873" t="s">
        <v>36</v>
      </c>
      <c r="E873" s="10">
        <v>1.1574074074074073E-5</v>
      </c>
      <c r="F873" t="s">
        <v>49</v>
      </c>
      <c r="G873" t="s">
        <v>878</v>
      </c>
      <c r="H873" s="11">
        <v>44171.408506944441</v>
      </c>
      <c r="I873" t="s">
        <v>1387</v>
      </c>
      <c r="J873">
        <v>0</v>
      </c>
      <c r="K873">
        <v>81</v>
      </c>
      <c r="M873">
        <v>871</v>
      </c>
      <c r="N873" s="16">
        <v>1.1574074074074073E-5</v>
      </c>
      <c r="O873">
        <v>50</v>
      </c>
      <c r="P873">
        <v>2</v>
      </c>
      <c r="Q873">
        <f>pqZwift[[#This Row],[Afstand]]+IF(pqZwift[[#This Row],[Index]]&gt;1,Q872,0)</f>
        <v>5981</v>
      </c>
      <c r="R873">
        <v>9</v>
      </c>
      <c r="S873">
        <v>81</v>
      </c>
    </row>
    <row r="874" spans="2:19" x14ac:dyDescent="0.25">
      <c r="B874">
        <v>872</v>
      </c>
      <c r="C874" t="s">
        <v>1386</v>
      </c>
      <c r="D874" t="s">
        <v>44</v>
      </c>
      <c r="E874" s="10">
        <v>1.1574074074074073E-5</v>
      </c>
      <c r="F874" t="s">
        <v>1154</v>
      </c>
      <c r="G874" t="s">
        <v>872</v>
      </c>
      <c r="H874" s="11">
        <v>44171.408518518518</v>
      </c>
      <c r="I874" t="s">
        <v>1388</v>
      </c>
      <c r="J874">
        <v>0</v>
      </c>
      <c r="K874">
        <v>79</v>
      </c>
      <c r="M874">
        <v>872</v>
      </c>
      <c r="N874" s="16">
        <v>1.1574074074074073E-5</v>
      </c>
      <c r="O874">
        <v>50</v>
      </c>
      <c r="P874">
        <v>4</v>
      </c>
      <c r="Q874">
        <f>pqZwift[[#This Row],[Afstand]]+IF(pqZwift[[#This Row],[Index]]&gt;1,Q873,0)</f>
        <v>5985</v>
      </c>
      <c r="R874">
        <v>13</v>
      </c>
      <c r="S874">
        <v>79</v>
      </c>
    </row>
    <row r="875" spans="2:19" x14ac:dyDescent="0.25">
      <c r="B875">
        <v>873</v>
      </c>
      <c r="C875" t="s">
        <v>1386</v>
      </c>
      <c r="D875" t="s">
        <v>44</v>
      </c>
      <c r="E875" s="10">
        <v>1.1574074074074073E-5</v>
      </c>
      <c r="F875" t="s">
        <v>1154</v>
      </c>
      <c r="G875" t="s">
        <v>876</v>
      </c>
      <c r="H875" s="11">
        <v>44171.408530092594</v>
      </c>
      <c r="I875" t="s">
        <v>1389</v>
      </c>
      <c r="J875">
        <v>0</v>
      </c>
      <c r="K875">
        <v>78</v>
      </c>
      <c r="M875">
        <v>873</v>
      </c>
      <c r="N875" s="16">
        <v>1.1574074074074073E-5</v>
      </c>
      <c r="O875">
        <v>50</v>
      </c>
      <c r="P875">
        <v>4</v>
      </c>
      <c r="Q875">
        <f>pqZwift[[#This Row],[Afstand]]+IF(pqZwift[[#This Row],[Index]]&gt;1,Q874,0)</f>
        <v>5989</v>
      </c>
      <c r="R875">
        <v>13</v>
      </c>
      <c r="S875">
        <v>78</v>
      </c>
    </row>
    <row r="876" spans="2:19" x14ac:dyDescent="0.25">
      <c r="B876">
        <v>874</v>
      </c>
      <c r="C876" t="s">
        <v>1386</v>
      </c>
      <c r="D876" t="s">
        <v>44</v>
      </c>
      <c r="E876" s="10">
        <v>1.1574074074074073E-5</v>
      </c>
      <c r="F876" t="s">
        <v>1154</v>
      </c>
      <c r="G876" t="s">
        <v>876</v>
      </c>
      <c r="H876" s="11">
        <v>44171.408541666664</v>
      </c>
      <c r="I876" t="s">
        <v>1390</v>
      </c>
      <c r="J876">
        <v>0</v>
      </c>
      <c r="K876">
        <v>79</v>
      </c>
      <c r="M876">
        <v>874</v>
      </c>
      <c r="N876" s="16">
        <v>1.1574074074074073E-5</v>
      </c>
      <c r="O876">
        <v>50</v>
      </c>
      <c r="P876">
        <v>4</v>
      </c>
      <c r="Q876">
        <f>pqZwift[[#This Row],[Afstand]]+IF(pqZwift[[#This Row],[Index]]&gt;1,Q875,0)</f>
        <v>5993</v>
      </c>
      <c r="R876">
        <v>13</v>
      </c>
      <c r="S876">
        <v>79</v>
      </c>
    </row>
    <row r="877" spans="2:19" x14ac:dyDescent="0.25">
      <c r="B877">
        <v>875</v>
      </c>
      <c r="C877" t="s">
        <v>1391</v>
      </c>
      <c r="D877" t="s">
        <v>44</v>
      </c>
      <c r="E877" s="10">
        <v>1.1574074074074073E-5</v>
      </c>
      <c r="F877" t="s">
        <v>1154</v>
      </c>
      <c r="G877" t="s">
        <v>876</v>
      </c>
      <c r="H877" s="11">
        <v>44171.408553240741</v>
      </c>
      <c r="I877" t="s">
        <v>1392</v>
      </c>
      <c r="J877">
        <v>0</v>
      </c>
      <c r="K877">
        <v>78</v>
      </c>
      <c r="M877">
        <v>875</v>
      </c>
      <c r="N877" s="16">
        <v>1.1574074074074073E-5</v>
      </c>
      <c r="O877">
        <v>51</v>
      </c>
      <c r="P877">
        <v>4</v>
      </c>
      <c r="Q877">
        <f>pqZwift[[#This Row],[Afstand]]+IF(pqZwift[[#This Row],[Index]]&gt;1,Q876,0)</f>
        <v>5997</v>
      </c>
      <c r="R877">
        <v>13</v>
      </c>
      <c r="S877">
        <v>78</v>
      </c>
    </row>
    <row r="878" spans="2:19" x14ac:dyDescent="0.25">
      <c r="B878">
        <v>876</v>
      </c>
      <c r="C878" t="s">
        <v>1391</v>
      </c>
      <c r="D878" t="s">
        <v>44</v>
      </c>
      <c r="E878" s="10">
        <v>1.1574074074074073E-5</v>
      </c>
      <c r="F878" t="s">
        <v>1154</v>
      </c>
      <c r="G878" t="s">
        <v>880</v>
      </c>
      <c r="H878" s="11">
        <v>44171.408564814818</v>
      </c>
      <c r="I878" t="s">
        <v>1393</v>
      </c>
      <c r="J878">
        <v>0</v>
      </c>
      <c r="K878">
        <v>78</v>
      </c>
      <c r="M878">
        <v>876</v>
      </c>
      <c r="N878" s="16">
        <v>1.1574074074074073E-5</v>
      </c>
      <c r="O878">
        <v>51</v>
      </c>
      <c r="P878">
        <v>4</v>
      </c>
      <c r="Q878">
        <f>pqZwift[[#This Row],[Afstand]]+IF(pqZwift[[#This Row],[Index]]&gt;1,Q877,0)</f>
        <v>6001</v>
      </c>
      <c r="R878">
        <v>13</v>
      </c>
      <c r="S878">
        <v>78</v>
      </c>
    </row>
    <row r="879" spans="2:19" x14ac:dyDescent="0.25">
      <c r="B879">
        <v>877</v>
      </c>
      <c r="C879" t="s">
        <v>1391</v>
      </c>
      <c r="D879" t="s">
        <v>36</v>
      </c>
      <c r="E879" s="10">
        <v>1.1574074074074073E-5</v>
      </c>
      <c r="F879" t="s">
        <v>49</v>
      </c>
      <c r="G879" t="s">
        <v>889</v>
      </c>
      <c r="H879" s="11">
        <v>44171.408576388887</v>
      </c>
      <c r="I879" t="s">
        <v>1394</v>
      </c>
      <c r="J879">
        <v>0</v>
      </c>
      <c r="K879">
        <v>78</v>
      </c>
      <c r="M879">
        <v>877</v>
      </c>
      <c r="N879" s="16">
        <v>1.1574074074074073E-5</v>
      </c>
      <c r="O879">
        <v>51</v>
      </c>
      <c r="P879">
        <v>2</v>
      </c>
      <c r="Q879">
        <f>pqZwift[[#This Row],[Afstand]]+IF(pqZwift[[#This Row],[Index]]&gt;1,Q878,0)</f>
        <v>6003</v>
      </c>
      <c r="R879">
        <v>9</v>
      </c>
      <c r="S879">
        <v>78</v>
      </c>
    </row>
    <row r="880" spans="2:19" x14ac:dyDescent="0.25">
      <c r="B880">
        <v>878</v>
      </c>
      <c r="C880" t="s">
        <v>1395</v>
      </c>
      <c r="D880" t="s">
        <v>48</v>
      </c>
      <c r="E880" s="10">
        <v>1.1574074074074073E-5</v>
      </c>
      <c r="F880" t="s">
        <v>49</v>
      </c>
      <c r="G880" t="s">
        <v>907</v>
      </c>
      <c r="H880" s="11">
        <v>44171.408587962964</v>
      </c>
      <c r="I880" t="s">
        <v>1396</v>
      </c>
      <c r="J880">
        <v>0</v>
      </c>
      <c r="K880">
        <v>77</v>
      </c>
      <c r="M880">
        <v>878</v>
      </c>
      <c r="N880" s="16">
        <v>1.1574074074074073E-5</v>
      </c>
      <c r="O880">
        <v>52</v>
      </c>
      <c r="P880">
        <v>3</v>
      </c>
      <c r="Q880">
        <f>pqZwift[[#This Row],[Afstand]]+IF(pqZwift[[#This Row],[Index]]&gt;1,Q879,0)</f>
        <v>6006</v>
      </c>
      <c r="R880">
        <v>9</v>
      </c>
      <c r="S880">
        <v>77</v>
      </c>
    </row>
    <row r="881" spans="2:19" x14ac:dyDescent="0.25">
      <c r="B881">
        <v>879</v>
      </c>
      <c r="C881" t="s">
        <v>1395</v>
      </c>
      <c r="D881" t="s">
        <v>44</v>
      </c>
      <c r="E881" s="10">
        <v>1.1574074074074073E-5</v>
      </c>
      <c r="F881" t="s">
        <v>1154</v>
      </c>
      <c r="G881" t="s">
        <v>880</v>
      </c>
      <c r="H881" s="11">
        <v>44171.408599537041</v>
      </c>
      <c r="I881" t="s">
        <v>1397</v>
      </c>
      <c r="J881">
        <v>0</v>
      </c>
      <c r="K881">
        <v>77</v>
      </c>
      <c r="M881">
        <v>879</v>
      </c>
      <c r="N881" s="16">
        <v>1.1574074074074073E-5</v>
      </c>
      <c r="O881">
        <v>52</v>
      </c>
      <c r="P881">
        <v>4</v>
      </c>
      <c r="Q881">
        <f>pqZwift[[#This Row],[Afstand]]+IF(pqZwift[[#This Row],[Index]]&gt;1,Q880,0)</f>
        <v>6010</v>
      </c>
      <c r="R881">
        <v>13</v>
      </c>
      <c r="S881">
        <v>77</v>
      </c>
    </row>
    <row r="882" spans="2:19" x14ac:dyDescent="0.25">
      <c r="B882">
        <v>880</v>
      </c>
      <c r="C882" t="s">
        <v>1395</v>
      </c>
      <c r="D882" t="s">
        <v>44</v>
      </c>
      <c r="E882" s="10">
        <v>1.1574074074074073E-5</v>
      </c>
      <c r="F882" t="s">
        <v>1154</v>
      </c>
      <c r="G882" t="s">
        <v>880</v>
      </c>
      <c r="H882" s="11">
        <v>44171.40861111111</v>
      </c>
      <c r="I882" t="s">
        <v>1398</v>
      </c>
      <c r="J882">
        <v>0</v>
      </c>
      <c r="K882">
        <v>76</v>
      </c>
      <c r="M882">
        <v>880</v>
      </c>
      <c r="N882" s="16">
        <v>1.1574074074074073E-5</v>
      </c>
      <c r="O882">
        <v>52</v>
      </c>
      <c r="P882">
        <v>4</v>
      </c>
      <c r="Q882">
        <f>pqZwift[[#This Row],[Afstand]]+IF(pqZwift[[#This Row],[Index]]&gt;1,Q881,0)</f>
        <v>6014</v>
      </c>
      <c r="R882">
        <v>13</v>
      </c>
      <c r="S882">
        <v>76</v>
      </c>
    </row>
    <row r="883" spans="2:19" x14ac:dyDescent="0.25">
      <c r="B883">
        <v>881</v>
      </c>
      <c r="C883" t="s">
        <v>1395</v>
      </c>
      <c r="D883" t="s">
        <v>36</v>
      </c>
      <c r="E883" s="10">
        <v>1.1574074074074073E-5</v>
      </c>
      <c r="F883" t="s">
        <v>49</v>
      </c>
      <c r="G883" t="s">
        <v>889</v>
      </c>
      <c r="H883" s="11">
        <v>44171.408622685187</v>
      </c>
      <c r="I883" t="s">
        <v>1399</v>
      </c>
      <c r="J883">
        <v>0</v>
      </c>
      <c r="K883">
        <v>76</v>
      </c>
      <c r="M883">
        <v>881</v>
      </c>
      <c r="N883" s="16">
        <v>1.1574074074074073E-5</v>
      </c>
      <c r="O883">
        <v>52</v>
      </c>
      <c r="P883">
        <v>2</v>
      </c>
      <c r="Q883">
        <f>pqZwift[[#This Row],[Afstand]]+IF(pqZwift[[#This Row],[Index]]&gt;1,Q882,0)</f>
        <v>6016</v>
      </c>
      <c r="R883">
        <v>9</v>
      </c>
      <c r="S883">
        <v>76</v>
      </c>
    </row>
    <row r="884" spans="2:19" x14ac:dyDescent="0.25">
      <c r="B884">
        <v>882</v>
      </c>
      <c r="C884" t="s">
        <v>1400</v>
      </c>
      <c r="D884" t="s">
        <v>44</v>
      </c>
      <c r="E884" s="10">
        <v>1.1574074074074073E-5</v>
      </c>
      <c r="F884" t="s">
        <v>1154</v>
      </c>
      <c r="G884" t="s">
        <v>880</v>
      </c>
      <c r="H884" s="11">
        <v>44171.408634259256</v>
      </c>
      <c r="I884" t="s">
        <v>1401</v>
      </c>
      <c r="J884">
        <v>0</v>
      </c>
      <c r="K884">
        <v>76</v>
      </c>
      <c r="M884">
        <v>882</v>
      </c>
      <c r="N884" s="16">
        <v>1.1574074074074073E-5</v>
      </c>
      <c r="O884">
        <v>53</v>
      </c>
      <c r="P884">
        <v>4</v>
      </c>
      <c r="Q884">
        <f>pqZwift[[#This Row],[Afstand]]+IF(pqZwift[[#This Row],[Index]]&gt;1,Q883,0)</f>
        <v>6020</v>
      </c>
      <c r="R884">
        <v>13</v>
      </c>
      <c r="S884">
        <v>76</v>
      </c>
    </row>
    <row r="885" spans="2:19" x14ac:dyDescent="0.25">
      <c r="B885">
        <v>883</v>
      </c>
      <c r="C885" t="s">
        <v>1400</v>
      </c>
      <c r="D885" t="s">
        <v>36</v>
      </c>
      <c r="E885" s="10">
        <v>1.1574074074074073E-5</v>
      </c>
      <c r="F885" t="s">
        <v>49</v>
      </c>
      <c r="G885" t="s">
        <v>889</v>
      </c>
      <c r="H885" s="11">
        <v>44171.408645833333</v>
      </c>
      <c r="I885" t="s">
        <v>1402</v>
      </c>
      <c r="J885">
        <v>0</v>
      </c>
      <c r="K885">
        <v>76</v>
      </c>
      <c r="M885">
        <v>883</v>
      </c>
      <c r="N885" s="16">
        <v>1.1574074074074073E-5</v>
      </c>
      <c r="O885">
        <v>53</v>
      </c>
      <c r="P885">
        <v>2</v>
      </c>
      <c r="Q885">
        <f>pqZwift[[#This Row],[Afstand]]+IF(pqZwift[[#This Row],[Index]]&gt;1,Q884,0)</f>
        <v>6022</v>
      </c>
      <c r="R885">
        <v>9</v>
      </c>
      <c r="S885">
        <v>76</v>
      </c>
    </row>
    <row r="886" spans="2:19" x14ac:dyDescent="0.25">
      <c r="B886">
        <v>884</v>
      </c>
      <c r="C886" t="s">
        <v>1400</v>
      </c>
      <c r="D886" t="s">
        <v>44</v>
      </c>
      <c r="E886" s="10">
        <v>1.1574074074074073E-5</v>
      </c>
      <c r="F886" t="s">
        <v>1154</v>
      </c>
      <c r="G886" t="s">
        <v>880</v>
      </c>
      <c r="H886" s="11">
        <v>44171.40865740741</v>
      </c>
      <c r="I886" t="s">
        <v>1403</v>
      </c>
      <c r="J886">
        <v>0</v>
      </c>
      <c r="K886">
        <v>77</v>
      </c>
      <c r="M886">
        <v>884</v>
      </c>
      <c r="N886" s="16">
        <v>1.1574074074074073E-5</v>
      </c>
      <c r="O886">
        <v>53</v>
      </c>
      <c r="P886">
        <v>4</v>
      </c>
      <c r="Q886">
        <f>pqZwift[[#This Row],[Afstand]]+IF(pqZwift[[#This Row],[Index]]&gt;1,Q885,0)</f>
        <v>6026</v>
      </c>
      <c r="R886">
        <v>13</v>
      </c>
      <c r="S886">
        <v>77</v>
      </c>
    </row>
    <row r="887" spans="2:19" x14ac:dyDescent="0.25">
      <c r="B887">
        <v>885</v>
      </c>
      <c r="C887" t="s">
        <v>1400</v>
      </c>
      <c r="D887" t="s">
        <v>36</v>
      </c>
      <c r="E887" s="10">
        <v>1.1574074074074073E-5</v>
      </c>
      <c r="F887" t="s">
        <v>49</v>
      </c>
      <c r="G887" t="s">
        <v>878</v>
      </c>
      <c r="H887" s="11">
        <v>44171.408668981479</v>
      </c>
      <c r="I887" t="s">
        <v>1404</v>
      </c>
      <c r="J887">
        <v>0</v>
      </c>
      <c r="K887">
        <v>76</v>
      </c>
      <c r="M887">
        <v>885</v>
      </c>
      <c r="N887" s="16">
        <v>1.1574074074074073E-5</v>
      </c>
      <c r="O887">
        <v>53</v>
      </c>
      <c r="P887">
        <v>2</v>
      </c>
      <c r="Q887">
        <f>pqZwift[[#This Row],[Afstand]]+IF(pqZwift[[#This Row],[Index]]&gt;1,Q886,0)</f>
        <v>6028</v>
      </c>
      <c r="R887">
        <v>9</v>
      </c>
      <c r="S887">
        <v>76</v>
      </c>
    </row>
    <row r="888" spans="2:19" x14ac:dyDescent="0.25">
      <c r="B888">
        <v>886</v>
      </c>
      <c r="C888" t="s">
        <v>1405</v>
      </c>
      <c r="D888" t="s">
        <v>44</v>
      </c>
      <c r="E888" s="10">
        <v>1.1574074074074073E-5</v>
      </c>
      <c r="F888" t="s">
        <v>1154</v>
      </c>
      <c r="G888" t="s">
        <v>876</v>
      </c>
      <c r="H888" s="11">
        <v>44171.408680555556</v>
      </c>
      <c r="I888" t="s">
        <v>1406</v>
      </c>
      <c r="J888">
        <v>0</v>
      </c>
      <c r="K888">
        <v>76</v>
      </c>
      <c r="M888">
        <v>886</v>
      </c>
      <c r="N888" s="16">
        <v>1.1574074074074073E-5</v>
      </c>
      <c r="O888">
        <v>54</v>
      </c>
      <c r="P888">
        <v>4</v>
      </c>
      <c r="Q888">
        <f>pqZwift[[#This Row],[Afstand]]+IF(pqZwift[[#This Row],[Index]]&gt;1,Q887,0)</f>
        <v>6032</v>
      </c>
      <c r="R888">
        <v>13</v>
      </c>
      <c r="S888">
        <v>76</v>
      </c>
    </row>
    <row r="889" spans="2:19" x14ac:dyDescent="0.25">
      <c r="B889">
        <v>887</v>
      </c>
      <c r="C889" t="s">
        <v>1405</v>
      </c>
      <c r="D889" t="s">
        <v>36</v>
      </c>
      <c r="E889" s="10">
        <v>1.1574074074074073E-5</v>
      </c>
      <c r="F889" t="s">
        <v>49</v>
      </c>
      <c r="G889" t="s">
        <v>878</v>
      </c>
      <c r="H889" s="11">
        <v>44171.408692129633</v>
      </c>
      <c r="I889" t="s">
        <v>1407</v>
      </c>
      <c r="J889">
        <v>0</v>
      </c>
      <c r="K889">
        <v>76</v>
      </c>
      <c r="M889">
        <v>887</v>
      </c>
      <c r="N889" s="16">
        <v>1.1574074074074073E-5</v>
      </c>
      <c r="O889">
        <v>54</v>
      </c>
      <c r="P889">
        <v>2</v>
      </c>
      <c r="Q889">
        <f>pqZwift[[#This Row],[Afstand]]+IF(pqZwift[[#This Row],[Index]]&gt;1,Q888,0)</f>
        <v>6034</v>
      </c>
      <c r="R889">
        <v>9</v>
      </c>
      <c r="S889">
        <v>76</v>
      </c>
    </row>
    <row r="890" spans="2:19" x14ac:dyDescent="0.25">
      <c r="B890">
        <v>888</v>
      </c>
      <c r="C890" t="s">
        <v>1405</v>
      </c>
      <c r="D890" t="s">
        <v>36</v>
      </c>
      <c r="E890" s="10">
        <v>1.1574074074074073E-5</v>
      </c>
      <c r="F890" t="s">
        <v>49</v>
      </c>
      <c r="G890" t="s">
        <v>1381</v>
      </c>
      <c r="H890" s="11">
        <v>44171.408703703702</v>
      </c>
      <c r="I890" t="s">
        <v>1408</v>
      </c>
      <c r="J890">
        <v>0</v>
      </c>
      <c r="K890">
        <v>76</v>
      </c>
      <c r="M890">
        <v>888</v>
      </c>
      <c r="N890" s="16">
        <v>1.1574074074074073E-5</v>
      </c>
      <c r="O890">
        <v>54</v>
      </c>
      <c r="P890">
        <v>2</v>
      </c>
      <c r="Q890">
        <f>pqZwift[[#This Row],[Afstand]]+IF(pqZwift[[#This Row],[Index]]&gt;1,Q889,0)</f>
        <v>6036</v>
      </c>
      <c r="R890">
        <v>9</v>
      </c>
      <c r="S890">
        <v>76</v>
      </c>
    </row>
    <row r="891" spans="2:19" x14ac:dyDescent="0.25">
      <c r="B891">
        <v>889</v>
      </c>
      <c r="C891" t="s">
        <v>1405</v>
      </c>
      <c r="D891" t="s">
        <v>44</v>
      </c>
      <c r="E891" s="10">
        <v>1.1574074074074073E-5</v>
      </c>
      <c r="F891" t="s">
        <v>1154</v>
      </c>
      <c r="G891" t="s">
        <v>876</v>
      </c>
      <c r="H891" s="11">
        <v>44171.408715277779</v>
      </c>
      <c r="I891" t="s">
        <v>1409</v>
      </c>
      <c r="J891">
        <v>0</v>
      </c>
      <c r="K891">
        <v>76</v>
      </c>
      <c r="M891">
        <v>889</v>
      </c>
      <c r="N891" s="16">
        <v>1.1574074074074073E-5</v>
      </c>
      <c r="O891">
        <v>54</v>
      </c>
      <c r="P891">
        <v>4</v>
      </c>
      <c r="Q891">
        <f>pqZwift[[#This Row],[Afstand]]+IF(pqZwift[[#This Row],[Index]]&gt;1,Q890,0)</f>
        <v>6040</v>
      </c>
      <c r="R891">
        <v>13</v>
      </c>
      <c r="S891">
        <v>76</v>
      </c>
    </row>
    <row r="892" spans="2:19" x14ac:dyDescent="0.25">
      <c r="B892">
        <v>890</v>
      </c>
      <c r="C892" t="s">
        <v>1410</v>
      </c>
      <c r="D892" t="s">
        <v>36</v>
      </c>
      <c r="E892" s="10">
        <v>1.1574074074074073E-5</v>
      </c>
      <c r="F892" t="s">
        <v>49</v>
      </c>
      <c r="G892" t="s">
        <v>1381</v>
      </c>
      <c r="H892" s="11">
        <v>44171.408726851849</v>
      </c>
      <c r="I892" t="s">
        <v>1411</v>
      </c>
      <c r="J892">
        <v>0</v>
      </c>
      <c r="K892">
        <v>76</v>
      </c>
      <c r="M892">
        <v>890</v>
      </c>
      <c r="N892" s="16">
        <v>1.1574074074074073E-5</v>
      </c>
      <c r="O892">
        <v>55</v>
      </c>
      <c r="P892">
        <v>2</v>
      </c>
      <c r="Q892">
        <f>pqZwift[[#This Row],[Afstand]]+IF(pqZwift[[#This Row],[Index]]&gt;1,Q891,0)</f>
        <v>6042</v>
      </c>
      <c r="R892">
        <v>9</v>
      </c>
      <c r="S892">
        <v>76</v>
      </c>
    </row>
    <row r="893" spans="2:19" x14ac:dyDescent="0.25">
      <c r="B893">
        <v>891</v>
      </c>
      <c r="C893" t="s">
        <v>1410</v>
      </c>
      <c r="D893" t="s">
        <v>44</v>
      </c>
      <c r="E893" s="10">
        <v>1.1574074074074073E-5</v>
      </c>
      <c r="F893" t="s">
        <v>1154</v>
      </c>
      <c r="G893" t="s">
        <v>872</v>
      </c>
      <c r="H893" s="11">
        <v>44171.408738425926</v>
      </c>
      <c r="I893" t="s">
        <v>1412</v>
      </c>
      <c r="J893">
        <v>0</v>
      </c>
      <c r="K893">
        <v>76</v>
      </c>
      <c r="M893">
        <v>891</v>
      </c>
      <c r="N893" s="16">
        <v>1.1574074074074073E-5</v>
      </c>
      <c r="O893">
        <v>55</v>
      </c>
      <c r="P893">
        <v>4</v>
      </c>
      <c r="Q893">
        <f>pqZwift[[#This Row],[Afstand]]+IF(pqZwift[[#This Row],[Index]]&gt;1,Q892,0)</f>
        <v>6046</v>
      </c>
      <c r="R893">
        <v>13</v>
      </c>
      <c r="S893">
        <v>76</v>
      </c>
    </row>
    <row r="894" spans="2:19" x14ac:dyDescent="0.25">
      <c r="B894">
        <v>892</v>
      </c>
      <c r="C894" t="s">
        <v>1410</v>
      </c>
      <c r="D894" t="s">
        <v>36</v>
      </c>
      <c r="E894" s="10">
        <v>1.1574074074074073E-5</v>
      </c>
      <c r="F894" t="s">
        <v>1164</v>
      </c>
      <c r="G894" t="s">
        <v>872</v>
      </c>
      <c r="H894" s="11">
        <v>44171.408750000002</v>
      </c>
      <c r="I894" t="s">
        <v>1413</v>
      </c>
      <c r="J894">
        <v>0</v>
      </c>
      <c r="K894">
        <v>77</v>
      </c>
      <c r="M894">
        <v>892</v>
      </c>
      <c r="N894" s="16">
        <v>1.1574074074074073E-5</v>
      </c>
      <c r="O894">
        <v>55</v>
      </c>
      <c r="P894">
        <v>2</v>
      </c>
      <c r="Q894">
        <f>pqZwift[[#This Row],[Afstand]]+IF(pqZwift[[#This Row],[Index]]&gt;1,Q893,0)</f>
        <v>6048</v>
      </c>
      <c r="R894">
        <v>8</v>
      </c>
      <c r="S894">
        <v>77</v>
      </c>
    </row>
    <row r="895" spans="2:19" x14ac:dyDescent="0.25">
      <c r="B895">
        <v>893</v>
      </c>
      <c r="C895" t="s">
        <v>1410</v>
      </c>
      <c r="D895" t="s">
        <v>44</v>
      </c>
      <c r="E895" s="10">
        <v>1.1574074074074073E-5</v>
      </c>
      <c r="F895" t="s">
        <v>1154</v>
      </c>
      <c r="G895" t="s">
        <v>842</v>
      </c>
      <c r="H895" s="11">
        <v>44171.408761574072</v>
      </c>
      <c r="I895" t="s">
        <v>1414</v>
      </c>
      <c r="J895">
        <v>0</v>
      </c>
      <c r="K895">
        <v>77</v>
      </c>
      <c r="M895">
        <v>893</v>
      </c>
      <c r="N895" s="16">
        <v>1.1574074074074073E-5</v>
      </c>
      <c r="O895">
        <v>55</v>
      </c>
      <c r="P895">
        <v>4</v>
      </c>
      <c r="Q895">
        <f>pqZwift[[#This Row],[Afstand]]+IF(pqZwift[[#This Row],[Index]]&gt;1,Q894,0)</f>
        <v>6052</v>
      </c>
      <c r="R895">
        <v>13</v>
      </c>
      <c r="S895">
        <v>77</v>
      </c>
    </row>
    <row r="896" spans="2:19" x14ac:dyDescent="0.25">
      <c r="B896">
        <v>894</v>
      </c>
      <c r="C896" t="s">
        <v>1415</v>
      </c>
      <c r="D896" t="s">
        <v>36</v>
      </c>
      <c r="E896" s="10">
        <v>1.1574074074074073E-5</v>
      </c>
      <c r="F896" t="s">
        <v>1164</v>
      </c>
      <c r="G896" t="s">
        <v>840</v>
      </c>
      <c r="H896" s="11">
        <v>44171.408773148149</v>
      </c>
      <c r="I896" t="s">
        <v>1416</v>
      </c>
      <c r="J896">
        <v>0</v>
      </c>
      <c r="K896">
        <v>77</v>
      </c>
      <c r="M896">
        <v>894</v>
      </c>
      <c r="N896" s="16">
        <v>1.1574074074074073E-5</v>
      </c>
      <c r="O896">
        <v>56</v>
      </c>
      <c r="P896">
        <v>2</v>
      </c>
      <c r="Q896">
        <f>pqZwift[[#This Row],[Afstand]]+IF(pqZwift[[#This Row],[Index]]&gt;1,Q895,0)</f>
        <v>6054</v>
      </c>
      <c r="R896">
        <v>8</v>
      </c>
      <c r="S896">
        <v>77</v>
      </c>
    </row>
    <row r="897" spans="2:19" x14ac:dyDescent="0.25">
      <c r="B897">
        <v>895</v>
      </c>
      <c r="C897" t="s">
        <v>1415</v>
      </c>
      <c r="D897" t="s">
        <v>44</v>
      </c>
      <c r="E897" s="10">
        <v>1.1574074074074073E-5</v>
      </c>
      <c r="F897" t="s">
        <v>1154</v>
      </c>
      <c r="G897" t="s">
        <v>826</v>
      </c>
      <c r="H897" s="11">
        <v>44171.408784722225</v>
      </c>
      <c r="I897" t="s">
        <v>1417</v>
      </c>
      <c r="J897">
        <v>0</v>
      </c>
      <c r="K897">
        <v>76</v>
      </c>
      <c r="M897">
        <v>895</v>
      </c>
      <c r="N897" s="16">
        <v>1.1574074074074073E-5</v>
      </c>
      <c r="O897">
        <v>56</v>
      </c>
      <c r="P897">
        <v>4</v>
      </c>
      <c r="Q897">
        <f>pqZwift[[#This Row],[Afstand]]+IF(pqZwift[[#This Row],[Index]]&gt;1,Q896,0)</f>
        <v>6058</v>
      </c>
      <c r="R897">
        <v>13</v>
      </c>
      <c r="S897">
        <v>76</v>
      </c>
    </row>
    <row r="898" spans="2:19" x14ac:dyDescent="0.25">
      <c r="B898">
        <v>896</v>
      </c>
      <c r="C898" t="s">
        <v>1415</v>
      </c>
      <c r="D898" t="s">
        <v>36</v>
      </c>
      <c r="E898" s="10">
        <v>1.1574074074074073E-5</v>
      </c>
      <c r="F898" t="s">
        <v>1164</v>
      </c>
      <c r="G898" t="s">
        <v>840</v>
      </c>
      <c r="H898" s="11">
        <v>44171.408796296295</v>
      </c>
      <c r="I898" t="s">
        <v>1418</v>
      </c>
      <c r="J898">
        <v>0</v>
      </c>
      <c r="K898">
        <v>76</v>
      </c>
      <c r="M898">
        <v>896</v>
      </c>
      <c r="N898" s="16">
        <v>1.1574074074074073E-5</v>
      </c>
      <c r="O898">
        <v>56</v>
      </c>
      <c r="P898">
        <v>2</v>
      </c>
      <c r="Q898">
        <f>pqZwift[[#This Row],[Afstand]]+IF(pqZwift[[#This Row],[Index]]&gt;1,Q897,0)</f>
        <v>6060</v>
      </c>
      <c r="R898">
        <v>8</v>
      </c>
      <c r="S898">
        <v>76</v>
      </c>
    </row>
    <row r="899" spans="2:19" x14ac:dyDescent="0.25">
      <c r="B899">
        <v>897</v>
      </c>
      <c r="C899" t="s">
        <v>1415</v>
      </c>
      <c r="D899" t="s">
        <v>44</v>
      </c>
      <c r="E899" s="10">
        <v>1.1574074074074073E-5</v>
      </c>
      <c r="F899" t="s">
        <v>1154</v>
      </c>
      <c r="G899" t="s">
        <v>1161</v>
      </c>
      <c r="H899" s="11">
        <v>44171.408807870372</v>
      </c>
      <c r="I899" t="s">
        <v>1419</v>
      </c>
      <c r="J899">
        <v>0</v>
      </c>
      <c r="K899">
        <v>76</v>
      </c>
      <c r="M899">
        <v>897</v>
      </c>
      <c r="N899" s="16">
        <v>1.1574074074074073E-5</v>
      </c>
      <c r="O899">
        <v>56</v>
      </c>
      <c r="P899">
        <v>4</v>
      </c>
      <c r="Q899">
        <f>pqZwift[[#This Row],[Afstand]]+IF(pqZwift[[#This Row],[Index]]&gt;1,Q898,0)</f>
        <v>6064</v>
      </c>
      <c r="R899">
        <v>13</v>
      </c>
      <c r="S899">
        <v>76</v>
      </c>
    </row>
    <row r="900" spans="2:19" x14ac:dyDescent="0.25">
      <c r="B900">
        <v>898</v>
      </c>
      <c r="C900" t="s">
        <v>1420</v>
      </c>
      <c r="D900" t="s">
        <v>36</v>
      </c>
      <c r="E900" s="10">
        <v>1.1574074074074073E-5</v>
      </c>
      <c r="F900" t="s">
        <v>1164</v>
      </c>
      <c r="G900" t="s">
        <v>1165</v>
      </c>
      <c r="H900" s="11">
        <v>44171.408819444441</v>
      </c>
      <c r="I900" t="s">
        <v>1421</v>
      </c>
      <c r="J900">
        <v>0</v>
      </c>
      <c r="K900">
        <v>76</v>
      </c>
      <c r="M900">
        <v>898</v>
      </c>
      <c r="N900" s="16">
        <v>1.1574074074074073E-5</v>
      </c>
      <c r="O900">
        <v>57</v>
      </c>
      <c r="P900">
        <v>2</v>
      </c>
      <c r="Q900">
        <f>pqZwift[[#This Row],[Afstand]]+IF(pqZwift[[#This Row],[Index]]&gt;1,Q899,0)</f>
        <v>6066</v>
      </c>
      <c r="R900">
        <v>8</v>
      </c>
      <c r="S900">
        <v>76</v>
      </c>
    </row>
    <row r="901" spans="2:19" x14ac:dyDescent="0.25">
      <c r="B901">
        <v>899</v>
      </c>
      <c r="C901" t="s">
        <v>1420</v>
      </c>
      <c r="D901" t="s">
        <v>36</v>
      </c>
      <c r="E901" s="10">
        <v>1.1574074074074073E-5</v>
      </c>
      <c r="F901" t="s">
        <v>1164</v>
      </c>
      <c r="G901" t="s">
        <v>809</v>
      </c>
      <c r="H901" s="11">
        <v>44171.408831018518</v>
      </c>
      <c r="I901" t="s">
        <v>1422</v>
      </c>
      <c r="J901">
        <v>0</v>
      </c>
      <c r="K901">
        <v>76</v>
      </c>
      <c r="M901">
        <v>899</v>
      </c>
      <c r="N901" s="16">
        <v>1.1574074074074073E-5</v>
      </c>
      <c r="O901">
        <v>57</v>
      </c>
      <c r="P901">
        <v>2</v>
      </c>
      <c r="Q901">
        <f>pqZwift[[#This Row],[Afstand]]+IF(pqZwift[[#This Row],[Index]]&gt;1,Q900,0)</f>
        <v>6068</v>
      </c>
      <c r="R901">
        <v>8</v>
      </c>
      <c r="S901">
        <v>76</v>
      </c>
    </row>
    <row r="902" spans="2:19" x14ac:dyDescent="0.25">
      <c r="B902">
        <v>900</v>
      </c>
      <c r="C902" t="s">
        <v>1420</v>
      </c>
      <c r="D902" t="s">
        <v>44</v>
      </c>
      <c r="E902" s="10">
        <v>1.1574074074074073E-5</v>
      </c>
      <c r="F902" t="s">
        <v>1154</v>
      </c>
      <c r="G902" t="s">
        <v>838</v>
      </c>
      <c r="H902" s="11">
        <v>44171.408842592595</v>
      </c>
      <c r="I902" t="s">
        <v>1423</v>
      </c>
      <c r="J902">
        <v>0</v>
      </c>
      <c r="K902">
        <v>76</v>
      </c>
      <c r="M902">
        <v>900</v>
      </c>
      <c r="N902" s="16">
        <v>1.1574074074074073E-5</v>
      </c>
      <c r="O902">
        <v>57</v>
      </c>
      <c r="P902">
        <v>4</v>
      </c>
      <c r="Q902">
        <f>pqZwift[[#This Row],[Afstand]]+IF(pqZwift[[#This Row],[Index]]&gt;1,Q901,0)</f>
        <v>6072</v>
      </c>
      <c r="R902">
        <v>13</v>
      </c>
      <c r="S902">
        <v>76</v>
      </c>
    </row>
    <row r="903" spans="2:19" x14ac:dyDescent="0.25">
      <c r="B903">
        <v>901</v>
      </c>
      <c r="C903" t="s">
        <v>1420</v>
      </c>
      <c r="D903" t="s">
        <v>36</v>
      </c>
      <c r="E903" s="10">
        <v>1.1574074074074073E-5</v>
      </c>
      <c r="F903" t="s">
        <v>49</v>
      </c>
      <c r="G903" t="s">
        <v>1209</v>
      </c>
      <c r="H903" s="11">
        <v>44171.408854166664</v>
      </c>
      <c r="I903" t="s">
        <v>1424</v>
      </c>
      <c r="J903">
        <v>0</v>
      </c>
      <c r="K903">
        <v>76</v>
      </c>
      <c r="M903">
        <v>901</v>
      </c>
      <c r="N903" s="16">
        <v>1.1574074074074073E-5</v>
      </c>
      <c r="O903">
        <v>57</v>
      </c>
      <c r="P903">
        <v>2</v>
      </c>
      <c r="Q903">
        <f>pqZwift[[#This Row],[Afstand]]+IF(pqZwift[[#This Row],[Index]]&gt;1,Q902,0)</f>
        <v>6074</v>
      </c>
      <c r="R903">
        <v>9</v>
      </c>
      <c r="S903">
        <v>76</v>
      </c>
    </row>
    <row r="904" spans="2:19" x14ac:dyDescent="0.25">
      <c r="B904">
        <v>902</v>
      </c>
      <c r="C904" t="s">
        <v>1420</v>
      </c>
      <c r="D904" t="s">
        <v>44</v>
      </c>
      <c r="E904" s="10">
        <v>1.1574074074074073E-5</v>
      </c>
      <c r="F904" t="s">
        <v>1154</v>
      </c>
      <c r="G904" t="s">
        <v>1207</v>
      </c>
      <c r="H904" s="11">
        <v>44171.408865740741</v>
      </c>
      <c r="I904" t="s">
        <v>1425</v>
      </c>
      <c r="J904">
        <v>0</v>
      </c>
      <c r="K904">
        <v>76</v>
      </c>
      <c r="M904">
        <v>902</v>
      </c>
      <c r="N904" s="16">
        <v>1.1574074074074073E-5</v>
      </c>
      <c r="O904">
        <v>57</v>
      </c>
      <c r="P904">
        <v>4</v>
      </c>
      <c r="Q904">
        <f>pqZwift[[#This Row],[Afstand]]+IF(pqZwift[[#This Row],[Index]]&gt;1,Q903,0)</f>
        <v>6078</v>
      </c>
      <c r="R904">
        <v>13</v>
      </c>
      <c r="S904">
        <v>76</v>
      </c>
    </row>
    <row r="905" spans="2:19" x14ac:dyDescent="0.25">
      <c r="B905">
        <v>903</v>
      </c>
      <c r="C905" t="s">
        <v>1426</v>
      </c>
      <c r="D905" t="s">
        <v>48</v>
      </c>
      <c r="E905" s="10">
        <v>1.1574074074074073E-5</v>
      </c>
      <c r="F905" t="s">
        <v>49</v>
      </c>
      <c r="G905" t="s">
        <v>1216</v>
      </c>
      <c r="H905" s="11">
        <v>44171.408877314818</v>
      </c>
      <c r="I905" t="s">
        <v>1427</v>
      </c>
      <c r="J905">
        <v>0</v>
      </c>
      <c r="K905">
        <v>76</v>
      </c>
      <c r="M905">
        <v>903</v>
      </c>
      <c r="N905" s="16">
        <v>1.1574074074074073E-5</v>
      </c>
      <c r="O905">
        <v>58</v>
      </c>
      <c r="P905">
        <v>3</v>
      </c>
      <c r="Q905">
        <f>pqZwift[[#This Row],[Afstand]]+IF(pqZwift[[#This Row],[Index]]&gt;1,Q904,0)</f>
        <v>6081</v>
      </c>
      <c r="R905">
        <v>9</v>
      </c>
      <c r="S905">
        <v>76</v>
      </c>
    </row>
    <row r="906" spans="2:19" x14ac:dyDescent="0.25">
      <c r="B906">
        <v>904</v>
      </c>
      <c r="C906" t="s">
        <v>1426</v>
      </c>
      <c r="D906" t="s">
        <v>44</v>
      </c>
      <c r="E906" s="10">
        <v>1.1574074074074073E-5</v>
      </c>
      <c r="F906" t="s">
        <v>1154</v>
      </c>
      <c r="G906" t="s">
        <v>1209</v>
      </c>
      <c r="H906" s="11">
        <v>44171.408888888887</v>
      </c>
      <c r="I906" t="s">
        <v>1428</v>
      </c>
      <c r="J906">
        <v>0</v>
      </c>
      <c r="K906">
        <v>77</v>
      </c>
      <c r="M906">
        <v>904</v>
      </c>
      <c r="N906" s="16">
        <v>1.1574074074074073E-5</v>
      </c>
      <c r="O906">
        <v>58</v>
      </c>
      <c r="P906">
        <v>4</v>
      </c>
      <c r="Q906">
        <f>pqZwift[[#This Row],[Afstand]]+IF(pqZwift[[#This Row],[Index]]&gt;1,Q905,0)</f>
        <v>6085</v>
      </c>
      <c r="R906">
        <v>13</v>
      </c>
      <c r="S906">
        <v>77</v>
      </c>
    </row>
    <row r="907" spans="2:19" x14ac:dyDescent="0.25">
      <c r="B907">
        <v>905</v>
      </c>
      <c r="C907" t="s">
        <v>1426</v>
      </c>
      <c r="D907" t="s">
        <v>48</v>
      </c>
      <c r="E907" s="10">
        <v>1.1574074074074073E-5</v>
      </c>
      <c r="F907" t="s">
        <v>49</v>
      </c>
      <c r="G907" t="s">
        <v>1356</v>
      </c>
      <c r="H907" s="11">
        <v>44171.408900462964</v>
      </c>
      <c r="I907" t="s">
        <v>1429</v>
      </c>
      <c r="J907">
        <v>0</v>
      </c>
      <c r="K907">
        <v>76</v>
      </c>
      <c r="M907">
        <v>905</v>
      </c>
      <c r="N907" s="16">
        <v>1.1574074074074073E-5</v>
      </c>
      <c r="O907">
        <v>58</v>
      </c>
      <c r="P907">
        <v>3</v>
      </c>
      <c r="Q907">
        <f>pqZwift[[#This Row],[Afstand]]+IF(pqZwift[[#This Row],[Index]]&gt;1,Q906,0)</f>
        <v>6088</v>
      </c>
      <c r="R907">
        <v>9</v>
      </c>
      <c r="S907">
        <v>76</v>
      </c>
    </row>
    <row r="908" spans="2:19" x14ac:dyDescent="0.25">
      <c r="B908">
        <v>906</v>
      </c>
      <c r="C908" t="s">
        <v>1426</v>
      </c>
      <c r="D908" t="s">
        <v>44</v>
      </c>
      <c r="E908" s="10">
        <v>1.1574074074074073E-5</v>
      </c>
      <c r="F908" t="s">
        <v>1154</v>
      </c>
      <c r="G908" t="s">
        <v>1155</v>
      </c>
      <c r="H908" s="11">
        <v>44171.408912037034</v>
      </c>
      <c r="I908" t="s">
        <v>1430</v>
      </c>
      <c r="J908">
        <v>0</v>
      </c>
      <c r="K908">
        <v>76</v>
      </c>
      <c r="M908">
        <v>906</v>
      </c>
      <c r="N908" s="16">
        <v>1.1574074074074073E-5</v>
      </c>
      <c r="O908">
        <v>58</v>
      </c>
      <c r="P908">
        <v>4</v>
      </c>
      <c r="Q908">
        <f>pqZwift[[#This Row],[Afstand]]+IF(pqZwift[[#This Row],[Index]]&gt;1,Q907,0)</f>
        <v>6092</v>
      </c>
      <c r="R908">
        <v>13</v>
      </c>
      <c r="S908">
        <v>76</v>
      </c>
    </row>
    <row r="909" spans="2:19" x14ac:dyDescent="0.25">
      <c r="B909">
        <v>907</v>
      </c>
      <c r="C909" t="s">
        <v>1431</v>
      </c>
      <c r="D909" t="s">
        <v>48</v>
      </c>
      <c r="E909" s="10">
        <v>1.1574074074074073E-5</v>
      </c>
      <c r="F909" t="s">
        <v>49</v>
      </c>
      <c r="G909" t="s">
        <v>1356</v>
      </c>
      <c r="H909" s="11">
        <v>44171.40892361111</v>
      </c>
      <c r="I909" t="s">
        <v>1432</v>
      </c>
      <c r="J909">
        <v>0</v>
      </c>
      <c r="K909">
        <v>76</v>
      </c>
      <c r="M909">
        <v>907</v>
      </c>
      <c r="N909" s="16">
        <v>1.1574074074074073E-5</v>
      </c>
      <c r="O909">
        <v>59</v>
      </c>
      <c r="P909">
        <v>3</v>
      </c>
      <c r="Q909">
        <f>pqZwift[[#This Row],[Afstand]]+IF(pqZwift[[#This Row],[Index]]&gt;1,Q908,0)</f>
        <v>6095</v>
      </c>
      <c r="R909">
        <v>9</v>
      </c>
      <c r="S909">
        <v>76</v>
      </c>
    </row>
    <row r="910" spans="2:19" x14ac:dyDescent="0.25">
      <c r="B910">
        <v>908</v>
      </c>
      <c r="C910" t="s">
        <v>1431</v>
      </c>
      <c r="D910" t="s">
        <v>44</v>
      </c>
      <c r="E910" s="10">
        <v>1.1574074074074073E-5</v>
      </c>
      <c r="F910" t="s">
        <v>1154</v>
      </c>
      <c r="G910" t="s">
        <v>1155</v>
      </c>
      <c r="H910" s="11">
        <v>44171.408935185187</v>
      </c>
      <c r="I910" t="s">
        <v>1433</v>
      </c>
      <c r="J910">
        <v>0</v>
      </c>
      <c r="K910">
        <v>76</v>
      </c>
      <c r="M910">
        <v>908</v>
      </c>
      <c r="N910" s="16">
        <v>1.1574074074074073E-5</v>
      </c>
      <c r="O910">
        <v>59</v>
      </c>
      <c r="P910">
        <v>4</v>
      </c>
      <c r="Q910">
        <f>pqZwift[[#This Row],[Afstand]]+IF(pqZwift[[#This Row],[Index]]&gt;1,Q909,0)</f>
        <v>6099</v>
      </c>
      <c r="R910">
        <v>13</v>
      </c>
      <c r="S910">
        <v>76</v>
      </c>
    </row>
    <row r="911" spans="2:19" x14ac:dyDescent="0.25">
      <c r="B911">
        <v>909</v>
      </c>
      <c r="C911" t="s">
        <v>1431</v>
      </c>
      <c r="D911" t="s">
        <v>48</v>
      </c>
      <c r="E911" s="10">
        <v>1.1574074074074073E-5</v>
      </c>
      <c r="F911" t="s">
        <v>49</v>
      </c>
      <c r="G911" t="s">
        <v>1216</v>
      </c>
      <c r="H911" s="11">
        <v>44171.408946759257</v>
      </c>
      <c r="I911" t="s">
        <v>1434</v>
      </c>
      <c r="J911">
        <v>0</v>
      </c>
      <c r="K911">
        <v>76</v>
      </c>
      <c r="M911">
        <v>909</v>
      </c>
      <c r="N911" s="16">
        <v>1.1574074074074073E-5</v>
      </c>
      <c r="O911">
        <v>59</v>
      </c>
      <c r="P911">
        <v>3</v>
      </c>
      <c r="Q911">
        <f>pqZwift[[#This Row],[Afstand]]+IF(pqZwift[[#This Row],[Index]]&gt;1,Q910,0)</f>
        <v>6102</v>
      </c>
      <c r="R911">
        <v>9</v>
      </c>
      <c r="S911">
        <v>76</v>
      </c>
    </row>
    <row r="912" spans="2:19" x14ac:dyDescent="0.25">
      <c r="B912">
        <v>910</v>
      </c>
      <c r="C912" t="s">
        <v>1431</v>
      </c>
      <c r="D912" t="s">
        <v>44</v>
      </c>
      <c r="E912" s="10">
        <v>1.1574074074074073E-5</v>
      </c>
      <c r="F912" t="s">
        <v>1154</v>
      </c>
      <c r="G912" t="s">
        <v>1155</v>
      </c>
      <c r="H912" s="11">
        <v>44171.408958333333</v>
      </c>
      <c r="I912" t="s">
        <v>1435</v>
      </c>
      <c r="J912">
        <v>0</v>
      </c>
      <c r="K912">
        <v>76</v>
      </c>
      <c r="M912">
        <v>910</v>
      </c>
      <c r="N912" s="16">
        <v>1.1574074074074073E-5</v>
      </c>
      <c r="O912">
        <v>59</v>
      </c>
      <c r="P912">
        <v>4</v>
      </c>
      <c r="Q912">
        <f>pqZwift[[#This Row],[Afstand]]+IF(pqZwift[[#This Row],[Index]]&gt;1,Q911,0)</f>
        <v>6106</v>
      </c>
      <c r="R912">
        <v>13</v>
      </c>
      <c r="S912">
        <v>76</v>
      </c>
    </row>
    <row r="913" spans="2:19" x14ac:dyDescent="0.25">
      <c r="B913">
        <v>911</v>
      </c>
      <c r="C913" t="s">
        <v>1436</v>
      </c>
      <c r="D913" t="s">
        <v>48</v>
      </c>
      <c r="E913" s="10">
        <v>1.1574074074074073E-5</v>
      </c>
      <c r="F913" t="s">
        <v>49</v>
      </c>
      <c r="G913" t="s">
        <v>1356</v>
      </c>
      <c r="H913" s="11">
        <v>44171.40896990741</v>
      </c>
      <c r="I913" t="s">
        <v>1437</v>
      </c>
      <c r="J913">
        <v>0</v>
      </c>
      <c r="K913">
        <v>76</v>
      </c>
      <c r="M913">
        <v>911</v>
      </c>
      <c r="N913" s="16">
        <v>1.1574074074074073E-5</v>
      </c>
      <c r="O913">
        <v>60</v>
      </c>
      <c r="P913">
        <v>3</v>
      </c>
      <c r="Q913">
        <f>pqZwift[[#This Row],[Afstand]]+IF(pqZwift[[#This Row],[Index]]&gt;1,Q912,0)</f>
        <v>6109</v>
      </c>
      <c r="R913">
        <v>9</v>
      </c>
      <c r="S913">
        <v>76</v>
      </c>
    </row>
    <row r="914" spans="2:19" x14ac:dyDescent="0.25">
      <c r="B914">
        <v>912</v>
      </c>
      <c r="C914" t="s">
        <v>1436</v>
      </c>
      <c r="D914" t="s">
        <v>44</v>
      </c>
      <c r="E914" s="10">
        <v>1.1574074074074073E-5</v>
      </c>
      <c r="F914" t="s">
        <v>1151</v>
      </c>
      <c r="G914" t="s">
        <v>1216</v>
      </c>
      <c r="H914" s="11">
        <v>44171.40898148148</v>
      </c>
      <c r="I914" t="s">
        <v>1438</v>
      </c>
      <c r="J914">
        <v>0</v>
      </c>
      <c r="K914">
        <v>76</v>
      </c>
      <c r="M914">
        <v>912</v>
      </c>
      <c r="N914" s="16">
        <v>1.1574074074074073E-5</v>
      </c>
      <c r="O914">
        <v>60</v>
      </c>
      <c r="P914">
        <v>4</v>
      </c>
      <c r="Q914">
        <f>pqZwift[[#This Row],[Afstand]]+IF(pqZwift[[#This Row],[Index]]&gt;1,Q913,0)</f>
        <v>6113</v>
      </c>
      <c r="R914">
        <v>14</v>
      </c>
      <c r="S914">
        <v>76</v>
      </c>
    </row>
    <row r="915" spans="2:19" x14ac:dyDescent="0.25">
      <c r="B915">
        <v>913</v>
      </c>
      <c r="C915" t="s">
        <v>1436</v>
      </c>
      <c r="D915" t="s">
        <v>44</v>
      </c>
      <c r="E915" s="10">
        <v>1.1574074074074073E-5</v>
      </c>
      <c r="F915" t="s">
        <v>1151</v>
      </c>
      <c r="G915" t="s">
        <v>1216</v>
      </c>
      <c r="H915" s="11">
        <v>44171.408993055556</v>
      </c>
      <c r="I915" t="s">
        <v>1439</v>
      </c>
      <c r="J915">
        <v>0</v>
      </c>
      <c r="K915">
        <v>76</v>
      </c>
      <c r="M915">
        <v>913</v>
      </c>
      <c r="N915" s="16">
        <v>1.1574074074074073E-5</v>
      </c>
      <c r="O915">
        <v>60</v>
      </c>
      <c r="P915">
        <v>4</v>
      </c>
      <c r="Q915">
        <f>pqZwift[[#This Row],[Afstand]]+IF(pqZwift[[#This Row],[Index]]&gt;1,Q914,0)</f>
        <v>6117</v>
      </c>
      <c r="R915">
        <v>14</v>
      </c>
      <c r="S915">
        <v>76</v>
      </c>
    </row>
    <row r="916" spans="2:19" x14ac:dyDescent="0.25">
      <c r="B916">
        <v>914</v>
      </c>
      <c r="C916" t="s">
        <v>1436</v>
      </c>
      <c r="D916" t="s">
        <v>36</v>
      </c>
      <c r="E916" s="10">
        <v>1.1574074074074073E-5</v>
      </c>
      <c r="F916" t="s">
        <v>37</v>
      </c>
      <c r="G916" t="s">
        <v>670</v>
      </c>
      <c r="H916" s="11">
        <v>44171.409004629626</v>
      </c>
      <c r="I916" t="s">
        <v>1440</v>
      </c>
      <c r="J916">
        <v>0</v>
      </c>
      <c r="K916">
        <v>77</v>
      </c>
      <c r="M916">
        <v>914</v>
      </c>
      <c r="N916" s="16">
        <v>1.1574074074074073E-5</v>
      </c>
      <c r="O916">
        <v>60</v>
      </c>
      <c r="P916">
        <v>2</v>
      </c>
      <c r="Q916">
        <f>pqZwift[[#This Row],[Afstand]]+IF(pqZwift[[#This Row],[Index]]&gt;1,Q915,0)</f>
        <v>6119</v>
      </c>
      <c r="R916">
        <v>7</v>
      </c>
      <c r="S916">
        <v>77</v>
      </c>
    </row>
    <row r="917" spans="2:19" x14ac:dyDescent="0.25">
      <c r="B917">
        <v>915</v>
      </c>
      <c r="C917" t="s">
        <v>1441</v>
      </c>
      <c r="D917" t="s">
        <v>44</v>
      </c>
      <c r="E917" s="10">
        <v>1.1574074074074073E-5</v>
      </c>
      <c r="F917" t="s">
        <v>45</v>
      </c>
      <c r="G917" t="s">
        <v>1220</v>
      </c>
      <c r="H917" s="11">
        <v>44171.409016203703</v>
      </c>
      <c r="I917" t="s">
        <v>1442</v>
      </c>
      <c r="J917">
        <v>0</v>
      </c>
      <c r="K917">
        <v>76</v>
      </c>
      <c r="M917">
        <v>915</v>
      </c>
      <c r="N917" s="16">
        <v>1.1574074074074073E-5</v>
      </c>
      <c r="O917">
        <v>61</v>
      </c>
      <c r="P917">
        <v>4</v>
      </c>
      <c r="Q917">
        <f>pqZwift[[#This Row],[Afstand]]+IF(pqZwift[[#This Row],[Index]]&gt;1,Q916,0)</f>
        <v>6123</v>
      </c>
      <c r="R917">
        <v>15</v>
      </c>
      <c r="S917">
        <v>76</v>
      </c>
    </row>
    <row r="918" spans="2:19" x14ac:dyDescent="0.25">
      <c r="B918">
        <v>916</v>
      </c>
      <c r="C918" t="s">
        <v>1441</v>
      </c>
      <c r="D918" t="s">
        <v>44</v>
      </c>
      <c r="E918" s="10">
        <v>1.1574074074074073E-5</v>
      </c>
      <c r="F918" t="s">
        <v>45</v>
      </c>
      <c r="G918" t="s">
        <v>1220</v>
      </c>
      <c r="H918" s="11">
        <v>44171.40902777778</v>
      </c>
      <c r="I918" t="s">
        <v>1443</v>
      </c>
      <c r="J918">
        <v>0</v>
      </c>
      <c r="K918">
        <v>75</v>
      </c>
      <c r="M918">
        <v>916</v>
      </c>
      <c r="N918" s="16">
        <v>1.1574074074074073E-5</v>
      </c>
      <c r="O918">
        <v>61</v>
      </c>
      <c r="P918">
        <v>4</v>
      </c>
      <c r="Q918">
        <f>pqZwift[[#This Row],[Afstand]]+IF(pqZwift[[#This Row],[Index]]&gt;1,Q917,0)</f>
        <v>6127</v>
      </c>
      <c r="R918">
        <v>15</v>
      </c>
      <c r="S918">
        <v>75</v>
      </c>
    </row>
    <row r="919" spans="2:19" x14ac:dyDescent="0.25">
      <c r="B919">
        <v>917</v>
      </c>
      <c r="C919" t="s">
        <v>1441</v>
      </c>
      <c r="D919" t="s">
        <v>48</v>
      </c>
      <c r="E919" s="10">
        <v>1.1574074074074073E-5</v>
      </c>
      <c r="F919" t="s">
        <v>1223</v>
      </c>
      <c r="G919" t="s">
        <v>1214</v>
      </c>
      <c r="H919" s="11">
        <v>44171.409039351849</v>
      </c>
      <c r="I919" t="s">
        <v>1444</v>
      </c>
      <c r="J919">
        <v>0</v>
      </c>
      <c r="K919">
        <v>76</v>
      </c>
      <c r="M919">
        <v>917</v>
      </c>
      <c r="N919" s="16">
        <v>1.1574074074074073E-5</v>
      </c>
      <c r="O919">
        <v>61</v>
      </c>
      <c r="P919">
        <v>3</v>
      </c>
      <c r="Q919">
        <f>pqZwift[[#This Row],[Afstand]]+IF(pqZwift[[#This Row],[Index]]&gt;1,Q918,0)</f>
        <v>6130</v>
      </c>
      <c r="R919">
        <v>12</v>
      </c>
      <c r="S919">
        <v>76</v>
      </c>
    </row>
    <row r="920" spans="2:19" x14ac:dyDescent="0.25">
      <c r="B920">
        <v>918</v>
      </c>
      <c r="C920" t="s">
        <v>1441</v>
      </c>
      <c r="D920" t="s">
        <v>48</v>
      </c>
      <c r="E920" s="10">
        <v>1.1574074074074073E-5</v>
      </c>
      <c r="F920" t="s">
        <v>1223</v>
      </c>
      <c r="G920" t="s">
        <v>1224</v>
      </c>
      <c r="H920" s="11">
        <v>44171.409050925926</v>
      </c>
      <c r="I920" t="s">
        <v>1445</v>
      </c>
      <c r="J920">
        <v>0</v>
      </c>
      <c r="K920">
        <v>76</v>
      </c>
      <c r="M920">
        <v>918</v>
      </c>
      <c r="N920" s="16">
        <v>1.1574074074074073E-5</v>
      </c>
      <c r="O920">
        <v>61</v>
      </c>
      <c r="P920">
        <v>3</v>
      </c>
      <c r="Q920">
        <f>pqZwift[[#This Row],[Afstand]]+IF(pqZwift[[#This Row],[Index]]&gt;1,Q919,0)</f>
        <v>6133</v>
      </c>
      <c r="R920">
        <v>12</v>
      </c>
      <c r="S920">
        <v>76</v>
      </c>
    </row>
    <row r="921" spans="2:19" x14ac:dyDescent="0.25">
      <c r="B921">
        <v>919</v>
      </c>
      <c r="C921" t="s">
        <v>1441</v>
      </c>
      <c r="D921" t="s">
        <v>44</v>
      </c>
      <c r="E921" s="10">
        <v>1.1574074074074073E-5</v>
      </c>
      <c r="F921" t="s">
        <v>1154</v>
      </c>
      <c r="G921" t="s">
        <v>1446</v>
      </c>
      <c r="H921" s="11">
        <v>44171.409062500003</v>
      </c>
      <c r="I921" t="s">
        <v>1447</v>
      </c>
      <c r="J921">
        <v>0</v>
      </c>
      <c r="K921">
        <v>76</v>
      </c>
      <c r="M921">
        <v>919</v>
      </c>
      <c r="N921" s="16">
        <v>1.1574074074074073E-5</v>
      </c>
      <c r="O921">
        <v>61</v>
      </c>
      <c r="P921">
        <v>4</v>
      </c>
      <c r="Q921">
        <f>pqZwift[[#This Row],[Afstand]]+IF(pqZwift[[#This Row],[Index]]&gt;1,Q920,0)</f>
        <v>6137</v>
      </c>
      <c r="R921">
        <v>13</v>
      </c>
      <c r="S921">
        <v>76</v>
      </c>
    </row>
    <row r="922" spans="2:19" x14ac:dyDescent="0.25">
      <c r="B922">
        <v>920</v>
      </c>
      <c r="C922" t="s">
        <v>1441</v>
      </c>
      <c r="D922" t="s">
        <v>48</v>
      </c>
      <c r="E922" s="10">
        <v>1.1574074074074073E-5</v>
      </c>
      <c r="F922" t="s">
        <v>1149</v>
      </c>
      <c r="G922" t="s">
        <v>622</v>
      </c>
      <c r="H922" s="11">
        <v>44171.409074074072</v>
      </c>
      <c r="I922" t="s">
        <v>1448</v>
      </c>
      <c r="J922">
        <v>0</v>
      </c>
      <c r="K922">
        <v>77</v>
      </c>
      <c r="M922">
        <v>920</v>
      </c>
      <c r="N922" s="16">
        <v>1.1574074074074073E-5</v>
      </c>
      <c r="O922">
        <v>61</v>
      </c>
      <c r="P922">
        <v>3</v>
      </c>
      <c r="Q922">
        <f>pqZwift[[#This Row],[Afstand]]+IF(pqZwift[[#This Row],[Index]]&gt;1,Q921,0)</f>
        <v>6140</v>
      </c>
      <c r="R922">
        <v>11</v>
      </c>
      <c r="S922">
        <v>77</v>
      </c>
    </row>
    <row r="923" spans="2:19" x14ac:dyDescent="0.25">
      <c r="B923">
        <v>921</v>
      </c>
      <c r="C923" t="s">
        <v>1449</v>
      </c>
      <c r="D923" t="s">
        <v>55</v>
      </c>
      <c r="E923" s="10">
        <v>1.1574074074074073E-5</v>
      </c>
      <c r="F923" t="s">
        <v>52</v>
      </c>
      <c r="G923" t="s">
        <v>1450</v>
      </c>
      <c r="H923" s="11">
        <v>44171.409085648149</v>
      </c>
      <c r="I923" t="s">
        <v>1451</v>
      </c>
      <c r="J923">
        <v>0</v>
      </c>
      <c r="K923">
        <v>77</v>
      </c>
      <c r="M923">
        <v>921</v>
      </c>
      <c r="N923" s="16">
        <v>1.1574074074074073E-5</v>
      </c>
      <c r="O923">
        <v>62</v>
      </c>
      <c r="P923">
        <v>5</v>
      </c>
      <c r="Q923">
        <f>pqZwift[[#This Row],[Afstand]]+IF(pqZwift[[#This Row],[Index]]&gt;1,Q922,0)</f>
        <v>6145</v>
      </c>
      <c r="R923">
        <v>16</v>
      </c>
      <c r="S923">
        <v>77</v>
      </c>
    </row>
    <row r="924" spans="2:19" x14ac:dyDescent="0.25">
      <c r="B924">
        <v>922</v>
      </c>
      <c r="C924" t="s">
        <v>1449</v>
      </c>
      <c r="D924" t="s">
        <v>44</v>
      </c>
      <c r="E924" s="10">
        <v>1.1574074074074073E-5</v>
      </c>
      <c r="F924" t="s">
        <v>1151</v>
      </c>
      <c r="G924" t="s">
        <v>1452</v>
      </c>
      <c r="H924" s="11">
        <v>44171.409097222226</v>
      </c>
      <c r="I924" t="s">
        <v>1453</v>
      </c>
      <c r="J924">
        <v>0</v>
      </c>
      <c r="K924">
        <v>78</v>
      </c>
      <c r="M924">
        <v>922</v>
      </c>
      <c r="N924" s="16">
        <v>1.1574074074074073E-5</v>
      </c>
      <c r="O924">
        <v>62</v>
      </c>
      <c r="P924">
        <v>4</v>
      </c>
      <c r="Q924">
        <f>pqZwift[[#This Row],[Afstand]]+IF(pqZwift[[#This Row],[Index]]&gt;1,Q923,0)</f>
        <v>6149</v>
      </c>
      <c r="R924">
        <v>14</v>
      </c>
      <c r="S924">
        <v>78</v>
      </c>
    </row>
    <row r="925" spans="2:19" x14ac:dyDescent="0.25">
      <c r="B925">
        <v>923</v>
      </c>
      <c r="C925" t="s">
        <v>1449</v>
      </c>
      <c r="D925" t="s">
        <v>48</v>
      </c>
      <c r="E925" s="10">
        <v>1.1574074074074073E-5</v>
      </c>
      <c r="F925" t="s">
        <v>1223</v>
      </c>
      <c r="G925" t="s">
        <v>1454</v>
      </c>
      <c r="H925" s="11">
        <v>44171.409108796295</v>
      </c>
      <c r="I925" t="s">
        <v>1455</v>
      </c>
      <c r="J925">
        <v>0</v>
      </c>
      <c r="K925">
        <v>79</v>
      </c>
      <c r="M925">
        <v>923</v>
      </c>
      <c r="N925" s="16">
        <v>1.1574074074074073E-5</v>
      </c>
      <c r="O925">
        <v>62</v>
      </c>
      <c r="P925">
        <v>3</v>
      </c>
      <c r="Q925">
        <f>pqZwift[[#This Row],[Afstand]]+IF(pqZwift[[#This Row],[Index]]&gt;1,Q924,0)</f>
        <v>6152</v>
      </c>
      <c r="R925">
        <v>12</v>
      </c>
      <c r="S925">
        <v>79</v>
      </c>
    </row>
    <row r="926" spans="2:19" x14ac:dyDescent="0.25">
      <c r="B926">
        <v>924</v>
      </c>
      <c r="C926" t="s">
        <v>1449</v>
      </c>
      <c r="D926" t="s">
        <v>48</v>
      </c>
      <c r="E926" s="10">
        <v>1.1574074074074073E-5</v>
      </c>
      <c r="F926" t="s">
        <v>1154</v>
      </c>
      <c r="G926" t="s">
        <v>1135</v>
      </c>
      <c r="H926" s="11">
        <v>44171.409120370372</v>
      </c>
      <c r="I926" t="s">
        <v>1456</v>
      </c>
      <c r="J926">
        <v>0</v>
      </c>
      <c r="K926">
        <v>78</v>
      </c>
      <c r="M926">
        <v>924</v>
      </c>
      <c r="N926" s="16">
        <v>1.1574074074074073E-5</v>
      </c>
      <c r="O926">
        <v>62</v>
      </c>
      <c r="P926">
        <v>3</v>
      </c>
      <c r="Q926">
        <f>pqZwift[[#This Row],[Afstand]]+IF(pqZwift[[#This Row],[Index]]&gt;1,Q925,0)</f>
        <v>6155</v>
      </c>
      <c r="R926">
        <v>13</v>
      </c>
      <c r="S926">
        <v>78</v>
      </c>
    </row>
    <row r="927" spans="2:19" x14ac:dyDescent="0.25">
      <c r="B927">
        <v>925</v>
      </c>
      <c r="C927" t="s">
        <v>1449</v>
      </c>
      <c r="D927" t="s">
        <v>44</v>
      </c>
      <c r="E927" s="10">
        <v>1.1574074074074073E-5</v>
      </c>
      <c r="F927" t="s">
        <v>45</v>
      </c>
      <c r="G927" t="s">
        <v>1344</v>
      </c>
      <c r="H927" s="11">
        <v>44171.409131944441</v>
      </c>
      <c r="I927" t="s">
        <v>1457</v>
      </c>
      <c r="J927">
        <v>0</v>
      </c>
      <c r="K927">
        <v>80</v>
      </c>
      <c r="M927">
        <v>925</v>
      </c>
      <c r="N927" s="16">
        <v>1.1574074074074073E-5</v>
      </c>
      <c r="O927">
        <v>62</v>
      </c>
      <c r="P927">
        <v>4</v>
      </c>
      <c r="Q927">
        <f>pqZwift[[#This Row],[Afstand]]+IF(pqZwift[[#This Row],[Index]]&gt;1,Q926,0)</f>
        <v>6159</v>
      </c>
      <c r="R927">
        <v>15</v>
      </c>
      <c r="S927">
        <v>80</v>
      </c>
    </row>
    <row r="928" spans="2:19" x14ac:dyDescent="0.25">
      <c r="B928">
        <v>926</v>
      </c>
      <c r="C928" t="s">
        <v>1449</v>
      </c>
      <c r="D928" t="s">
        <v>55</v>
      </c>
      <c r="E928" s="10">
        <v>1.1574074074074073E-5</v>
      </c>
      <c r="F928" t="s">
        <v>61</v>
      </c>
      <c r="G928" t="s">
        <v>640</v>
      </c>
      <c r="H928" s="11">
        <v>44171.409143518518</v>
      </c>
      <c r="I928" t="s">
        <v>1458</v>
      </c>
      <c r="J928">
        <v>0</v>
      </c>
      <c r="K928">
        <v>81</v>
      </c>
      <c r="M928">
        <v>926</v>
      </c>
      <c r="N928" s="16">
        <v>1.1574074074074073E-5</v>
      </c>
      <c r="O928">
        <v>62</v>
      </c>
      <c r="P928">
        <v>5</v>
      </c>
      <c r="Q928">
        <f>pqZwift[[#This Row],[Afstand]]+IF(pqZwift[[#This Row],[Index]]&gt;1,Q927,0)</f>
        <v>6164</v>
      </c>
      <c r="R928">
        <v>18</v>
      </c>
      <c r="S928">
        <v>81</v>
      </c>
    </row>
    <row r="929" spans="2:19" x14ac:dyDescent="0.25">
      <c r="B929">
        <v>927</v>
      </c>
      <c r="C929" t="s">
        <v>1459</v>
      </c>
      <c r="D929" t="s">
        <v>44</v>
      </c>
      <c r="E929" s="10">
        <v>1.1574074074074073E-5</v>
      </c>
      <c r="F929" t="s">
        <v>1154</v>
      </c>
      <c r="G929" t="s">
        <v>1128</v>
      </c>
      <c r="H929" s="11">
        <v>44171.409155092595</v>
      </c>
      <c r="I929" t="s">
        <v>1460</v>
      </c>
      <c r="J929">
        <v>0</v>
      </c>
      <c r="K929">
        <v>80</v>
      </c>
      <c r="M929">
        <v>927</v>
      </c>
      <c r="N929" s="16">
        <v>1.1574074074074073E-5</v>
      </c>
      <c r="O929">
        <v>63</v>
      </c>
      <c r="P929">
        <v>4</v>
      </c>
      <c r="Q929">
        <f>pqZwift[[#This Row],[Afstand]]+IF(pqZwift[[#This Row],[Index]]&gt;1,Q928,0)</f>
        <v>6168</v>
      </c>
      <c r="R929">
        <v>13</v>
      </c>
      <c r="S929">
        <v>80</v>
      </c>
    </row>
    <row r="930" spans="2:19" x14ac:dyDescent="0.25">
      <c r="B930">
        <v>928</v>
      </c>
      <c r="C930" t="s">
        <v>1459</v>
      </c>
      <c r="D930" t="s">
        <v>48</v>
      </c>
      <c r="E930" s="10">
        <v>1.1574074074074073E-5</v>
      </c>
      <c r="F930" t="s">
        <v>1154</v>
      </c>
      <c r="G930" t="s">
        <v>1135</v>
      </c>
      <c r="H930" s="11">
        <v>44171.409166666665</v>
      </c>
      <c r="I930" t="s">
        <v>1461</v>
      </c>
      <c r="J930">
        <v>0</v>
      </c>
      <c r="K930">
        <v>81</v>
      </c>
      <c r="M930">
        <v>928</v>
      </c>
      <c r="N930" s="16">
        <v>1.1574074074074073E-5</v>
      </c>
      <c r="O930">
        <v>63</v>
      </c>
      <c r="P930">
        <v>3</v>
      </c>
      <c r="Q930">
        <f>pqZwift[[#This Row],[Afstand]]+IF(pqZwift[[#This Row],[Index]]&gt;1,Q929,0)</f>
        <v>6171</v>
      </c>
      <c r="R930">
        <v>13</v>
      </c>
      <c r="S930">
        <v>81</v>
      </c>
    </row>
    <row r="931" spans="2:19" x14ac:dyDescent="0.25">
      <c r="B931">
        <v>929</v>
      </c>
      <c r="C931" t="s">
        <v>1459</v>
      </c>
      <c r="D931" t="s">
        <v>44</v>
      </c>
      <c r="E931" s="10">
        <v>1.1574074074074073E-5</v>
      </c>
      <c r="F931" t="s">
        <v>52</v>
      </c>
      <c r="G931" t="s">
        <v>681</v>
      </c>
      <c r="H931" s="11">
        <v>44171.409178240741</v>
      </c>
      <c r="I931" t="s">
        <v>1462</v>
      </c>
      <c r="J931">
        <v>0</v>
      </c>
      <c r="K931">
        <v>80</v>
      </c>
      <c r="M931">
        <v>929</v>
      </c>
      <c r="N931" s="16">
        <v>1.1574074074074073E-5</v>
      </c>
      <c r="O931">
        <v>63</v>
      </c>
      <c r="P931">
        <v>4</v>
      </c>
      <c r="Q931">
        <f>pqZwift[[#This Row],[Afstand]]+IF(pqZwift[[#This Row],[Index]]&gt;1,Q930,0)</f>
        <v>6175</v>
      </c>
      <c r="R931">
        <v>16</v>
      </c>
      <c r="S931">
        <v>80</v>
      </c>
    </row>
    <row r="932" spans="2:19" x14ac:dyDescent="0.25">
      <c r="B932">
        <v>930</v>
      </c>
      <c r="C932" t="s">
        <v>1459</v>
      </c>
      <c r="D932" t="s">
        <v>44</v>
      </c>
      <c r="E932" s="10">
        <v>1.1574074074074073E-5</v>
      </c>
      <c r="F932" t="s">
        <v>1154</v>
      </c>
      <c r="G932" t="s">
        <v>1128</v>
      </c>
      <c r="H932" s="11">
        <v>44171.409189814818</v>
      </c>
      <c r="I932" t="s">
        <v>1463</v>
      </c>
      <c r="J932">
        <v>0</v>
      </c>
      <c r="K932">
        <v>81</v>
      </c>
      <c r="M932">
        <v>930</v>
      </c>
      <c r="N932" s="16">
        <v>1.1574074074074073E-5</v>
      </c>
      <c r="O932">
        <v>63</v>
      </c>
      <c r="P932">
        <v>4</v>
      </c>
      <c r="Q932">
        <f>pqZwift[[#This Row],[Afstand]]+IF(pqZwift[[#This Row],[Index]]&gt;1,Q931,0)</f>
        <v>6179</v>
      </c>
      <c r="R932">
        <v>13</v>
      </c>
      <c r="S932">
        <v>81</v>
      </c>
    </row>
    <row r="933" spans="2:19" x14ac:dyDescent="0.25">
      <c r="B933">
        <v>931</v>
      </c>
      <c r="C933" t="s">
        <v>1459</v>
      </c>
      <c r="D933" t="s">
        <v>44</v>
      </c>
      <c r="E933" s="10">
        <v>1.1574074074074073E-5</v>
      </c>
      <c r="F933" t="s">
        <v>45</v>
      </c>
      <c r="G933" t="s">
        <v>1341</v>
      </c>
      <c r="H933" s="11">
        <v>44171.409201388888</v>
      </c>
      <c r="I933" t="s">
        <v>1464</v>
      </c>
      <c r="J933">
        <v>0</v>
      </c>
      <c r="K933">
        <v>81</v>
      </c>
      <c r="M933">
        <v>931</v>
      </c>
      <c r="N933" s="16">
        <v>1.1574074074074073E-5</v>
      </c>
      <c r="O933">
        <v>63</v>
      </c>
      <c r="P933">
        <v>4</v>
      </c>
      <c r="Q933">
        <f>pqZwift[[#This Row],[Afstand]]+IF(pqZwift[[#This Row],[Index]]&gt;1,Q932,0)</f>
        <v>6183</v>
      </c>
      <c r="R933">
        <v>15</v>
      </c>
      <c r="S933">
        <v>81</v>
      </c>
    </row>
    <row r="934" spans="2:19" x14ac:dyDescent="0.25">
      <c r="B934">
        <v>932</v>
      </c>
      <c r="C934" t="s">
        <v>1459</v>
      </c>
      <c r="D934" t="s">
        <v>44</v>
      </c>
      <c r="E934" s="10">
        <v>1.1574074074074073E-5</v>
      </c>
      <c r="F934" t="s">
        <v>1151</v>
      </c>
      <c r="G934" t="s">
        <v>1465</v>
      </c>
      <c r="H934" s="11">
        <v>44171.409212962964</v>
      </c>
      <c r="I934" t="s">
        <v>1466</v>
      </c>
      <c r="J934">
        <v>0</v>
      </c>
      <c r="K934">
        <v>80</v>
      </c>
      <c r="M934">
        <v>932</v>
      </c>
      <c r="N934" s="16">
        <v>1.1574074074074073E-5</v>
      </c>
      <c r="O934">
        <v>63</v>
      </c>
      <c r="P934">
        <v>4</v>
      </c>
      <c r="Q934">
        <f>pqZwift[[#This Row],[Afstand]]+IF(pqZwift[[#This Row],[Index]]&gt;1,Q933,0)</f>
        <v>6187</v>
      </c>
      <c r="R934">
        <v>14</v>
      </c>
      <c r="S934">
        <v>80</v>
      </c>
    </row>
    <row r="935" spans="2:19" x14ac:dyDescent="0.25">
      <c r="B935">
        <v>933</v>
      </c>
      <c r="C935" t="s">
        <v>1467</v>
      </c>
      <c r="D935" t="s">
        <v>44</v>
      </c>
      <c r="E935" s="10">
        <v>1.1574074074074073E-5</v>
      </c>
      <c r="F935" t="s">
        <v>45</v>
      </c>
      <c r="G935" t="s">
        <v>1341</v>
      </c>
      <c r="H935" s="11">
        <v>44171.409224537034</v>
      </c>
      <c r="I935" t="s">
        <v>1468</v>
      </c>
      <c r="J935">
        <v>0</v>
      </c>
      <c r="K935">
        <v>81</v>
      </c>
      <c r="M935">
        <v>933</v>
      </c>
      <c r="N935" s="16">
        <v>1.1574074074074073E-5</v>
      </c>
      <c r="O935">
        <v>64</v>
      </c>
      <c r="P935">
        <v>4</v>
      </c>
      <c r="Q935">
        <f>pqZwift[[#This Row],[Afstand]]+IF(pqZwift[[#This Row],[Index]]&gt;1,Q934,0)</f>
        <v>6191</v>
      </c>
      <c r="R935">
        <v>15</v>
      </c>
      <c r="S935">
        <v>81</v>
      </c>
    </row>
    <row r="936" spans="2:19" x14ac:dyDescent="0.25">
      <c r="B936">
        <v>934</v>
      </c>
      <c r="C936" t="s">
        <v>1467</v>
      </c>
      <c r="D936" t="s">
        <v>44</v>
      </c>
      <c r="E936" s="10">
        <v>1.1574074074074073E-5</v>
      </c>
      <c r="F936" t="s">
        <v>1151</v>
      </c>
      <c r="G936" t="s">
        <v>1469</v>
      </c>
      <c r="H936" s="11">
        <v>44171.409236111111</v>
      </c>
      <c r="I936" t="s">
        <v>1470</v>
      </c>
      <c r="J936">
        <v>0</v>
      </c>
      <c r="K936">
        <v>81</v>
      </c>
      <c r="M936">
        <v>934</v>
      </c>
      <c r="N936" s="16">
        <v>1.1574074074074073E-5</v>
      </c>
      <c r="O936">
        <v>64</v>
      </c>
      <c r="P936">
        <v>4</v>
      </c>
      <c r="Q936">
        <f>pqZwift[[#This Row],[Afstand]]+IF(pqZwift[[#This Row],[Index]]&gt;1,Q935,0)</f>
        <v>6195</v>
      </c>
      <c r="R936">
        <v>14</v>
      </c>
      <c r="S936">
        <v>81</v>
      </c>
    </row>
    <row r="937" spans="2:19" x14ac:dyDescent="0.25">
      <c r="B937">
        <v>935</v>
      </c>
      <c r="C937" t="s">
        <v>1467</v>
      </c>
      <c r="D937" t="s">
        <v>44</v>
      </c>
      <c r="E937" s="10">
        <v>1.1574074074074073E-5</v>
      </c>
      <c r="F937" t="s">
        <v>1154</v>
      </c>
      <c r="G937" t="s">
        <v>336</v>
      </c>
      <c r="H937" s="11">
        <v>44171.409247685187</v>
      </c>
      <c r="I937" t="s">
        <v>1471</v>
      </c>
      <c r="J937">
        <v>0</v>
      </c>
      <c r="K937">
        <v>80</v>
      </c>
      <c r="M937">
        <v>935</v>
      </c>
      <c r="N937" s="16">
        <v>1.1574074074074073E-5</v>
      </c>
      <c r="O937">
        <v>64</v>
      </c>
      <c r="P937">
        <v>4</v>
      </c>
      <c r="Q937">
        <f>pqZwift[[#This Row],[Afstand]]+IF(pqZwift[[#This Row],[Index]]&gt;1,Q936,0)</f>
        <v>6199</v>
      </c>
      <c r="R937">
        <v>13</v>
      </c>
      <c r="S937">
        <v>80</v>
      </c>
    </row>
    <row r="938" spans="2:19" x14ac:dyDescent="0.25">
      <c r="B938">
        <v>936</v>
      </c>
      <c r="C938" t="s">
        <v>1467</v>
      </c>
      <c r="D938" t="s">
        <v>44</v>
      </c>
      <c r="E938" s="10">
        <v>1.1574074074074073E-5</v>
      </c>
      <c r="F938" t="s">
        <v>1151</v>
      </c>
      <c r="G938" t="s">
        <v>1469</v>
      </c>
      <c r="H938" s="11">
        <v>44171.409259259257</v>
      </c>
      <c r="I938" t="s">
        <v>1472</v>
      </c>
      <c r="J938">
        <v>0</v>
      </c>
      <c r="K938">
        <v>81</v>
      </c>
      <c r="M938">
        <v>936</v>
      </c>
      <c r="N938" s="16">
        <v>1.1574074074074073E-5</v>
      </c>
      <c r="O938">
        <v>64</v>
      </c>
      <c r="P938">
        <v>4</v>
      </c>
      <c r="Q938">
        <f>pqZwift[[#This Row],[Afstand]]+IF(pqZwift[[#This Row],[Index]]&gt;1,Q937,0)</f>
        <v>6203</v>
      </c>
      <c r="R938">
        <v>14</v>
      </c>
      <c r="S938">
        <v>81</v>
      </c>
    </row>
    <row r="939" spans="2:19" x14ac:dyDescent="0.25">
      <c r="B939">
        <v>937</v>
      </c>
      <c r="C939" t="s">
        <v>1467</v>
      </c>
      <c r="D939" t="s">
        <v>44</v>
      </c>
      <c r="E939" s="10">
        <v>1.1574074074074073E-5</v>
      </c>
      <c r="F939" t="s">
        <v>45</v>
      </c>
      <c r="G939" t="s">
        <v>1341</v>
      </c>
      <c r="H939" s="11">
        <v>44171.409270833334</v>
      </c>
      <c r="I939" t="s">
        <v>1473</v>
      </c>
      <c r="J939">
        <v>0</v>
      </c>
      <c r="K939">
        <v>81</v>
      </c>
      <c r="M939">
        <v>937</v>
      </c>
      <c r="N939" s="16">
        <v>1.1574074074074073E-5</v>
      </c>
      <c r="O939">
        <v>64</v>
      </c>
      <c r="P939">
        <v>4</v>
      </c>
      <c r="Q939">
        <f>pqZwift[[#This Row],[Afstand]]+IF(pqZwift[[#This Row],[Index]]&gt;1,Q938,0)</f>
        <v>6207</v>
      </c>
      <c r="R939">
        <v>15</v>
      </c>
      <c r="S939">
        <v>81</v>
      </c>
    </row>
    <row r="940" spans="2:19" x14ac:dyDescent="0.25">
      <c r="B940">
        <v>938</v>
      </c>
      <c r="C940" t="s">
        <v>1467</v>
      </c>
      <c r="D940" t="s">
        <v>44</v>
      </c>
      <c r="E940" s="10">
        <v>1.1574074074074073E-5</v>
      </c>
      <c r="F940" t="s">
        <v>1151</v>
      </c>
      <c r="G940" t="s">
        <v>1469</v>
      </c>
      <c r="H940" s="11">
        <v>44171.409282407411</v>
      </c>
      <c r="I940" t="s">
        <v>1474</v>
      </c>
      <c r="J940">
        <v>0</v>
      </c>
      <c r="K940">
        <v>82</v>
      </c>
      <c r="M940">
        <v>938</v>
      </c>
      <c r="N940" s="16">
        <v>1.1574074074074073E-5</v>
      </c>
      <c r="O940">
        <v>64</v>
      </c>
      <c r="P940">
        <v>4</v>
      </c>
      <c r="Q940">
        <f>pqZwift[[#This Row],[Afstand]]+IF(pqZwift[[#This Row],[Index]]&gt;1,Q939,0)</f>
        <v>6211</v>
      </c>
      <c r="R940">
        <v>14</v>
      </c>
      <c r="S940">
        <v>82</v>
      </c>
    </row>
    <row r="941" spans="2:19" x14ac:dyDescent="0.25">
      <c r="B941">
        <v>939</v>
      </c>
      <c r="C941" t="s">
        <v>1467</v>
      </c>
      <c r="D941" t="s">
        <v>44</v>
      </c>
      <c r="E941" s="10">
        <v>1.1574074074074073E-5</v>
      </c>
      <c r="F941" t="s">
        <v>52</v>
      </c>
      <c r="G941" t="s">
        <v>681</v>
      </c>
      <c r="H941" s="11">
        <v>44171.40929398148</v>
      </c>
      <c r="I941" t="s">
        <v>1475</v>
      </c>
      <c r="J941">
        <v>0</v>
      </c>
      <c r="K941">
        <v>82</v>
      </c>
      <c r="M941">
        <v>939</v>
      </c>
      <c r="N941" s="16">
        <v>1.1574074074074073E-5</v>
      </c>
      <c r="O941">
        <v>64</v>
      </c>
      <c r="P941">
        <v>4</v>
      </c>
      <c r="Q941">
        <f>pqZwift[[#This Row],[Afstand]]+IF(pqZwift[[#This Row],[Index]]&gt;1,Q940,0)</f>
        <v>6215</v>
      </c>
      <c r="R941">
        <v>16</v>
      </c>
      <c r="S941">
        <v>82</v>
      </c>
    </row>
    <row r="942" spans="2:19" x14ac:dyDescent="0.25">
      <c r="B942">
        <v>940</v>
      </c>
      <c r="C942" t="s">
        <v>1476</v>
      </c>
      <c r="D942" t="s">
        <v>44</v>
      </c>
      <c r="E942" s="10">
        <v>1.1574074074074073E-5</v>
      </c>
      <c r="F942" t="s">
        <v>1151</v>
      </c>
      <c r="G942" t="s">
        <v>1469</v>
      </c>
      <c r="H942" s="11">
        <v>44171.409305555557</v>
      </c>
      <c r="I942" t="s">
        <v>1477</v>
      </c>
      <c r="J942">
        <v>0</v>
      </c>
      <c r="K942">
        <v>83</v>
      </c>
      <c r="M942">
        <v>940</v>
      </c>
      <c r="N942" s="16">
        <v>1.1574074074074073E-5</v>
      </c>
      <c r="O942">
        <v>65</v>
      </c>
      <c r="P942">
        <v>4</v>
      </c>
      <c r="Q942">
        <f>pqZwift[[#This Row],[Afstand]]+IF(pqZwift[[#This Row],[Index]]&gt;1,Q941,0)</f>
        <v>6219</v>
      </c>
      <c r="R942">
        <v>14</v>
      </c>
      <c r="S942">
        <v>83</v>
      </c>
    </row>
    <row r="943" spans="2:19" x14ac:dyDescent="0.25">
      <c r="B943">
        <v>941</v>
      </c>
      <c r="C943" t="s">
        <v>1476</v>
      </c>
      <c r="D943" t="s">
        <v>55</v>
      </c>
      <c r="E943" s="10">
        <v>1.1574074074074073E-5</v>
      </c>
      <c r="F943" t="s">
        <v>52</v>
      </c>
      <c r="G943" t="s">
        <v>630</v>
      </c>
      <c r="H943" s="11">
        <v>44171.409317129626</v>
      </c>
      <c r="I943" t="s">
        <v>1478</v>
      </c>
      <c r="J943">
        <v>0</v>
      </c>
      <c r="K943">
        <v>83</v>
      </c>
      <c r="M943">
        <v>941</v>
      </c>
      <c r="N943" s="16">
        <v>1.1574074074074073E-5</v>
      </c>
      <c r="O943">
        <v>65</v>
      </c>
      <c r="P943">
        <v>5</v>
      </c>
      <c r="Q943">
        <f>pqZwift[[#This Row],[Afstand]]+IF(pqZwift[[#This Row],[Index]]&gt;1,Q942,0)</f>
        <v>6224</v>
      </c>
      <c r="R943">
        <v>16</v>
      </c>
      <c r="S943">
        <v>83</v>
      </c>
    </row>
    <row r="944" spans="2:19" x14ac:dyDescent="0.25">
      <c r="B944">
        <v>942</v>
      </c>
      <c r="C944" t="s">
        <v>1476</v>
      </c>
      <c r="D944" t="s">
        <v>44</v>
      </c>
      <c r="E944" s="10">
        <v>1.1574074074074073E-5</v>
      </c>
      <c r="F944" t="s">
        <v>45</v>
      </c>
      <c r="G944" t="s">
        <v>1479</v>
      </c>
      <c r="H944" s="11">
        <v>44171.409328703703</v>
      </c>
      <c r="I944" t="s">
        <v>1480</v>
      </c>
      <c r="J944">
        <v>0</v>
      </c>
      <c r="K944">
        <v>83</v>
      </c>
      <c r="M944">
        <v>942</v>
      </c>
      <c r="N944" s="16">
        <v>1.1574074074074073E-5</v>
      </c>
      <c r="O944">
        <v>65</v>
      </c>
      <c r="P944">
        <v>4</v>
      </c>
      <c r="Q944">
        <f>pqZwift[[#This Row],[Afstand]]+IF(pqZwift[[#This Row],[Index]]&gt;1,Q943,0)</f>
        <v>6228</v>
      </c>
      <c r="R944">
        <v>15</v>
      </c>
      <c r="S944">
        <v>83</v>
      </c>
    </row>
    <row r="945" spans="2:19" x14ac:dyDescent="0.25">
      <c r="B945">
        <v>943</v>
      </c>
      <c r="C945" t="s">
        <v>1476</v>
      </c>
      <c r="D945" t="s">
        <v>44</v>
      </c>
      <c r="E945" s="10">
        <v>1.1574074074074073E-5</v>
      </c>
      <c r="F945" t="s">
        <v>1154</v>
      </c>
      <c r="G945" t="s">
        <v>336</v>
      </c>
      <c r="H945" s="11">
        <v>44171.40934027778</v>
      </c>
      <c r="I945" t="s">
        <v>1481</v>
      </c>
      <c r="J945">
        <v>0</v>
      </c>
      <c r="K945">
        <v>84</v>
      </c>
      <c r="M945">
        <v>943</v>
      </c>
      <c r="N945" s="16">
        <v>1.1574074074074073E-5</v>
      </c>
      <c r="O945">
        <v>65</v>
      </c>
      <c r="P945">
        <v>4</v>
      </c>
      <c r="Q945">
        <f>pqZwift[[#This Row],[Afstand]]+IF(pqZwift[[#This Row],[Index]]&gt;1,Q944,0)</f>
        <v>6232</v>
      </c>
      <c r="R945">
        <v>13</v>
      </c>
      <c r="S945">
        <v>84</v>
      </c>
    </row>
    <row r="946" spans="2:19" x14ac:dyDescent="0.25">
      <c r="B946">
        <v>944</v>
      </c>
      <c r="C946" t="s">
        <v>1476</v>
      </c>
      <c r="D946" t="s">
        <v>44</v>
      </c>
      <c r="E946" s="10">
        <v>1.1574074074074073E-5</v>
      </c>
      <c r="F946" t="s">
        <v>45</v>
      </c>
      <c r="G946" t="s">
        <v>1479</v>
      </c>
      <c r="H946" s="11">
        <v>44171.409351851849</v>
      </c>
      <c r="I946" t="s">
        <v>1482</v>
      </c>
      <c r="J946">
        <v>0</v>
      </c>
      <c r="K946">
        <v>83</v>
      </c>
      <c r="M946">
        <v>944</v>
      </c>
      <c r="N946" s="16">
        <v>1.1574074074074073E-5</v>
      </c>
      <c r="O946">
        <v>65</v>
      </c>
      <c r="P946">
        <v>4</v>
      </c>
      <c r="Q946">
        <f>pqZwift[[#This Row],[Afstand]]+IF(pqZwift[[#This Row],[Index]]&gt;1,Q945,0)</f>
        <v>6236</v>
      </c>
      <c r="R946">
        <v>15</v>
      </c>
      <c r="S946">
        <v>83</v>
      </c>
    </row>
    <row r="947" spans="2:19" x14ac:dyDescent="0.25">
      <c r="B947">
        <v>945</v>
      </c>
      <c r="C947" t="s">
        <v>1476</v>
      </c>
      <c r="D947" t="s">
        <v>55</v>
      </c>
      <c r="E947" s="10">
        <v>1.1574074074074073E-5</v>
      </c>
      <c r="F947" t="s">
        <v>52</v>
      </c>
      <c r="G947" t="s">
        <v>630</v>
      </c>
      <c r="H947" s="11">
        <v>44171.409363425926</v>
      </c>
      <c r="I947" t="s">
        <v>1483</v>
      </c>
      <c r="J947">
        <v>0</v>
      </c>
      <c r="K947">
        <v>83</v>
      </c>
      <c r="M947">
        <v>945</v>
      </c>
      <c r="N947" s="16">
        <v>1.1574074074074073E-5</v>
      </c>
      <c r="O947">
        <v>65</v>
      </c>
      <c r="P947">
        <v>5</v>
      </c>
      <c r="Q947">
        <f>pqZwift[[#This Row],[Afstand]]+IF(pqZwift[[#This Row],[Index]]&gt;1,Q946,0)</f>
        <v>6241</v>
      </c>
      <c r="R947">
        <v>16</v>
      </c>
      <c r="S947">
        <v>83</v>
      </c>
    </row>
    <row r="948" spans="2:19" x14ac:dyDescent="0.25">
      <c r="B948">
        <v>946</v>
      </c>
      <c r="C948" t="s">
        <v>1476</v>
      </c>
      <c r="D948" t="s">
        <v>44</v>
      </c>
      <c r="E948" s="10">
        <v>1.1574074074074073E-5</v>
      </c>
      <c r="F948" t="s">
        <v>45</v>
      </c>
      <c r="G948" t="s">
        <v>1479</v>
      </c>
      <c r="H948" s="11">
        <v>44171.409375000003</v>
      </c>
      <c r="I948" t="s">
        <v>1484</v>
      </c>
      <c r="J948">
        <v>0</v>
      </c>
      <c r="K948">
        <v>83</v>
      </c>
      <c r="M948">
        <v>946</v>
      </c>
      <c r="N948" s="16">
        <v>1.1574074074074073E-5</v>
      </c>
      <c r="O948">
        <v>65</v>
      </c>
      <c r="P948">
        <v>4</v>
      </c>
      <c r="Q948">
        <f>pqZwift[[#This Row],[Afstand]]+IF(pqZwift[[#This Row],[Index]]&gt;1,Q947,0)</f>
        <v>6245</v>
      </c>
      <c r="R948">
        <v>15</v>
      </c>
      <c r="S948">
        <v>83</v>
      </c>
    </row>
    <row r="949" spans="2:19" x14ac:dyDescent="0.25">
      <c r="B949">
        <v>947</v>
      </c>
      <c r="C949" t="s">
        <v>1476</v>
      </c>
      <c r="D949" t="s">
        <v>55</v>
      </c>
      <c r="E949" s="10">
        <v>1.1574074074074073E-5</v>
      </c>
      <c r="F949" t="s">
        <v>52</v>
      </c>
      <c r="G949" t="s">
        <v>630</v>
      </c>
      <c r="H949" s="11">
        <v>44171.409386574072</v>
      </c>
      <c r="I949" t="s">
        <v>1485</v>
      </c>
      <c r="J949">
        <v>0</v>
      </c>
      <c r="K949">
        <v>82</v>
      </c>
      <c r="M949">
        <v>947</v>
      </c>
      <c r="N949" s="16">
        <v>1.1574074074074073E-5</v>
      </c>
      <c r="O949">
        <v>65</v>
      </c>
      <c r="P949">
        <v>5</v>
      </c>
      <c r="Q949">
        <f>pqZwift[[#This Row],[Afstand]]+IF(pqZwift[[#This Row],[Index]]&gt;1,Q948,0)</f>
        <v>6250</v>
      </c>
      <c r="R949">
        <v>16</v>
      </c>
      <c r="S949">
        <v>82</v>
      </c>
    </row>
    <row r="950" spans="2:19" x14ac:dyDescent="0.25">
      <c r="B950">
        <v>948</v>
      </c>
      <c r="C950" t="s">
        <v>1486</v>
      </c>
      <c r="D950" t="s">
        <v>44</v>
      </c>
      <c r="E950" s="10">
        <v>1.1574074074074073E-5</v>
      </c>
      <c r="F950" t="s">
        <v>1154</v>
      </c>
      <c r="G950" t="s">
        <v>336</v>
      </c>
      <c r="H950" s="11">
        <v>44171.409398148149</v>
      </c>
      <c r="I950" t="s">
        <v>1487</v>
      </c>
      <c r="J950">
        <v>0</v>
      </c>
      <c r="K950">
        <v>82</v>
      </c>
      <c r="M950">
        <v>948</v>
      </c>
      <c r="N950" s="16">
        <v>1.1574074074074073E-5</v>
      </c>
      <c r="O950">
        <v>66</v>
      </c>
      <c r="P950">
        <v>4</v>
      </c>
      <c r="Q950">
        <f>pqZwift[[#This Row],[Afstand]]+IF(pqZwift[[#This Row],[Index]]&gt;1,Q949,0)</f>
        <v>6254</v>
      </c>
      <c r="R950">
        <v>13</v>
      </c>
      <c r="S950">
        <v>82</v>
      </c>
    </row>
    <row r="951" spans="2:19" x14ac:dyDescent="0.25">
      <c r="B951">
        <v>949</v>
      </c>
      <c r="C951" t="s">
        <v>1486</v>
      </c>
      <c r="D951" t="s">
        <v>44</v>
      </c>
      <c r="E951" s="10">
        <v>1.1574074074074073E-5</v>
      </c>
      <c r="F951" t="s">
        <v>45</v>
      </c>
      <c r="G951" t="s">
        <v>1479</v>
      </c>
      <c r="H951" s="11">
        <v>44171.409409722219</v>
      </c>
      <c r="I951" t="s">
        <v>1488</v>
      </c>
      <c r="J951">
        <v>0</v>
      </c>
      <c r="K951">
        <v>81</v>
      </c>
      <c r="M951">
        <v>949</v>
      </c>
      <c r="N951" s="16">
        <v>1.1574074074074073E-5</v>
      </c>
      <c r="O951">
        <v>66</v>
      </c>
      <c r="P951">
        <v>4</v>
      </c>
      <c r="Q951">
        <f>pqZwift[[#This Row],[Afstand]]+IF(pqZwift[[#This Row],[Index]]&gt;1,Q950,0)</f>
        <v>6258</v>
      </c>
      <c r="R951">
        <v>15</v>
      </c>
      <c r="S951">
        <v>81</v>
      </c>
    </row>
    <row r="952" spans="2:19" x14ac:dyDescent="0.25">
      <c r="B952">
        <v>950</v>
      </c>
      <c r="C952" t="s">
        <v>1486</v>
      </c>
      <c r="D952" t="s">
        <v>55</v>
      </c>
      <c r="E952" s="10">
        <v>1.1574074074074073E-5</v>
      </c>
      <c r="F952" t="s">
        <v>52</v>
      </c>
      <c r="G952" t="s">
        <v>630</v>
      </c>
      <c r="H952" s="11">
        <v>44171.409421296295</v>
      </c>
      <c r="I952" t="s">
        <v>1489</v>
      </c>
      <c r="J952">
        <v>0</v>
      </c>
      <c r="K952">
        <v>82</v>
      </c>
      <c r="M952">
        <v>950</v>
      </c>
      <c r="N952" s="16">
        <v>1.1574074074074073E-5</v>
      </c>
      <c r="O952">
        <v>66</v>
      </c>
      <c r="P952">
        <v>5</v>
      </c>
      <c r="Q952">
        <f>pqZwift[[#This Row],[Afstand]]+IF(pqZwift[[#This Row],[Index]]&gt;1,Q951,0)</f>
        <v>6263</v>
      </c>
      <c r="R952">
        <v>16</v>
      </c>
      <c r="S952">
        <v>82</v>
      </c>
    </row>
    <row r="953" spans="2:19" x14ac:dyDescent="0.25">
      <c r="B953">
        <v>951</v>
      </c>
      <c r="C953" t="s">
        <v>1486</v>
      </c>
      <c r="D953" t="s">
        <v>44</v>
      </c>
      <c r="E953" s="10">
        <v>1.1574074074074073E-5</v>
      </c>
      <c r="F953" t="s">
        <v>45</v>
      </c>
      <c r="G953" t="s">
        <v>1479</v>
      </c>
      <c r="H953" s="11">
        <v>44171.409432870372</v>
      </c>
      <c r="I953" t="s">
        <v>1490</v>
      </c>
      <c r="J953">
        <v>0</v>
      </c>
      <c r="K953">
        <v>82</v>
      </c>
      <c r="M953">
        <v>951</v>
      </c>
      <c r="N953" s="16">
        <v>1.1574074074074073E-5</v>
      </c>
      <c r="O953">
        <v>66</v>
      </c>
      <c r="P953">
        <v>4</v>
      </c>
      <c r="Q953">
        <f>pqZwift[[#This Row],[Afstand]]+IF(pqZwift[[#This Row],[Index]]&gt;1,Q952,0)</f>
        <v>6267</v>
      </c>
      <c r="R953">
        <v>15</v>
      </c>
      <c r="S953">
        <v>82</v>
      </c>
    </row>
    <row r="954" spans="2:19" x14ac:dyDescent="0.25">
      <c r="B954">
        <v>952</v>
      </c>
      <c r="C954" t="s">
        <v>1486</v>
      </c>
      <c r="D954" t="s">
        <v>44</v>
      </c>
      <c r="E954" s="10">
        <v>1.1574074074074073E-5</v>
      </c>
      <c r="F954" t="s">
        <v>45</v>
      </c>
      <c r="G954" t="s">
        <v>624</v>
      </c>
      <c r="H954" s="11">
        <v>44171.409444444442</v>
      </c>
      <c r="I954" t="s">
        <v>1491</v>
      </c>
      <c r="J954">
        <v>0</v>
      </c>
      <c r="K954">
        <v>83</v>
      </c>
      <c r="M954">
        <v>952</v>
      </c>
      <c r="N954" s="16">
        <v>1.1574074074074073E-5</v>
      </c>
      <c r="O954">
        <v>66</v>
      </c>
      <c r="P954">
        <v>4</v>
      </c>
      <c r="Q954">
        <f>pqZwift[[#This Row],[Afstand]]+IF(pqZwift[[#This Row],[Index]]&gt;1,Q953,0)</f>
        <v>6271</v>
      </c>
      <c r="R954">
        <v>15</v>
      </c>
      <c r="S954">
        <v>83</v>
      </c>
    </row>
    <row r="955" spans="2:19" x14ac:dyDescent="0.25">
      <c r="B955">
        <v>953</v>
      </c>
      <c r="C955" t="s">
        <v>1486</v>
      </c>
      <c r="D955" t="s">
        <v>44</v>
      </c>
      <c r="E955" s="10">
        <v>1.1574074074074073E-5</v>
      </c>
      <c r="F955" t="s">
        <v>1151</v>
      </c>
      <c r="G955" t="s">
        <v>336</v>
      </c>
      <c r="H955" s="11">
        <v>44171.409456018519</v>
      </c>
      <c r="I955" t="s">
        <v>1492</v>
      </c>
      <c r="J955">
        <v>0</v>
      </c>
      <c r="K955">
        <v>83</v>
      </c>
      <c r="M955">
        <v>953</v>
      </c>
      <c r="N955" s="16">
        <v>1.1574074074074073E-5</v>
      </c>
      <c r="O955">
        <v>66</v>
      </c>
      <c r="P955">
        <v>4</v>
      </c>
      <c r="Q955">
        <f>pqZwift[[#This Row],[Afstand]]+IF(pqZwift[[#This Row],[Index]]&gt;1,Q954,0)</f>
        <v>6275</v>
      </c>
      <c r="R955">
        <v>14</v>
      </c>
      <c r="S955">
        <v>83</v>
      </c>
    </row>
    <row r="956" spans="2:19" x14ac:dyDescent="0.25">
      <c r="B956">
        <v>954</v>
      </c>
      <c r="C956" t="s">
        <v>1486</v>
      </c>
      <c r="D956" t="s">
        <v>55</v>
      </c>
      <c r="E956" s="10">
        <v>1.1574074074074073E-5</v>
      </c>
      <c r="F956" t="s">
        <v>52</v>
      </c>
      <c r="G956" t="s">
        <v>630</v>
      </c>
      <c r="H956" s="11">
        <v>44171.409467592595</v>
      </c>
      <c r="I956" t="s">
        <v>1493</v>
      </c>
      <c r="J956">
        <v>0</v>
      </c>
      <c r="K956">
        <v>83</v>
      </c>
      <c r="M956">
        <v>954</v>
      </c>
      <c r="N956" s="16">
        <v>1.1574074074074073E-5</v>
      </c>
      <c r="O956">
        <v>66</v>
      </c>
      <c r="P956">
        <v>5</v>
      </c>
      <c r="Q956">
        <f>pqZwift[[#This Row],[Afstand]]+IF(pqZwift[[#This Row],[Index]]&gt;1,Q955,0)</f>
        <v>6280</v>
      </c>
      <c r="R956">
        <v>16</v>
      </c>
      <c r="S956">
        <v>83</v>
      </c>
    </row>
    <row r="957" spans="2:19" x14ac:dyDescent="0.25">
      <c r="B957">
        <v>955</v>
      </c>
      <c r="C957" t="s">
        <v>1494</v>
      </c>
      <c r="D957" t="s">
        <v>44</v>
      </c>
      <c r="E957" s="10">
        <v>1.1574074074074073E-5</v>
      </c>
      <c r="F957" t="s">
        <v>45</v>
      </c>
      <c r="G957" t="s">
        <v>624</v>
      </c>
      <c r="H957" s="11">
        <v>44171.409479166665</v>
      </c>
      <c r="I957" t="s">
        <v>1495</v>
      </c>
      <c r="J957">
        <v>0</v>
      </c>
      <c r="K957">
        <v>83</v>
      </c>
      <c r="M957">
        <v>955</v>
      </c>
      <c r="N957" s="16">
        <v>1.1574074074074073E-5</v>
      </c>
      <c r="O957">
        <v>67</v>
      </c>
      <c r="P957">
        <v>4</v>
      </c>
      <c r="Q957">
        <f>pqZwift[[#This Row],[Afstand]]+IF(pqZwift[[#This Row],[Index]]&gt;1,Q956,0)</f>
        <v>6284</v>
      </c>
      <c r="R957">
        <v>15</v>
      </c>
      <c r="S957">
        <v>83</v>
      </c>
    </row>
    <row r="958" spans="2:19" x14ac:dyDescent="0.25">
      <c r="B958">
        <v>956</v>
      </c>
      <c r="C958" t="s">
        <v>1494</v>
      </c>
      <c r="D958" t="s">
        <v>55</v>
      </c>
      <c r="E958" s="10">
        <v>1.1574074074074073E-5</v>
      </c>
      <c r="F958" t="s">
        <v>52</v>
      </c>
      <c r="G958" t="s">
        <v>630</v>
      </c>
      <c r="H958" s="11">
        <v>44171.409490740742</v>
      </c>
      <c r="I958" t="s">
        <v>1496</v>
      </c>
      <c r="J958">
        <v>0</v>
      </c>
      <c r="K958">
        <v>83</v>
      </c>
      <c r="M958">
        <v>956</v>
      </c>
      <c r="N958" s="16">
        <v>1.1574074074074073E-5</v>
      </c>
      <c r="O958">
        <v>67</v>
      </c>
      <c r="P958">
        <v>5</v>
      </c>
      <c r="Q958">
        <f>pqZwift[[#This Row],[Afstand]]+IF(pqZwift[[#This Row],[Index]]&gt;1,Q957,0)</f>
        <v>6289</v>
      </c>
      <c r="R958">
        <v>16</v>
      </c>
      <c r="S958">
        <v>83</v>
      </c>
    </row>
    <row r="959" spans="2:19" x14ac:dyDescent="0.25">
      <c r="B959">
        <v>957</v>
      </c>
      <c r="C959" t="s">
        <v>1494</v>
      </c>
      <c r="D959" t="s">
        <v>44</v>
      </c>
      <c r="E959" s="10">
        <v>1.1574074074074073E-5</v>
      </c>
      <c r="F959" t="s">
        <v>45</v>
      </c>
      <c r="G959" t="s">
        <v>336</v>
      </c>
      <c r="H959" s="11">
        <v>44171.409502314818</v>
      </c>
      <c r="I959" t="s">
        <v>1497</v>
      </c>
      <c r="J959">
        <v>0</v>
      </c>
      <c r="K959">
        <v>83</v>
      </c>
      <c r="M959">
        <v>957</v>
      </c>
      <c r="N959" s="16">
        <v>1.1574074074074073E-5</v>
      </c>
      <c r="O959">
        <v>67</v>
      </c>
      <c r="P959">
        <v>4</v>
      </c>
      <c r="Q959">
        <f>pqZwift[[#This Row],[Afstand]]+IF(pqZwift[[#This Row],[Index]]&gt;1,Q958,0)</f>
        <v>6293</v>
      </c>
      <c r="R959">
        <v>15</v>
      </c>
      <c r="S959">
        <v>83</v>
      </c>
    </row>
    <row r="960" spans="2:19" x14ac:dyDescent="0.25">
      <c r="B960">
        <v>958</v>
      </c>
      <c r="C960" t="s">
        <v>1494</v>
      </c>
      <c r="D960" t="s">
        <v>44</v>
      </c>
      <c r="E960" s="10">
        <v>1.1574074074074073E-5</v>
      </c>
      <c r="F960" t="s">
        <v>45</v>
      </c>
      <c r="G960" t="s">
        <v>624</v>
      </c>
      <c r="H960" s="11">
        <v>44171.409513888888</v>
      </c>
      <c r="I960" t="s">
        <v>1498</v>
      </c>
      <c r="J960">
        <v>0</v>
      </c>
      <c r="K960">
        <v>83</v>
      </c>
      <c r="M960">
        <v>958</v>
      </c>
      <c r="N960" s="16">
        <v>1.1574074074074073E-5</v>
      </c>
      <c r="O960">
        <v>67</v>
      </c>
      <c r="P960">
        <v>4</v>
      </c>
      <c r="Q960">
        <f>pqZwift[[#This Row],[Afstand]]+IF(pqZwift[[#This Row],[Index]]&gt;1,Q959,0)</f>
        <v>6297</v>
      </c>
      <c r="R960">
        <v>15</v>
      </c>
      <c r="S960">
        <v>83</v>
      </c>
    </row>
    <row r="961" spans="2:19" x14ac:dyDescent="0.25">
      <c r="B961">
        <v>959</v>
      </c>
      <c r="C961" t="s">
        <v>1494</v>
      </c>
      <c r="D961" t="s">
        <v>44</v>
      </c>
      <c r="E961" s="10">
        <v>1.1574074074074073E-5</v>
      </c>
      <c r="F961" t="s">
        <v>45</v>
      </c>
      <c r="G961" t="s">
        <v>624</v>
      </c>
      <c r="H961" s="11">
        <v>44171.409525462965</v>
      </c>
      <c r="I961" t="s">
        <v>1499</v>
      </c>
      <c r="J961">
        <v>0</v>
      </c>
      <c r="K961">
        <v>82</v>
      </c>
      <c r="M961">
        <v>959</v>
      </c>
      <c r="N961" s="16">
        <v>1.1574074074074073E-5</v>
      </c>
      <c r="O961">
        <v>67</v>
      </c>
      <c r="P961">
        <v>4</v>
      </c>
      <c r="Q961">
        <f>pqZwift[[#This Row],[Afstand]]+IF(pqZwift[[#This Row],[Index]]&gt;1,Q960,0)</f>
        <v>6301</v>
      </c>
      <c r="R961">
        <v>15</v>
      </c>
      <c r="S961">
        <v>82</v>
      </c>
    </row>
    <row r="962" spans="2:19" x14ac:dyDescent="0.25">
      <c r="B962">
        <v>960</v>
      </c>
      <c r="C962" t="s">
        <v>1494</v>
      </c>
      <c r="D962" t="s">
        <v>55</v>
      </c>
      <c r="E962" s="10">
        <v>1.1574074074074073E-5</v>
      </c>
      <c r="F962" t="s">
        <v>52</v>
      </c>
      <c r="G962" t="s">
        <v>630</v>
      </c>
      <c r="H962" s="11">
        <v>44171.409537037034</v>
      </c>
      <c r="I962" t="s">
        <v>1500</v>
      </c>
      <c r="J962">
        <v>0</v>
      </c>
      <c r="K962">
        <v>83</v>
      </c>
      <c r="M962">
        <v>960</v>
      </c>
      <c r="N962" s="16">
        <v>1.1574074074074073E-5</v>
      </c>
      <c r="O962">
        <v>67</v>
      </c>
      <c r="P962">
        <v>5</v>
      </c>
      <c r="Q962">
        <f>pqZwift[[#This Row],[Afstand]]+IF(pqZwift[[#This Row],[Index]]&gt;1,Q961,0)</f>
        <v>6306</v>
      </c>
      <c r="R962">
        <v>16</v>
      </c>
      <c r="S962">
        <v>83</v>
      </c>
    </row>
    <row r="963" spans="2:19" x14ac:dyDescent="0.25">
      <c r="B963">
        <v>961</v>
      </c>
      <c r="C963" t="s">
        <v>1494</v>
      </c>
      <c r="D963" t="s">
        <v>44</v>
      </c>
      <c r="E963" s="10">
        <v>1.1574074074074073E-5</v>
      </c>
      <c r="F963" t="s">
        <v>1151</v>
      </c>
      <c r="G963" t="s">
        <v>336</v>
      </c>
      <c r="H963" s="11">
        <v>44171.409548611111</v>
      </c>
      <c r="I963" t="s">
        <v>1501</v>
      </c>
      <c r="J963">
        <v>0</v>
      </c>
      <c r="K963">
        <v>83</v>
      </c>
      <c r="M963">
        <v>961</v>
      </c>
      <c r="N963" s="16">
        <v>1.1574074074074073E-5</v>
      </c>
      <c r="O963">
        <v>67</v>
      </c>
      <c r="P963">
        <v>4</v>
      </c>
      <c r="Q963">
        <f>pqZwift[[#This Row],[Afstand]]+IF(pqZwift[[#This Row],[Index]]&gt;1,Q962,0)</f>
        <v>6310</v>
      </c>
      <c r="R963">
        <v>14</v>
      </c>
      <c r="S963">
        <v>83</v>
      </c>
    </row>
    <row r="964" spans="2:19" x14ac:dyDescent="0.25">
      <c r="B964">
        <v>962</v>
      </c>
      <c r="C964" t="s">
        <v>1494</v>
      </c>
      <c r="D964" t="s">
        <v>44</v>
      </c>
      <c r="E964" s="10">
        <v>1.1574074074074073E-5</v>
      </c>
      <c r="F964" t="s">
        <v>45</v>
      </c>
      <c r="G964" t="s">
        <v>624</v>
      </c>
      <c r="H964" s="11">
        <v>44171.409560185188</v>
      </c>
      <c r="I964" t="s">
        <v>1502</v>
      </c>
      <c r="J964">
        <v>0</v>
      </c>
      <c r="K964">
        <v>84</v>
      </c>
      <c r="M964">
        <v>962</v>
      </c>
      <c r="N964" s="16">
        <v>1.1574074074074073E-5</v>
      </c>
      <c r="O964">
        <v>67</v>
      </c>
      <c r="P964">
        <v>4</v>
      </c>
      <c r="Q964">
        <f>pqZwift[[#This Row],[Afstand]]+IF(pqZwift[[#This Row],[Index]]&gt;1,Q963,0)</f>
        <v>6314</v>
      </c>
      <c r="R964">
        <v>15</v>
      </c>
      <c r="S964">
        <v>84</v>
      </c>
    </row>
    <row r="965" spans="2:19" x14ac:dyDescent="0.25">
      <c r="B965">
        <v>963</v>
      </c>
      <c r="C965" t="s">
        <v>1503</v>
      </c>
      <c r="D965" t="s">
        <v>55</v>
      </c>
      <c r="E965" s="10">
        <v>1.1574074074074073E-5</v>
      </c>
      <c r="F965" t="s">
        <v>56</v>
      </c>
      <c r="G965" t="s">
        <v>797</v>
      </c>
      <c r="H965" s="11">
        <v>44171.409571759257</v>
      </c>
      <c r="I965" t="s">
        <v>1504</v>
      </c>
      <c r="J965">
        <v>0</v>
      </c>
      <c r="K965">
        <v>83</v>
      </c>
      <c r="M965">
        <v>963</v>
      </c>
      <c r="N965" s="16">
        <v>1.1574074074074073E-5</v>
      </c>
      <c r="O965">
        <v>68</v>
      </c>
      <c r="P965">
        <v>5</v>
      </c>
      <c r="Q965">
        <f>pqZwift[[#This Row],[Afstand]]+IF(pqZwift[[#This Row],[Index]]&gt;1,Q964,0)</f>
        <v>6319</v>
      </c>
      <c r="R965">
        <v>17</v>
      </c>
      <c r="S965">
        <v>83</v>
      </c>
    </row>
    <row r="966" spans="2:19" x14ac:dyDescent="0.25">
      <c r="B966">
        <v>964</v>
      </c>
      <c r="C966" t="s">
        <v>1503</v>
      </c>
      <c r="D966" t="s">
        <v>44</v>
      </c>
      <c r="E966" s="10">
        <v>1.1574074074074073E-5</v>
      </c>
      <c r="F966" t="s">
        <v>45</v>
      </c>
      <c r="G966" t="s">
        <v>624</v>
      </c>
      <c r="H966" s="11">
        <v>44171.409583333334</v>
      </c>
      <c r="I966" t="s">
        <v>1505</v>
      </c>
      <c r="J966">
        <v>0</v>
      </c>
      <c r="K966">
        <v>83</v>
      </c>
      <c r="M966">
        <v>964</v>
      </c>
      <c r="N966" s="16">
        <v>1.1574074074074073E-5</v>
      </c>
      <c r="O966">
        <v>68</v>
      </c>
      <c r="P966">
        <v>4</v>
      </c>
      <c r="Q966">
        <f>pqZwift[[#This Row],[Afstand]]+IF(pqZwift[[#This Row],[Index]]&gt;1,Q965,0)</f>
        <v>6323</v>
      </c>
      <c r="R966">
        <v>15</v>
      </c>
      <c r="S966">
        <v>83</v>
      </c>
    </row>
    <row r="967" spans="2:19" x14ac:dyDescent="0.25">
      <c r="B967">
        <v>965</v>
      </c>
      <c r="C967" t="s">
        <v>1503</v>
      </c>
      <c r="D967" t="s">
        <v>44</v>
      </c>
      <c r="E967" s="10">
        <v>1.1574074074074073E-5</v>
      </c>
      <c r="F967" t="s">
        <v>45</v>
      </c>
      <c r="G967" t="s">
        <v>336</v>
      </c>
      <c r="H967" s="11">
        <v>44171.409594907411</v>
      </c>
      <c r="I967" t="s">
        <v>1506</v>
      </c>
      <c r="J967">
        <v>0</v>
      </c>
      <c r="K967">
        <v>84</v>
      </c>
      <c r="M967">
        <v>965</v>
      </c>
      <c r="N967" s="16">
        <v>1.1574074074074073E-5</v>
      </c>
      <c r="O967">
        <v>68</v>
      </c>
      <c r="P967">
        <v>4</v>
      </c>
      <c r="Q967">
        <f>pqZwift[[#This Row],[Afstand]]+IF(pqZwift[[#This Row],[Index]]&gt;1,Q966,0)</f>
        <v>6327</v>
      </c>
      <c r="R967">
        <v>15</v>
      </c>
      <c r="S967">
        <v>84</v>
      </c>
    </row>
    <row r="968" spans="2:19" x14ac:dyDescent="0.25">
      <c r="B968">
        <v>966</v>
      </c>
      <c r="C968" t="s">
        <v>1503</v>
      </c>
      <c r="D968" t="s">
        <v>55</v>
      </c>
      <c r="E968" s="10">
        <v>1.1574074074074073E-5</v>
      </c>
      <c r="F968" t="s">
        <v>56</v>
      </c>
      <c r="G968" t="s">
        <v>797</v>
      </c>
      <c r="H968" s="11">
        <v>44171.40960648148</v>
      </c>
      <c r="I968" t="s">
        <v>1507</v>
      </c>
      <c r="J968">
        <v>0</v>
      </c>
      <c r="K968">
        <v>83</v>
      </c>
      <c r="M968">
        <v>966</v>
      </c>
      <c r="N968" s="16">
        <v>1.1574074074074073E-5</v>
      </c>
      <c r="O968">
        <v>68</v>
      </c>
      <c r="P968">
        <v>5</v>
      </c>
      <c r="Q968">
        <f>pqZwift[[#This Row],[Afstand]]+IF(pqZwift[[#This Row],[Index]]&gt;1,Q967,0)</f>
        <v>6332</v>
      </c>
      <c r="R968">
        <v>17</v>
      </c>
      <c r="S968">
        <v>83</v>
      </c>
    </row>
    <row r="969" spans="2:19" x14ac:dyDescent="0.25">
      <c r="B969">
        <v>967</v>
      </c>
      <c r="C969" t="s">
        <v>1503</v>
      </c>
      <c r="D969" t="s">
        <v>44</v>
      </c>
      <c r="E969" s="10">
        <v>1.1574074074074073E-5</v>
      </c>
      <c r="F969" t="s">
        <v>45</v>
      </c>
      <c r="G969" t="s">
        <v>624</v>
      </c>
      <c r="H969" s="11">
        <v>44171.409618055557</v>
      </c>
      <c r="I969" t="s">
        <v>1508</v>
      </c>
      <c r="J969">
        <v>0</v>
      </c>
      <c r="K969">
        <v>84</v>
      </c>
      <c r="M969">
        <v>967</v>
      </c>
      <c r="N969" s="16">
        <v>1.1574074074074073E-5</v>
      </c>
      <c r="O969">
        <v>68</v>
      </c>
      <c r="P969">
        <v>4</v>
      </c>
      <c r="Q969">
        <f>pqZwift[[#This Row],[Afstand]]+IF(pqZwift[[#This Row],[Index]]&gt;1,Q968,0)</f>
        <v>6336</v>
      </c>
      <c r="R969">
        <v>15</v>
      </c>
      <c r="S969">
        <v>84</v>
      </c>
    </row>
    <row r="970" spans="2:19" x14ac:dyDescent="0.25">
      <c r="B970">
        <v>968</v>
      </c>
      <c r="C970" t="s">
        <v>1503</v>
      </c>
      <c r="D970" t="s">
        <v>44</v>
      </c>
      <c r="E970" s="10">
        <v>1.1574074074074073E-5</v>
      </c>
      <c r="F970" t="s">
        <v>45</v>
      </c>
      <c r="G970" t="s">
        <v>624</v>
      </c>
      <c r="H970" s="11">
        <v>44171.409629629627</v>
      </c>
      <c r="I970" t="s">
        <v>1509</v>
      </c>
      <c r="J970">
        <v>0</v>
      </c>
      <c r="K970">
        <v>83</v>
      </c>
      <c r="M970">
        <v>968</v>
      </c>
      <c r="N970" s="16">
        <v>1.1574074074074073E-5</v>
      </c>
      <c r="O970">
        <v>68</v>
      </c>
      <c r="P970">
        <v>4</v>
      </c>
      <c r="Q970">
        <f>pqZwift[[#This Row],[Afstand]]+IF(pqZwift[[#This Row],[Index]]&gt;1,Q969,0)</f>
        <v>6340</v>
      </c>
      <c r="R970">
        <v>15</v>
      </c>
      <c r="S970">
        <v>83</v>
      </c>
    </row>
    <row r="971" spans="2:19" x14ac:dyDescent="0.25">
      <c r="B971">
        <v>969</v>
      </c>
      <c r="C971" t="s">
        <v>1503</v>
      </c>
      <c r="D971" t="s">
        <v>44</v>
      </c>
      <c r="E971" s="10">
        <v>1.1574074074074073E-5</v>
      </c>
      <c r="F971" t="s">
        <v>45</v>
      </c>
      <c r="G971" t="s">
        <v>336</v>
      </c>
      <c r="H971" s="11">
        <v>44171.409641203703</v>
      </c>
      <c r="I971" t="s">
        <v>1510</v>
      </c>
      <c r="J971">
        <v>0</v>
      </c>
      <c r="K971">
        <v>84</v>
      </c>
      <c r="M971">
        <v>969</v>
      </c>
      <c r="N971" s="16">
        <v>1.1574074074074073E-5</v>
      </c>
      <c r="O971">
        <v>68</v>
      </c>
      <c r="P971">
        <v>4</v>
      </c>
      <c r="Q971">
        <f>pqZwift[[#This Row],[Afstand]]+IF(pqZwift[[#This Row],[Index]]&gt;1,Q970,0)</f>
        <v>6344</v>
      </c>
      <c r="R971">
        <v>15</v>
      </c>
      <c r="S971">
        <v>84</v>
      </c>
    </row>
    <row r="972" spans="2:19" x14ac:dyDescent="0.25">
      <c r="B972">
        <v>970</v>
      </c>
      <c r="C972" t="s">
        <v>1503</v>
      </c>
      <c r="D972" t="s">
        <v>55</v>
      </c>
      <c r="E972" s="10">
        <v>1.1574074074074073E-5</v>
      </c>
      <c r="F972" t="s">
        <v>56</v>
      </c>
      <c r="G972" t="s">
        <v>797</v>
      </c>
      <c r="H972" s="11">
        <v>44171.40965277778</v>
      </c>
      <c r="I972" t="s">
        <v>1511</v>
      </c>
      <c r="J972">
        <v>0</v>
      </c>
      <c r="K972">
        <v>84</v>
      </c>
      <c r="M972">
        <v>970</v>
      </c>
      <c r="N972" s="16">
        <v>1.1574074074074073E-5</v>
      </c>
      <c r="O972">
        <v>68</v>
      </c>
      <c r="P972">
        <v>5</v>
      </c>
      <c r="Q972">
        <f>pqZwift[[#This Row],[Afstand]]+IF(pqZwift[[#This Row],[Index]]&gt;1,Q971,0)</f>
        <v>6349</v>
      </c>
      <c r="R972">
        <v>17</v>
      </c>
      <c r="S972">
        <v>84</v>
      </c>
    </row>
    <row r="973" spans="2:19" x14ac:dyDescent="0.25">
      <c r="B973">
        <v>971</v>
      </c>
      <c r="C973" t="s">
        <v>1512</v>
      </c>
      <c r="D973" t="s">
        <v>44</v>
      </c>
      <c r="E973" s="10">
        <v>1.1574074074074073E-5</v>
      </c>
      <c r="F973" t="s">
        <v>45</v>
      </c>
      <c r="G973" t="s">
        <v>624</v>
      </c>
      <c r="H973" s="11">
        <v>44171.40966435185</v>
      </c>
      <c r="I973" t="s">
        <v>1513</v>
      </c>
      <c r="J973">
        <v>0</v>
      </c>
      <c r="K973">
        <v>85</v>
      </c>
      <c r="M973">
        <v>971</v>
      </c>
      <c r="N973" s="16">
        <v>1.1574074074074073E-5</v>
      </c>
      <c r="O973">
        <v>69</v>
      </c>
      <c r="P973">
        <v>4</v>
      </c>
      <c r="Q973">
        <f>pqZwift[[#This Row],[Afstand]]+IF(pqZwift[[#This Row],[Index]]&gt;1,Q972,0)</f>
        <v>6353</v>
      </c>
      <c r="R973">
        <v>15</v>
      </c>
      <c r="S973">
        <v>85</v>
      </c>
    </row>
    <row r="974" spans="2:19" x14ac:dyDescent="0.25">
      <c r="B974">
        <v>972</v>
      </c>
      <c r="C974" t="s">
        <v>1512</v>
      </c>
      <c r="D974" t="s">
        <v>55</v>
      </c>
      <c r="E974" s="10">
        <v>1.1574074074074073E-5</v>
      </c>
      <c r="F974" t="s">
        <v>56</v>
      </c>
      <c r="G974" t="s">
        <v>1038</v>
      </c>
      <c r="H974" s="11">
        <v>44171.409675925926</v>
      </c>
      <c r="I974" t="s">
        <v>1514</v>
      </c>
      <c r="J974">
        <v>0</v>
      </c>
      <c r="K974">
        <v>85</v>
      </c>
      <c r="M974">
        <v>972</v>
      </c>
      <c r="N974" s="16">
        <v>1.1574074074074073E-5</v>
      </c>
      <c r="O974">
        <v>69</v>
      </c>
      <c r="P974">
        <v>5</v>
      </c>
      <c r="Q974">
        <f>pqZwift[[#This Row],[Afstand]]+IF(pqZwift[[#This Row],[Index]]&gt;1,Q973,0)</f>
        <v>6358</v>
      </c>
      <c r="R974">
        <v>17</v>
      </c>
      <c r="S974">
        <v>85</v>
      </c>
    </row>
    <row r="975" spans="2:19" x14ac:dyDescent="0.25">
      <c r="B975">
        <v>973</v>
      </c>
      <c r="C975" t="s">
        <v>1512</v>
      </c>
      <c r="D975" t="s">
        <v>44</v>
      </c>
      <c r="E975" s="10">
        <v>1.1574074074074073E-5</v>
      </c>
      <c r="F975" t="s">
        <v>45</v>
      </c>
      <c r="G975" t="s">
        <v>336</v>
      </c>
      <c r="H975" s="11">
        <v>44171.409687500003</v>
      </c>
      <c r="I975" t="s">
        <v>1515</v>
      </c>
      <c r="J975">
        <v>0</v>
      </c>
      <c r="K975">
        <v>86</v>
      </c>
      <c r="M975">
        <v>973</v>
      </c>
      <c r="N975" s="16">
        <v>1.1574074074074073E-5</v>
      </c>
      <c r="O975">
        <v>69</v>
      </c>
      <c r="P975">
        <v>4</v>
      </c>
      <c r="Q975">
        <f>pqZwift[[#This Row],[Afstand]]+IF(pqZwift[[#This Row],[Index]]&gt;1,Q974,0)</f>
        <v>6362</v>
      </c>
      <c r="R975">
        <v>15</v>
      </c>
      <c r="S975">
        <v>86</v>
      </c>
    </row>
    <row r="976" spans="2:19" x14ac:dyDescent="0.25">
      <c r="B976">
        <v>974</v>
      </c>
      <c r="C976" t="s">
        <v>1512</v>
      </c>
      <c r="D976" t="s">
        <v>44</v>
      </c>
      <c r="E976" s="10">
        <v>1.1574074074074073E-5</v>
      </c>
      <c r="F976" t="s">
        <v>52</v>
      </c>
      <c r="G976" t="s">
        <v>1516</v>
      </c>
      <c r="H976" s="11">
        <v>44171.409699074073</v>
      </c>
      <c r="I976" t="s">
        <v>1517</v>
      </c>
      <c r="J976">
        <v>0</v>
      </c>
      <c r="K976">
        <v>85</v>
      </c>
      <c r="M976">
        <v>974</v>
      </c>
      <c r="N976" s="16">
        <v>1.1574074074074073E-5</v>
      </c>
      <c r="O976">
        <v>69</v>
      </c>
      <c r="P976">
        <v>4</v>
      </c>
      <c r="Q976">
        <f>pqZwift[[#This Row],[Afstand]]+IF(pqZwift[[#This Row],[Index]]&gt;1,Q975,0)</f>
        <v>6366</v>
      </c>
      <c r="R976">
        <v>16</v>
      </c>
      <c r="S976">
        <v>85</v>
      </c>
    </row>
    <row r="977" spans="2:19" x14ac:dyDescent="0.25">
      <c r="B977">
        <v>975</v>
      </c>
      <c r="C977" t="s">
        <v>1512</v>
      </c>
      <c r="D977" t="s">
        <v>55</v>
      </c>
      <c r="E977" s="10">
        <v>1.1574074074074073E-5</v>
      </c>
      <c r="F977" t="s">
        <v>56</v>
      </c>
      <c r="G977" t="s">
        <v>1038</v>
      </c>
      <c r="H977" s="11">
        <v>44171.409710648149</v>
      </c>
      <c r="I977" t="s">
        <v>1518</v>
      </c>
      <c r="J977">
        <v>0</v>
      </c>
      <c r="K977">
        <v>85</v>
      </c>
      <c r="M977">
        <v>975</v>
      </c>
      <c r="N977" s="16">
        <v>1.1574074074074073E-5</v>
      </c>
      <c r="O977">
        <v>69</v>
      </c>
      <c r="P977">
        <v>5</v>
      </c>
      <c r="Q977">
        <f>pqZwift[[#This Row],[Afstand]]+IF(pqZwift[[#This Row],[Index]]&gt;1,Q976,0)</f>
        <v>6371</v>
      </c>
      <c r="R977">
        <v>17</v>
      </c>
      <c r="S977">
        <v>85</v>
      </c>
    </row>
    <row r="978" spans="2:19" x14ac:dyDescent="0.25">
      <c r="B978">
        <v>976</v>
      </c>
      <c r="C978" t="s">
        <v>1512</v>
      </c>
      <c r="D978" t="s">
        <v>44</v>
      </c>
      <c r="E978" s="10">
        <v>1.1574074074074073E-5</v>
      </c>
      <c r="F978" t="s">
        <v>45</v>
      </c>
      <c r="G978" t="s">
        <v>624</v>
      </c>
      <c r="H978" s="11">
        <v>44171.409722222219</v>
      </c>
      <c r="I978" t="s">
        <v>1519</v>
      </c>
      <c r="J978">
        <v>0</v>
      </c>
      <c r="K978">
        <v>86</v>
      </c>
      <c r="M978">
        <v>976</v>
      </c>
      <c r="N978" s="16">
        <v>1.1574074074074073E-5</v>
      </c>
      <c r="O978">
        <v>69</v>
      </c>
      <c r="P978">
        <v>4</v>
      </c>
      <c r="Q978">
        <f>pqZwift[[#This Row],[Afstand]]+IF(pqZwift[[#This Row],[Index]]&gt;1,Q977,0)</f>
        <v>6375</v>
      </c>
      <c r="R978">
        <v>15</v>
      </c>
      <c r="S978">
        <v>86</v>
      </c>
    </row>
    <row r="979" spans="2:19" x14ac:dyDescent="0.25">
      <c r="B979">
        <v>977</v>
      </c>
      <c r="C979" t="s">
        <v>1512</v>
      </c>
      <c r="D979" t="s">
        <v>44</v>
      </c>
      <c r="E979" s="10">
        <v>1.1574074074074073E-5</v>
      </c>
      <c r="F979" t="s">
        <v>52</v>
      </c>
      <c r="G979" t="s">
        <v>336</v>
      </c>
      <c r="H979" s="11">
        <v>44171.409733796296</v>
      </c>
      <c r="I979" t="s">
        <v>1520</v>
      </c>
      <c r="J979">
        <v>0</v>
      </c>
      <c r="K979">
        <v>87</v>
      </c>
      <c r="M979">
        <v>977</v>
      </c>
      <c r="N979" s="16">
        <v>1.1574074074074073E-5</v>
      </c>
      <c r="O979">
        <v>69</v>
      </c>
      <c r="P979">
        <v>4</v>
      </c>
      <c r="Q979">
        <f>pqZwift[[#This Row],[Afstand]]+IF(pqZwift[[#This Row],[Index]]&gt;1,Q978,0)</f>
        <v>6379</v>
      </c>
      <c r="R979">
        <v>16</v>
      </c>
      <c r="S979">
        <v>87</v>
      </c>
    </row>
    <row r="980" spans="2:19" x14ac:dyDescent="0.25">
      <c r="B980">
        <v>978</v>
      </c>
      <c r="C980" t="s">
        <v>1512</v>
      </c>
      <c r="D980" t="s">
        <v>44</v>
      </c>
      <c r="E980" s="10">
        <v>1.1574074074074073E-5</v>
      </c>
      <c r="F980" t="s">
        <v>45</v>
      </c>
      <c r="G980" t="s">
        <v>624</v>
      </c>
      <c r="H980" s="11">
        <v>44171.409745370373</v>
      </c>
      <c r="I980" t="s">
        <v>1521</v>
      </c>
      <c r="J980">
        <v>0</v>
      </c>
      <c r="K980">
        <v>87</v>
      </c>
      <c r="M980">
        <v>978</v>
      </c>
      <c r="N980" s="16">
        <v>1.1574074074074073E-5</v>
      </c>
      <c r="O980">
        <v>69</v>
      </c>
      <c r="P980">
        <v>4</v>
      </c>
      <c r="Q980">
        <f>pqZwift[[#This Row],[Afstand]]+IF(pqZwift[[#This Row],[Index]]&gt;1,Q979,0)</f>
        <v>6383</v>
      </c>
      <c r="R980">
        <v>15</v>
      </c>
      <c r="S980">
        <v>87</v>
      </c>
    </row>
    <row r="981" spans="2:19" x14ac:dyDescent="0.25">
      <c r="B981">
        <v>979</v>
      </c>
      <c r="C981" t="s">
        <v>1522</v>
      </c>
      <c r="D981" t="s">
        <v>55</v>
      </c>
      <c r="E981" s="10">
        <v>1.1574074074074073E-5</v>
      </c>
      <c r="F981" t="s">
        <v>61</v>
      </c>
      <c r="G981" t="s">
        <v>1033</v>
      </c>
      <c r="H981" s="11">
        <v>44171.409756944442</v>
      </c>
      <c r="I981" t="s">
        <v>1523</v>
      </c>
      <c r="J981">
        <v>0</v>
      </c>
      <c r="K981">
        <v>88</v>
      </c>
      <c r="M981">
        <v>979</v>
      </c>
      <c r="N981" s="16">
        <v>1.1574074074074073E-5</v>
      </c>
      <c r="O981">
        <v>70</v>
      </c>
      <c r="P981">
        <v>5</v>
      </c>
      <c r="Q981">
        <f>pqZwift[[#This Row],[Afstand]]+IF(pqZwift[[#This Row],[Index]]&gt;1,Q980,0)</f>
        <v>6388</v>
      </c>
      <c r="R981">
        <v>18</v>
      </c>
      <c r="S981">
        <v>88</v>
      </c>
    </row>
    <row r="982" spans="2:19" x14ac:dyDescent="0.25">
      <c r="B982">
        <v>980</v>
      </c>
      <c r="C982" t="s">
        <v>1522</v>
      </c>
      <c r="D982" t="s">
        <v>44</v>
      </c>
      <c r="E982" s="10">
        <v>1.1574074074074073E-5</v>
      </c>
      <c r="F982" t="s">
        <v>52</v>
      </c>
      <c r="G982" t="s">
        <v>1516</v>
      </c>
      <c r="H982" s="11">
        <v>44171.409768518519</v>
      </c>
      <c r="I982" t="s">
        <v>1524</v>
      </c>
      <c r="J982">
        <v>0</v>
      </c>
      <c r="K982">
        <v>88</v>
      </c>
      <c r="M982">
        <v>980</v>
      </c>
      <c r="N982" s="16">
        <v>1.1574074074074073E-5</v>
      </c>
      <c r="O982">
        <v>70</v>
      </c>
      <c r="P982">
        <v>4</v>
      </c>
      <c r="Q982">
        <f>pqZwift[[#This Row],[Afstand]]+IF(pqZwift[[#This Row],[Index]]&gt;1,Q981,0)</f>
        <v>6392</v>
      </c>
      <c r="R982">
        <v>16</v>
      </c>
      <c r="S982">
        <v>88</v>
      </c>
    </row>
    <row r="983" spans="2:19" x14ac:dyDescent="0.25">
      <c r="B983">
        <v>981</v>
      </c>
      <c r="C983" t="s">
        <v>1522</v>
      </c>
      <c r="D983" t="s">
        <v>55</v>
      </c>
      <c r="E983" s="10">
        <v>1.1574074074074073E-5</v>
      </c>
      <c r="F983" t="s">
        <v>56</v>
      </c>
      <c r="G983" t="s">
        <v>1038</v>
      </c>
      <c r="H983" s="11">
        <v>44171.409780092596</v>
      </c>
      <c r="I983" t="s">
        <v>1525</v>
      </c>
      <c r="J983">
        <v>0</v>
      </c>
      <c r="K983">
        <v>87</v>
      </c>
      <c r="M983">
        <v>981</v>
      </c>
      <c r="N983" s="16">
        <v>1.1574074074074073E-5</v>
      </c>
      <c r="O983">
        <v>70</v>
      </c>
      <c r="P983">
        <v>5</v>
      </c>
      <c r="Q983">
        <f>pqZwift[[#This Row],[Afstand]]+IF(pqZwift[[#This Row],[Index]]&gt;1,Q982,0)</f>
        <v>6397</v>
      </c>
      <c r="R983">
        <v>17</v>
      </c>
      <c r="S983">
        <v>87</v>
      </c>
    </row>
    <row r="984" spans="2:19" x14ac:dyDescent="0.25">
      <c r="B984">
        <v>982</v>
      </c>
      <c r="C984" t="s">
        <v>1522</v>
      </c>
      <c r="D984" t="s">
        <v>44</v>
      </c>
      <c r="E984" s="10">
        <v>1.1574074074074073E-5</v>
      </c>
      <c r="F984" t="s">
        <v>45</v>
      </c>
      <c r="G984" t="s">
        <v>336</v>
      </c>
      <c r="H984" s="11">
        <v>44171.409791666665</v>
      </c>
      <c r="I984" t="s">
        <v>1526</v>
      </c>
      <c r="J984">
        <v>0</v>
      </c>
      <c r="K984">
        <v>88</v>
      </c>
      <c r="M984">
        <v>982</v>
      </c>
      <c r="N984" s="16">
        <v>1.1574074074074073E-5</v>
      </c>
      <c r="O984">
        <v>70</v>
      </c>
      <c r="P984">
        <v>4</v>
      </c>
      <c r="Q984">
        <f>pqZwift[[#This Row],[Afstand]]+IF(pqZwift[[#This Row],[Index]]&gt;1,Q983,0)</f>
        <v>6401</v>
      </c>
      <c r="R984">
        <v>15</v>
      </c>
      <c r="S984">
        <v>88</v>
      </c>
    </row>
    <row r="985" spans="2:19" x14ac:dyDescent="0.25">
      <c r="B985">
        <v>983</v>
      </c>
      <c r="C985" t="s">
        <v>1522</v>
      </c>
      <c r="D985" t="s">
        <v>44</v>
      </c>
      <c r="E985" s="10">
        <v>1.1574074074074073E-5</v>
      </c>
      <c r="F985" t="s">
        <v>52</v>
      </c>
      <c r="G985" t="s">
        <v>616</v>
      </c>
      <c r="H985" s="11">
        <v>44171.409803240742</v>
      </c>
      <c r="I985" t="s">
        <v>1527</v>
      </c>
      <c r="J985">
        <v>0</v>
      </c>
      <c r="K985">
        <v>88</v>
      </c>
      <c r="M985">
        <v>983</v>
      </c>
      <c r="N985" s="16">
        <v>1.1574074074074073E-5</v>
      </c>
      <c r="O985">
        <v>70</v>
      </c>
      <c r="P985">
        <v>4</v>
      </c>
      <c r="Q985">
        <f>pqZwift[[#This Row],[Afstand]]+IF(pqZwift[[#This Row],[Index]]&gt;1,Q984,0)</f>
        <v>6405</v>
      </c>
      <c r="R985">
        <v>16</v>
      </c>
      <c r="S985">
        <v>88</v>
      </c>
    </row>
    <row r="986" spans="2:19" x14ac:dyDescent="0.25">
      <c r="B986">
        <v>984</v>
      </c>
      <c r="C986" t="s">
        <v>1522</v>
      </c>
      <c r="D986" t="s">
        <v>44</v>
      </c>
      <c r="E986" s="10">
        <v>1.1574074074074073E-5</v>
      </c>
      <c r="F986" t="s">
        <v>52</v>
      </c>
      <c r="G986" t="s">
        <v>1516</v>
      </c>
      <c r="H986" s="11">
        <v>44171.409814814811</v>
      </c>
      <c r="I986" t="s">
        <v>1528</v>
      </c>
      <c r="J986">
        <v>0</v>
      </c>
      <c r="K986">
        <v>87</v>
      </c>
      <c r="M986">
        <v>984</v>
      </c>
      <c r="N986" s="16">
        <v>1.1574074074074073E-5</v>
      </c>
      <c r="O986">
        <v>70</v>
      </c>
      <c r="P986">
        <v>4</v>
      </c>
      <c r="Q986">
        <f>pqZwift[[#This Row],[Afstand]]+IF(pqZwift[[#This Row],[Index]]&gt;1,Q985,0)</f>
        <v>6409</v>
      </c>
      <c r="R986">
        <v>16</v>
      </c>
      <c r="S986">
        <v>87</v>
      </c>
    </row>
    <row r="987" spans="2:19" x14ac:dyDescent="0.25">
      <c r="B987">
        <v>985</v>
      </c>
      <c r="C987" t="s">
        <v>1522</v>
      </c>
      <c r="D987" t="s">
        <v>44</v>
      </c>
      <c r="E987" s="10">
        <v>1.1574074074074073E-5</v>
      </c>
      <c r="F987" t="s">
        <v>45</v>
      </c>
      <c r="G987" t="s">
        <v>336</v>
      </c>
      <c r="H987" s="11">
        <v>44171.409826388888</v>
      </c>
      <c r="I987" t="s">
        <v>1529</v>
      </c>
      <c r="J987">
        <v>0</v>
      </c>
      <c r="K987">
        <v>88</v>
      </c>
      <c r="M987">
        <v>985</v>
      </c>
      <c r="N987" s="16">
        <v>1.1574074074074073E-5</v>
      </c>
      <c r="O987">
        <v>70</v>
      </c>
      <c r="P987">
        <v>4</v>
      </c>
      <c r="Q987">
        <f>pqZwift[[#This Row],[Afstand]]+IF(pqZwift[[#This Row],[Index]]&gt;1,Q986,0)</f>
        <v>6413</v>
      </c>
      <c r="R987">
        <v>15</v>
      </c>
      <c r="S987">
        <v>88</v>
      </c>
    </row>
    <row r="988" spans="2:19" x14ac:dyDescent="0.25">
      <c r="B988">
        <v>986</v>
      </c>
      <c r="C988" t="s">
        <v>1530</v>
      </c>
      <c r="D988" t="s">
        <v>55</v>
      </c>
      <c r="E988" s="10">
        <v>1.1574074074074073E-5</v>
      </c>
      <c r="F988" t="s">
        <v>61</v>
      </c>
      <c r="G988" t="s">
        <v>1033</v>
      </c>
      <c r="H988" s="11">
        <v>44171.409837962965</v>
      </c>
      <c r="I988" t="s">
        <v>1531</v>
      </c>
      <c r="J988">
        <v>0</v>
      </c>
      <c r="K988">
        <v>88</v>
      </c>
      <c r="M988">
        <v>986</v>
      </c>
      <c r="N988" s="16">
        <v>1.1574074074074073E-5</v>
      </c>
      <c r="O988">
        <v>71</v>
      </c>
      <c r="P988">
        <v>5</v>
      </c>
      <c r="Q988">
        <f>pqZwift[[#This Row],[Afstand]]+IF(pqZwift[[#This Row],[Index]]&gt;1,Q987,0)</f>
        <v>6418</v>
      </c>
      <c r="R988">
        <v>18</v>
      </c>
      <c r="S988">
        <v>88</v>
      </c>
    </row>
    <row r="989" spans="2:19" x14ac:dyDescent="0.25">
      <c r="B989">
        <v>987</v>
      </c>
      <c r="C989" t="s">
        <v>1530</v>
      </c>
      <c r="D989" t="s">
        <v>44</v>
      </c>
      <c r="E989" s="10">
        <v>1.1574074074074073E-5</v>
      </c>
      <c r="F989" t="s">
        <v>52</v>
      </c>
      <c r="G989" t="s">
        <v>616</v>
      </c>
      <c r="H989" s="11">
        <v>44171.409849537034</v>
      </c>
      <c r="I989" t="s">
        <v>1532</v>
      </c>
      <c r="J989">
        <v>0</v>
      </c>
      <c r="K989">
        <v>88</v>
      </c>
      <c r="M989">
        <v>987</v>
      </c>
      <c r="N989" s="16">
        <v>1.1574074074074073E-5</v>
      </c>
      <c r="O989">
        <v>71</v>
      </c>
      <c r="P989">
        <v>4</v>
      </c>
      <c r="Q989">
        <f>pqZwift[[#This Row],[Afstand]]+IF(pqZwift[[#This Row],[Index]]&gt;1,Q988,0)</f>
        <v>6422</v>
      </c>
      <c r="R989">
        <v>16</v>
      </c>
      <c r="S989">
        <v>88</v>
      </c>
    </row>
    <row r="990" spans="2:19" x14ac:dyDescent="0.25">
      <c r="B990">
        <v>988</v>
      </c>
      <c r="C990" t="s">
        <v>1530</v>
      </c>
      <c r="D990" t="s">
        <v>55</v>
      </c>
      <c r="E990" s="10">
        <v>1.1574074074074073E-5</v>
      </c>
      <c r="F990" t="s">
        <v>56</v>
      </c>
      <c r="G990" t="s">
        <v>1038</v>
      </c>
      <c r="H990" s="11">
        <v>44171.409861111111</v>
      </c>
      <c r="I990" t="s">
        <v>1533</v>
      </c>
      <c r="J990">
        <v>0</v>
      </c>
      <c r="K990">
        <v>87</v>
      </c>
      <c r="M990">
        <v>988</v>
      </c>
      <c r="N990" s="16">
        <v>1.1574074074074073E-5</v>
      </c>
      <c r="O990">
        <v>71</v>
      </c>
      <c r="P990">
        <v>5</v>
      </c>
      <c r="Q990">
        <f>pqZwift[[#This Row],[Afstand]]+IF(pqZwift[[#This Row],[Index]]&gt;1,Q989,0)</f>
        <v>6427</v>
      </c>
      <c r="R990">
        <v>17</v>
      </c>
      <c r="S990">
        <v>87</v>
      </c>
    </row>
    <row r="991" spans="2:19" x14ac:dyDescent="0.25">
      <c r="B991">
        <v>989</v>
      </c>
      <c r="C991" t="s">
        <v>1530</v>
      </c>
      <c r="D991" t="s">
        <v>44</v>
      </c>
      <c r="E991" s="10">
        <v>1.1574074074074073E-5</v>
      </c>
      <c r="F991" t="s">
        <v>52</v>
      </c>
      <c r="G991" t="s">
        <v>336</v>
      </c>
      <c r="H991" s="11">
        <v>44171.409872685188</v>
      </c>
      <c r="I991" t="s">
        <v>1534</v>
      </c>
      <c r="J991">
        <v>0</v>
      </c>
      <c r="K991">
        <v>86</v>
      </c>
      <c r="M991">
        <v>989</v>
      </c>
      <c r="N991" s="16">
        <v>1.1574074074074073E-5</v>
      </c>
      <c r="O991">
        <v>71</v>
      </c>
      <c r="P991">
        <v>4</v>
      </c>
      <c r="Q991">
        <f>pqZwift[[#This Row],[Afstand]]+IF(pqZwift[[#This Row],[Index]]&gt;1,Q990,0)</f>
        <v>6431</v>
      </c>
      <c r="R991">
        <v>16</v>
      </c>
      <c r="S991">
        <v>86</v>
      </c>
    </row>
    <row r="992" spans="2:19" x14ac:dyDescent="0.25">
      <c r="B992">
        <v>990</v>
      </c>
      <c r="C992" t="s">
        <v>1530</v>
      </c>
      <c r="D992" t="s">
        <v>44</v>
      </c>
      <c r="E992" s="10">
        <v>1.1574074074074073E-5</v>
      </c>
      <c r="F992" t="s">
        <v>52</v>
      </c>
      <c r="G992" t="s">
        <v>616</v>
      </c>
      <c r="H992" s="11">
        <v>44171.409884259258</v>
      </c>
      <c r="I992" t="s">
        <v>1535</v>
      </c>
      <c r="J992">
        <v>0</v>
      </c>
      <c r="K992">
        <v>85</v>
      </c>
      <c r="M992">
        <v>990</v>
      </c>
      <c r="N992" s="16">
        <v>1.1574074074074073E-5</v>
      </c>
      <c r="O992">
        <v>71</v>
      </c>
      <c r="P992">
        <v>4</v>
      </c>
      <c r="Q992">
        <f>pqZwift[[#This Row],[Afstand]]+IF(pqZwift[[#This Row],[Index]]&gt;1,Q991,0)</f>
        <v>6435</v>
      </c>
      <c r="R992">
        <v>16</v>
      </c>
      <c r="S992">
        <v>85</v>
      </c>
    </row>
    <row r="993" spans="2:19" x14ac:dyDescent="0.25">
      <c r="B993">
        <v>991</v>
      </c>
      <c r="C993" t="s">
        <v>1530</v>
      </c>
      <c r="D993" t="s">
        <v>55</v>
      </c>
      <c r="E993" s="10">
        <v>1.1574074074074073E-5</v>
      </c>
      <c r="F993" t="s">
        <v>61</v>
      </c>
      <c r="G993" t="s">
        <v>1033</v>
      </c>
      <c r="H993" s="11">
        <v>44171.409895833334</v>
      </c>
      <c r="I993" t="s">
        <v>1536</v>
      </c>
      <c r="J993">
        <v>0</v>
      </c>
      <c r="K993">
        <v>85</v>
      </c>
      <c r="M993">
        <v>991</v>
      </c>
      <c r="N993" s="16">
        <v>1.1574074074074073E-5</v>
      </c>
      <c r="O993">
        <v>71</v>
      </c>
      <c r="P993">
        <v>5</v>
      </c>
      <c r="Q993">
        <f>pqZwift[[#This Row],[Afstand]]+IF(pqZwift[[#This Row],[Index]]&gt;1,Q992,0)</f>
        <v>6440</v>
      </c>
      <c r="R993">
        <v>18</v>
      </c>
      <c r="S993">
        <v>85</v>
      </c>
    </row>
    <row r="994" spans="2:19" x14ac:dyDescent="0.25">
      <c r="B994">
        <v>992</v>
      </c>
      <c r="C994" t="s">
        <v>1530</v>
      </c>
      <c r="D994" t="s">
        <v>44</v>
      </c>
      <c r="E994" s="10">
        <v>1.1574074074074073E-5</v>
      </c>
      <c r="F994" t="s">
        <v>52</v>
      </c>
      <c r="G994" t="s">
        <v>616</v>
      </c>
      <c r="H994" s="11">
        <v>44171.409907407404</v>
      </c>
      <c r="I994" t="s">
        <v>1537</v>
      </c>
      <c r="J994">
        <v>0</v>
      </c>
      <c r="K994">
        <v>86</v>
      </c>
      <c r="M994">
        <v>992</v>
      </c>
      <c r="N994" s="16">
        <v>1.1574074074074073E-5</v>
      </c>
      <c r="O994">
        <v>71</v>
      </c>
      <c r="P994">
        <v>4</v>
      </c>
      <c r="Q994">
        <f>pqZwift[[#This Row],[Afstand]]+IF(pqZwift[[#This Row],[Index]]&gt;1,Q993,0)</f>
        <v>6444</v>
      </c>
      <c r="R994">
        <v>16</v>
      </c>
      <c r="S994">
        <v>86</v>
      </c>
    </row>
    <row r="995" spans="2:19" x14ac:dyDescent="0.25">
      <c r="B995">
        <v>993</v>
      </c>
      <c r="C995" t="s">
        <v>1530</v>
      </c>
      <c r="D995" t="s">
        <v>44</v>
      </c>
      <c r="E995" s="10">
        <v>1.1574074074074073E-5</v>
      </c>
      <c r="F995" t="s">
        <v>52</v>
      </c>
      <c r="G995" t="s">
        <v>616</v>
      </c>
      <c r="H995" s="11">
        <v>44171.409918981481</v>
      </c>
      <c r="I995" t="s">
        <v>1538</v>
      </c>
      <c r="J995">
        <v>0</v>
      </c>
      <c r="K995">
        <v>86</v>
      </c>
      <c r="M995">
        <v>993</v>
      </c>
      <c r="N995" s="16">
        <v>1.1574074074074073E-5</v>
      </c>
      <c r="O995">
        <v>71</v>
      </c>
      <c r="P995">
        <v>4</v>
      </c>
      <c r="Q995">
        <f>pqZwift[[#This Row],[Afstand]]+IF(pqZwift[[#This Row],[Index]]&gt;1,Q994,0)</f>
        <v>6448</v>
      </c>
      <c r="R995">
        <v>16</v>
      </c>
      <c r="S995">
        <v>86</v>
      </c>
    </row>
    <row r="996" spans="2:19" x14ac:dyDescent="0.25">
      <c r="B996">
        <v>994</v>
      </c>
      <c r="C996" t="s">
        <v>1539</v>
      </c>
      <c r="D996" t="s">
        <v>44</v>
      </c>
      <c r="E996" s="10">
        <v>1.1574074074074073E-5</v>
      </c>
      <c r="F996" t="s">
        <v>52</v>
      </c>
      <c r="G996" t="s">
        <v>336</v>
      </c>
      <c r="H996" s="11">
        <v>44171.409930555557</v>
      </c>
      <c r="I996" t="s">
        <v>1540</v>
      </c>
      <c r="J996">
        <v>0</v>
      </c>
      <c r="K996">
        <v>87</v>
      </c>
      <c r="M996">
        <v>994</v>
      </c>
      <c r="N996" s="16">
        <v>1.1574074074074073E-5</v>
      </c>
      <c r="O996">
        <v>72</v>
      </c>
      <c r="P996">
        <v>4</v>
      </c>
      <c r="Q996">
        <f>pqZwift[[#This Row],[Afstand]]+IF(pqZwift[[#This Row],[Index]]&gt;1,Q995,0)</f>
        <v>6452</v>
      </c>
      <c r="R996">
        <v>16</v>
      </c>
      <c r="S996">
        <v>87</v>
      </c>
    </row>
    <row r="997" spans="2:19" x14ac:dyDescent="0.25">
      <c r="B997">
        <v>995</v>
      </c>
      <c r="C997" t="s">
        <v>1539</v>
      </c>
      <c r="D997" t="s">
        <v>55</v>
      </c>
      <c r="E997" s="10">
        <v>1.1574074074074073E-5</v>
      </c>
      <c r="F997" t="s">
        <v>61</v>
      </c>
      <c r="G997" t="s">
        <v>1047</v>
      </c>
      <c r="H997" s="11">
        <v>44171.409942129627</v>
      </c>
      <c r="I997" t="s">
        <v>1541</v>
      </c>
      <c r="J997">
        <v>0</v>
      </c>
      <c r="K997">
        <v>87</v>
      </c>
      <c r="M997">
        <v>995</v>
      </c>
      <c r="N997" s="16">
        <v>1.1574074074074073E-5</v>
      </c>
      <c r="O997">
        <v>72</v>
      </c>
      <c r="P997">
        <v>5</v>
      </c>
      <c r="Q997">
        <f>pqZwift[[#This Row],[Afstand]]+IF(pqZwift[[#This Row],[Index]]&gt;1,Q996,0)</f>
        <v>6457</v>
      </c>
      <c r="R997">
        <v>18</v>
      </c>
      <c r="S997">
        <v>87</v>
      </c>
    </row>
    <row r="998" spans="2:19" x14ac:dyDescent="0.25">
      <c r="B998">
        <v>996</v>
      </c>
      <c r="C998" t="s">
        <v>1539</v>
      </c>
      <c r="D998" t="s">
        <v>44</v>
      </c>
      <c r="E998" s="10">
        <v>1.1574074074074073E-5</v>
      </c>
      <c r="F998" t="s">
        <v>52</v>
      </c>
      <c r="G998" t="s">
        <v>1516</v>
      </c>
      <c r="H998" s="11">
        <v>44171.409953703704</v>
      </c>
      <c r="I998" t="s">
        <v>1542</v>
      </c>
      <c r="J998">
        <v>0</v>
      </c>
      <c r="K998">
        <v>86</v>
      </c>
      <c r="M998">
        <v>996</v>
      </c>
      <c r="N998" s="16">
        <v>1.1574074074074073E-5</v>
      </c>
      <c r="O998">
        <v>72</v>
      </c>
      <c r="P998">
        <v>4</v>
      </c>
      <c r="Q998">
        <f>pqZwift[[#This Row],[Afstand]]+IF(pqZwift[[#This Row],[Index]]&gt;1,Q997,0)</f>
        <v>6461</v>
      </c>
      <c r="R998">
        <v>16</v>
      </c>
      <c r="S998">
        <v>86</v>
      </c>
    </row>
    <row r="999" spans="2:19" x14ac:dyDescent="0.25">
      <c r="B999">
        <v>997</v>
      </c>
      <c r="C999" t="s">
        <v>1539</v>
      </c>
      <c r="D999" t="s">
        <v>55</v>
      </c>
      <c r="E999" s="10">
        <v>1.1574074074074073E-5</v>
      </c>
      <c r="F999" t="s">
        <v>61</v>
      </c>
      <c r="G999" t="s">
        <v>1033</v>
      </c>
      <c r="H999" s="11">
        <v>44171.40996527778</v>
      </c>
      <c r="I999" t="s">
        <v>1543</v>
      </c>
      <c r="J999">
        <v>0</v>
      </c>
      <c r="K999">
        <v>87</v>
      </c>
      <c r="M999">
        <v>997</v>
      </c>
      <c r="N999" s="16">
        <v>1.1574074074074073E-5</v>
      </c>
      <c r="O999">
        <v>72</v>
      </c>
      <c r="P999">
        <v>5</v>
      </c>
      <c r="Q999">
        <f>pqZwift[[#This Row],[Afstand]]+IF(pqZwift[[#This Row],[Index]]&gt;1,Q998,0)</f>
        <v>6466</v>
      </c>
      <c r="R999">
        <v>18</v>
      </c>
      <c r="S999">
        <v>87</v>
      </c>
    </row>
    <row r="1000" spans="2:19" x14ac:dyDescent="0.25">
      <c r="B1000">
        <v>998</v>
      </c>
      <c r="C1000" t="s">
        <v>1539</v>
      </c>
      <c r="D1000" t="s">
        <v>44</v>
      </c>
      <c r="E1000" s="10">
        <v>1.1574074074074073E-5</v>
      </c>
      <c r="F1000" t="s">
        <v>52</v>
      </c>
      <c r="G1000" t="s">
        <v>336</v>
      </c>
      <c r="H1000" s="11">
        <v>44171.40997685185</v>
      </c>
      <c r="I1000" t="s">
        <v>1544</v>
      </c>
      <c r="J1000">
        <v>0</v>
      </c>
      <c r="K1000">
        <v>86</v>
      </c>
      <c r="M1000">
        <v>998</v>
      </c>
      <c r="N1000" s="16">
        <v>1.1574074074074073E-5</v>
      </c>
      <c r="O1000">
        <v>72</v>
      </c>
      <c r="P1000">
        <v>4</v>
      </c>
      <c r="Q1000">
        <f>pqZwift[[#This Row],[Afstand]]+IF(pqZwift[[#This Row],[Index]]&gt;1,Q999,0)</f>
        <v>6470</v>
      </c>
      <c r="R1000">
        <v>16</v>
      </c>
      <c r="S1000">
        <v>86</v>
      </c>
    </row>
    <row r="1001" spans="2:19" x14ac:dyDescent="0.25">
      <c r="B1001">
        <v>999</v>
      </c>
      <c r="C1001" t="s">
        <v>1539</v>
      </c>
      <c r="D1001" t="s">
        <v>44</v>
      </c>
      <c r="E1001" s="10">
        <v>1.1574074074074073E-5</v>
      </c>
      <c r="F1001" t="s">
        <v>52</v>
      </c>
      <c r="G1001" t="s">
        <v>616</v>
      </c>
      <c r="H1001" s="11">
        <v>44171.409988425927</v>
      </c>
      <c r="I1001" t="s">
        <v>1545</v>
      </c>
      <c r="J1001">
        <v>0</v>
      </c>
      <c r="K1001">
        <v>85</v>
      </c>
      <c r="M1001">
        <v>999</v>
      </c>
      <c r="N1001" s="16">
        <v>1.1574074074074073E-5</v>
      </c>
      <c r="O1001">
        <v>72</v>
      </c>
      <c r="P1001">
        <v>4</v>
      </c>
      <c r="Q1001">
        <f>pqZwift[[#This Row],[Afstand]]+IF(pqZwift[[#This Row],[Index]]&gt;1,Q1000,0)</f>
        <v>6474</v>
      </c>
      <c r="R1001">
        <v>16</v>
      </c>
      <c r="S1001">
        <v>85</v>
      </c>
    </row>
    <row r="1002" spans="2:19" x14ac:dyDescent="0.25">
      <c r="B1002">
        <v>1000</v>
      </c>
      <c r="C1002" t="s">
        <v>1539</v>
      </c>
      <c r="D1002" t="s">
        <v>55</v>
      </c>
      <c r="E1002" s="10">
        <v>1.1574074074074073E-5</v>
      </c>
      <c r="F1002" t="s">
        <v>61</v>
      </c>
      <c r="G1002" t="s">
        <v>1033</v>
      </c>
      <c r="H1002" s="11">
        <v>44171.41</v>
      </c>
      <c r="I1002" t="s">
        <v>1546</v>
      </c>
      <c r="J1002">
        <v>0</v>
      </c>
      <c r="K1002">
        <v>86</v>
      </c>
      <c r="M1002">
        <v>1000</v>
      </c>
      <c r="N1002" s="16">
        <v>1.1574074074074073E-5</v>
      </c>
      <c r="O1002">
        <v>72</v>
      </c>
      <c r="P1002">
        <v>5</v>
      </c>
      <c r="Q1002">
        <f>pqZwift[[#This Row],[Afstand]]+IF(pqZwift[[#This Row],[Index]]&gt;1,Q1001,0)</f>
        <v>6479</v>
      </c>
      <c r="R1002">
        <v>18</v>
      </c>
      <c r="S1002">
        <v>86</v>
      </c>
    </row>
    <row r="1003" spans="2:19" x14ac:dyDescent="0.25">
      <c r="B1003">
        <v>1001</v>
      </c>
      <c r="C1003" t="s">
        <v>1539</v>
      </c>
      <c r="D1003" t="s">
        <v>44</v>
      </c>
      <c r="E1003" s="10">
        <v>1.1574074074074073E-5</v>
      </c>
      <c r="F1003" t="s">
        <v>52</v>
      </c>
      <c r="G1003" t="s">
        <v>1516</v>
      </c>
      <c r="H1003" s="11">
        <v>44171.410011574073</v>
      </c>
      <c r="I1003" t="s">
        <v>1547</v>
      </c>
      <c r="J1003">
        <v>0</v>
      </c>
      <c r="K1003">
        <v>86</v>
      </c>
      <c r="M1003">
        <v>1001</v>
      </c>
      <c r="N1003" s="16">
        <v>1.1574074074074073E-5</v>
      </c>
      <c r="O1003">
        <v>72</v>
      </c>
      <c r="P1003">
        <v>4</v>
      </c>
      <c r="Q1003">
        <f>pqZwift[[#This Row],[Afstand]]+IF(pqZwift[[#This Row],[Index]]&gt;1,Q1002,0)</f>
        <v>6483</v>
      </c>
      <c r="R1003">
        <v>16</v>
      </c>
      <c r="S1003">
        <v>86</v>
      </c>
    </row>
    <row r="1004" spans="2:19" x14ac:dyDescent="0.25">
      <c r="B1004">
        <v>1002</v>
      </c>
      <c r="C1004" t="s">
        <v>1548</v>
      </c>
      <c r="D1004" t="s">
        <v>44</v>
      </c>
      <c r="E1004" s="10">
        <v>1.1574074074074073E-5</v>
      </c>
      <c r="F1004" t="s">
        <v>52</v>
      </c>
      <c r="G1004" t="s">
        <v>336</v>
      </c>
      <c r="H1004" s="11">
        <v>44171.41002314815</v>
      </c>
      <c r="I1004" t="s">
        <v>1549</v>
      </c>
      <c r="J1004">
        <v>0</v>
      </c>
      <c r="K1004">
        <v>87</v>
      </c>
      <c r="M1004">
        <v>1002</v>
      </c>
      <c r="N1004" s="16">
        <v>1.1574074074074073E-5</v>
      </c>
      <c r="O1004">
        <v>73</v>
      </c>
      <c r="P1004">
        <v>4</v>
      </c>
      <c r="Q1004">
        <f>pqZwift[[#This Row],[Afstand]]+IF(pqZwift[[#This Row],[Index]]&gt;1,Q1003,0)</f>
        <v>6487</v>
      </c>
      <c r="R1004">
        <v>16</v>
      </c>
      <c r="S1004">
        <v>87</v>
      </c>
    </row>
    <row r="1005" spans="2:19" x14ac:dyDescent="0.25">
      <c r="B1005">
        <v>1003</v>
      </c>
      <c r="C1005" t="s">
        <v>1548</v>
      </c>
      <c r="D1005" t="s">
        <v>55</v>
      </c>
      <c r="E1005" s="10">
        <v>1.1574074074074073E-5</v>
      </c>
      <c r="F1005" t="s">
        <v>56</v>
      </c>
      <c r="G1005" t="s">
        <v>1030</v>
      </c>
      <c r="H1005" s="11">
        <v>44171.410034722219</v>
      </c>
      <c r="I1005" t="s">
        <v>1550</v>
      </c>
      <c r="J1005">
        <v>0</v>
      </c>
      <c r="K1005">
        <v>87</v>
      </c>
      <c r="M1005">
        <v>1003</v>
      </c>
      <c r="N1005" s="16">
        <v>1.1574074074074073E-5</v>
      </c>
      <c r="O1005">
        <v>73</v>
      </c>
      <c r="P1005">
        <v>5</v>
      </c>
      <c r="Q1005">
        <f>pqZwift[[#This Row],[Afstand]]+IF(pqZwift[[#This Row],[Index]]&gt;1,Q1004,0)</f>
        <v>6492</v>
      </c>
      <c r="R1005">
        <v>17</v>
      </c>
      <c r="S1005">
        <v>87</v>
      </c>
    </row>
    <row r="1006" spans="2:19" x14ac:dyDescent="0.25">
      <c r="B1006">
        <v>1004</v>
      </c>
      <c r="C1006" t="s">
        <v>1548</v>
      </c>
      <c r="D1006" t="s">
        <v>55</v>
      </c>
      <c r="E1006" s="10">
        <v>1.1574074074074073E-5</v>
      </c>
      <c r="F1006" t="s">
        <v>61</v>
      </c>
      <c r="G1006" t="s">
        <v>1033</v>
      </c>
      <c r="H1006" s="11">
        <v>44171.410046296296</v>
      </c>
      <c r="I1006" t="s">
        <v>1551</v>
      </c>
      <c r="J1006">
        <v>0</v>
      </c>
      <c r="K1006">
        <v>88</v>
      </c>
      <c r="M1006">
        <v>1004</v>
      </c>
      <c r="N1006" s="16">
        <v>1.1574074074074073E-5</v>
      </c>
      <c r="O1006">
        <v>73</v>
      </c>
      <c r="P1006">
        <v>5</v>
      </c>
      <c r="Q1006">
        <f>pqZwift[[#This Row],[Afstand]]+IF(pqZwift[[#This Row],[Index]]&gt;1,Q1005,0)</f>
        <v>6497</v>
      </c>
      <c r="R1006">
        <v>18</v>
      </c>
      <c r="S1006">
        <v>88</v>
      </c>
    </row>
    <row r="1007" spans="2:19" x14ac:dyDescent="0.25">
      <c r="B1007">
        <v>1005</v>
      </c>
      <c r="C1007" t="s">
        <v>1548</v>
      </c>
      <c r="D1007" t="s">
        <v>44</v>
      </c>
      <c r="E1007" s="10">
        <v>1.1574074074074073E-5</v>
      </c>
      <c r="F1007" t="s">
        <v>52</v>
      </c>
      <c r="G1007" t="s">
        <v>1516</v>
      </c>
      <c r="H1007" s="11">
        <v>44171.410057870373</v>
      </c>
      <c r="I1007" t="s">
        <v>1552</v>
      </c>
      <c r="J1007">
        <v>0</v>
      </c>
      <c r="K1007">
        <v>88</v>
      </c>
      <c r="M1007">
        <v>1005</v>
      </c>
      <c r="N1007" s="16">
        <v>1.1574074074074073E-5</v>
      </c>
      <c r="O1007">
        <v>73</v>
      </c>
      <c r="P1007">
        <v>4</v>
      </c>
      <c r="Q1007">
        <f>pqZwift[[#This Row],[Afstand]]+IF(pqZwift[[#This Row],[Index]]&gt;1,Q1006,0)</f>
        <v>6501</v>
      </c>
      <c r="R1007">
        <v>16</v>
      </c>
      <c r="S1007">
        <v>88</v>
      </c>
    </row>
    <row r="1008" spans="2:19" x14ac:dyDescent="0.25">
      <c r="B1008">
        <v>1006</v>
      </c>
      <c r="C1008" t="s">
        <v>1548</v>
      </c>
      <c r="D1008" t="s">
        <v>44</v>
      </c>
      <c r="E1008" s="10">
        <v>1.1574074074074073E-5</v>
      </c>
      <c r="F1008" t="s">
        <v>52</v>
      </c>
      <c r="G1008" t="s">
        <v>336</v>
      </c>
      <c r="H1008" s="11">
        <v>44171.410069444442</v>
      </c>
      <c r="I1008" t="s">
        <v>1553</v>
      </c>
      <c r="J1008">
        <v>0</v>
      </c>
      <c r="K1008">
        <v>88</v>
      </c>
      <c r="M1008">
        <v>1006</v>
      </c>
      <c r="N1008" s="16">
        <v>1.1574074074074073E-5</v>
      </c>
      <c r="O1008">
        <v>73</v>
      </c>
      <c r="P1008">
        <v>4</v>
      </c>
      <c r="Q1008">
        <f>pqZwift[[#This Row],[Afstand]]+IF(pqZwift[[#This Row],[Index]]&gt;1,Q1007,0)</f>
        <v>6505</v>
      </c>
      <c r="R1008">
        <v>16</v>
      </c>
      <c r="S1008">
        <v>88</v>
      </c>
    </row>
    <row r="1009" spans="2:19" x14ac:dyDescent="0.25">
      <c r="B1009">
        <v>1007</v>
      </c>
      <c r="C1009" t="s">
        <v>1548</v>
      </c>
      <c r="D1009" t="s">
        <v>55</v>
      </c>
      <c r="E1009" s="10">
        <v>1.1574074074074073E-5</v>
      </c>
      <c r="F1009" t="s">
        <v>61</v>
      </c>
      <c r="G1009" t="s">
        <v>1047</v>
      </c>
      <c r="H1009" s="11">
        <v>44171.410081018519</v>
      </c>
      <c r="I1009" t="s">
        <v>1554</v>
      </c>
      <c r="J1009">
        <v>0</v>
      </c>
      <c r="K1009">
        <v>87</v>
      </c>
      <c r="M1009">
        <v>1007</v>
      </c>
      <c r="N1009" s="16">
        <v>1.1574074074074073E-5</v>
      </c>
      <c r="O1009">
        <v>73</v>
      </c>
      <c r="P1009">
        <v>5</v>
      </c>
      <c r="Q1009">
        <f>pqZwift[[#This Row],[Afstand]]+IF(pqZwift[[#This Row],[Index]]&gt;1,Q1008,0)</f>
        <v>6510</v>
      </c>
      <c r="R1009">
        <v>18</v>
      </c>
      <c r="S1009">
        <v>87</v>
      </c>
    </row>
    <row r="1010" spans="2:19" x14ac:dyDescent="0.25">
      <c r="B1010">
        <v>1008</v>
      </c>
      <c r="C1010" t="s">
        <v>1548</v>
      </c>
      <c r="D1010" t="s">
        <v>55</v>
      </c>
      <c r="E1010" s="10">
        <v>1.1574074074074073E-5</v>
      </c>
      <c r="F1010" t="s">
        <v>56</v>
      </c>
      <c r="G1010" t="s">
        <v>1030</v>
      </c>
      <c r="H1010" s="11">
        <v>44171.410092592596</v>
      </c>
      <c r="I1010" t="s">
        <v>1555</v>
      </c>
      <c r="J1010">
        <v>0</v>
      </c>
      <c r="K1010">
        <v>88</v>
      </c>
      <c r="M1010">
        <v>1008</v>
      </c>
      <c r="N1010" s="16">
        <v>1.1574074074074073E-5</v>
      </c>
      <c r="O1010">
        <v>73</v>
      </c>
      <c r="P1010">
        <v>5</v>
      </c>
      <c r="Q1010">
        <f>pqZwift[[#This Row],[Afstand]]+IF(pqZwift[[#This Row],[Index]]&gt;1,Q1009,0)</f>
        <v>6515</v>
      </c>
      <c r="R1010">
        <v>17</v>
      </c>
      <c r="S1010">
        <v>88</v>
      </c>
    </row>
    <row r="1011" spans="2:19" x14ac:dyDescent="0.25">
      <c r="B1011">
        <v>1009</v>
      </c>
      <c r="C1011" t="s">
        <v>1548</v>
      </c>
      <c r="D1011" t="s">
        <v>55</v>
      </c>
      <c r="E1011" s="10">
        <v>1.1574074074074073E-5</v>
      </c>
      <c r="F1011" t="s">
        <v>61</v>
      </c>
      <c r="G1011" t="s">
        <v>1033</v>
      </c>
      <c r="H1011" s="11">
        <v>44171.410104166665</v>
      </c>
      <c r="I1011" t="s">
        <v>1556</v>
      </c>
      <c r="J1011">
        <v>0</v>
      </c>
      <c r="K1011">
        <v>88</v>
      </c>
      <c r="M1011">
        <v>1009</v>
      </c>
      <c r="N1011" s="16">
        <v>1.1574074074074073E-5</v>
      </c>
      <c r="O1011">
        <v>73</v>
      </c>
      <c r="P1011">
        <v>5</v>
      </c>
      <c r="Q1011">
        <f>pqZwift[[#This Row],[Afstand]]+IF(pqZwift[[#This Row],[Index]]&gt;1,Q1010,0)</f>
        <v>6520</v>
      </c>
      <c r="R1011">
        <v>18</v>
      </c>
      <c r="S1011">
        <v>88</v>
      </c>
    </row>
    <row r="1012" spans="2:19" x14ac:dyDescent="0.25">
      <c r="B1012">
        <v>1010</v>
      </c>
      <c r="C1012" t="s">
        <v>1557</v>
      </c>
      <c r="D1012" t="s">
        <v>44</v>
      </c>
      <c r="E1012" s="10">
        <v>1.1574074074074073E-5</v>
      </c>
      <c r="F1012" t="s">
        <v>52</v>
      </c>
      <c r="G1012" t="s">
        <v>336</v>
      </c>
      <c r="H1012" s="11">
        <v>44171.410115740742</v>
      </c>
      <c r="I1012" t="s">
        <v>1558</v>
      </c>
      <c r="J1012">
        <v>0</v>
      </c>
      <c r="K1012">
        <v>89</v>
      </c>
      <c r="M1012">
        <v>1010</v>
      </c>
      <c r="N1012" s="16">
        <v>1.1574074074074073E-5</v>
      </c>
      <c r="O1012">
        <v>74</v>
      </c>
      <c r="P1012">
        <v>4</v>
      </c>
      <c r="Q1012">
        <f>pqZwift[[#This Row],[Afstand]]+IF(pqZwift[[#This Row],[Index]]&gt;1,Q1011,0)</f>
        <v>6524</v>
      </c>
      <c r="R1012">
        <v>16</v>
      </c>
      <c r="S1012">
        <v>89</v>
      </c>
    </row>
    <row r="1013" spans="2:19" x14ac:dyDescent="0.25">
      <c r="B1013">
        <v>1011</v>
      </c>
      <c r="C1013" t="s">
        <v>1557</v>
      </c>
      <c r="D1013" t="s">
        <v>55</v>
      </c>
      <c r="E1013" s="10">
        <v>1.1574074074074073E-5</v>
      </c>
      <c r="F1013" t="s">
        <v>56</v>
      </c>
      <c r="G1013" t="s">
        <v>1030</v>
      </c>
      <c r="H1013" s="11">
        <v>44171.410127314812</v>
      </c>
      <c r="I1013" t="s">
        <v>1559</v>
      </c>
      <c r="J1013">
        <v>0</v>
      </c>
      <c r="K1013">
        <v>89</v>
      </c>
      <c r="M1013">
        <v>1011</v>
      </c>
      <c r="N1013" s="16">
        <v>1.1574074074074073E-5</v>
      </c>
      <c r="O1013">
        <v>74</v>
      </c>
      <c r="P1013">
        <v>5</v>
      </c>
      <c r="Q1013">
        <f>pqZwift[[#This Row],[Afstand]]+IF(pqZwift[[#This Row],[Index]]&gt;1,Q1012,0)</f>
        <v>6529</v>
      </c>
      <c r="R1013">
        <v>17</v>
      </c>
      <c r="S1013">
        <v>89</v>
      </c>
    </row>
    <row r="1014" spans="2:19" x14ac:dyDescent="0.25">
      <c r="B1014">
        <v>1012</v>
      </c>
      <c r="C1014" t="s">
        <v>1557</v>
      </c>
      <c r="D1014" t="s">
        <v>55</v>
      </c>
      <c r="E1014" s="10">
        <v>1.1574074074074073E-5</v>
      </c>
      <c r="F1014" t="s">
        <v>56</v>
      </c>
      <c r="G1014" t="s">
        <v>1030</v>
      </c>
      <c r="H1014" s="11">
        <v>44171.410138888888</v>
      </c>
      <c r="I1014" t="s">
        <v>1560</v>
      </c>
      <c r="J1014">
        <v>0</v>
      </c>
      <c r="K1014">
        <v>90</v>
      </c>
      <c r="M1014">
        <v>1012</v>
      </c>
      <c r="N1014" s="16">
        <v>1.1574074074074073E-5</v>
      </c>
      <c r="O1014">
        <v>74</v>
      </c>
      <c r="P1014">
        <v>5</v>
      </c>
      <c r="Q1014">
        <f>pqZwift[[#This Row],[Afstand]]+IF(pqZwift[[#This Row],[Index]]&gt;1,Q1013,0)</f>
        <v>6534</v>
      </c>
      <c r="R1014">
        <v>17</v>
      </c>
      <c r="S1014">
        <v>90</v>
      </c>
    </row>
    <row r="1015" spans="2:19" x14ac:dyDescent="0.25">
      <c r="B1015">
        <v>1013</v>
      </c>
      <c r="C1015" t="s">
        <v>1557</v>
      </c>
      <c r="D1015" t="s">
        <v>55</v>
      </c>
      <c r="E1015" s="10">
        <v>1.1574074074074073E-5</v>
      </c>
      <c r="F1015" t="s">
        <v>61</v>
      </c>
      <c r="G1015" t="s">
        <v>1033</v>
      </c>
      <c r="H1015" s="11">
        <v>44171.410150462965</v>
      </c>
      <c r="I1015" t="s">
        <v>1561</v>
      </c>
      <c r="J1015">
        <v>0</v>
      </c>
      <c r="K1015">
        <v>90</v>
      </c>
      <c r="M1015">
        <v>1013</v>
      </c>
      <c r="N1015" s="16">
        <v>1.1574074074074073E-5</v>
      </c>
      <c r="O1015">
        <v>74</v>
      </c>
      <c r="P1015">
        <v>5</v>
      </c>
      <c r="Q1015">
        <f>pqZwift[[#This Row],[Afstand]]+IF(pqZwift[[#This Row],[Index]]&gt;1,Q1014,0)</f>
        <v>6539</v>
      </c>
      <c r="R1015">
        <v>18</v>
      </c>
      <c r="S1015">
        <v>90</v>
      </c>
    </row>
    <row r="1016" spans="2:19" x14ac:dyDescent="0.25">
      <c r="B1016">
        <v>1014</v>
      </c>
      <c r="C1016" t="s">
        <v>1557</v>
      </c>
      <c r="D1016" t="s">
        <v>55</v>
      </c>
      <c r="E1016" s="10">
        <v>1.1574074074074073E-5</v>
      </c>
      <c r="F1016" t="s">
        <v>56</v>
      </c>
      <c r="G1016" t="s">
        <v>1052</v>
      </c>
      <c r="H1016" s="11">
        <v>44171.410162037035</v>
      </c>
      <c r="I1016" t="s">
        <v>1562</v>
      </c>
      <c r="J1016">
        <v>0</v>
      </c>
      <c r="K1016">
        <v>91</v>
      </c>
      <c r="M1016">
        <v>1014</v>
      </c>
      <c r="N1016" s="16">
        <v>1.1574074074074073E-5</v>
      </c>
      <c r="O1016">
        <v>74</v>
      </c>
      <c r="P1016">
        <v>5</v>
      </c>
      <c r="Q1016">
        <f>pqZwift[[#This Row],[Afstand]]+IF(pqZwift[[#This Row],[Index]]&gt;1,Q1015,0)</f>
        <v>6544</v>
      </c>
      <c r="R1016">
        <v>17</v>
      </c>
      <c r="S1016">
        <v>91</v>
      </c>
    </row>
    <row r="1017" spans="2:19" x14ac:dyDescent="0.25">
      <c r="B1017">
        <v>1015</v>
      </c>
      <c r="C1017" t="s">
        <v>1557</v>
      </c>
      <c r="D1017" t="s">
        <v>44</v>
      </c>
      <c r="E1017" s="10">
        <v>1.1574074074074073E-5</v>
      </c>
      <c r="F1017" t="s">
        <v>52</v>
      </c>
      <c r="G1017" t="s">
        <v>336</v>
      </c>
      <c r="H1017" s="11">
        <v>44171.410173611112</v>
      </c>
      <c r="I1017" t="s">
        <v>1563</v>
      </c>
      <c r="J1017">
        <v>0</v>
      </c>
      <c r="K1017">
        <v>89</v>
      </c>
      <c r="M1017">
        <v>1015</v>
      </c>
      <c r="N1017" s="16">
        <v>1.1574074074074073E-5</v>
      </c>
      <c r="O1017">
        <v>74</v>
      </c>
      <c r="P1017">
        <v>4</v>
      </c>
      <c r="Q1017">
        <f>pqZwift[[#This Row],[Afstand]]+IF(pqZwift[[#This Row],[Index]]&gt;1,Q1016,0)</f>
        <v>6548</v>
      </c>
      <c r="R1017">
        <v>16</v>
      </c>
      <c r="S1017">
        <v>89</v>
      </c>
    </row>
    <row r="1018" spans="2:19" x14ac:dyDescent="0.25">
      <c r="B1018">
        <v>1016</v>
      </c>
      <c r="C1018" t="s">
        <v>1557</v>
      </c>
      <c r="D1018" t="s">
        <v>55</v>
      </c>
      <c r="E1018" s="10">
        <v>1.1574074074074073E-5</v>
      </c>
      <c r="F1018" t="s">
        <v>921</v>
      </c>
      <c r="G1018" t="s">
        <v>1024</v>
      </c>
      <c r="H1018" s="11">
        <v>44171.410185185188</v>
      </c>
      <c r="I1018" t="s">
        <v>1564</v>
      </c>
      <c r="J1018">
        <v>0</v>
      </c>
      <c r="K1018">
        <v>89</v>
      </c>
      <c r="M1018">
        <v>1016</v>
      </c>
      <c r="N1018" s="16">
        <v>1.1574074074074073E-5</v>
      </c>
      <c r="O1018">
        <v>74</v>
      </c>
      <c r="P1018">
        <v>5</v>
      </c>
      <c r="Q1018">
        <f>pqZwift[[#This Row],[Afstand]]+IF(pqZwift[[#This Row],[Index]]&gt;1,Q1017,0)</f>
        <v>6553</v>
      </c>
      <c r="R1018">
        <v>19</v>
      </c>
      <c r="S1018">
        <v>89</v>
      </c>
    </row>
    <row r="1019" spans="2:19" x14ac:dyDescent="0.25">
      <c r="B1019">
        <v>1017</v>
      </c>
      <c r="C1019" t="s">
        <v>1557</v>
      </c>
      <c r="D1019" t="s">
        <v>44</v>
      </c>
      <c r="E1019" s="10">
        <v>1.1574074074074073E-5</v>
      </c>
      <c r="F1019" t="s">
        <v>52</v>
      </c>
      <c r="G1019" t="s">
        <v>616</v>
      </c>
      <c r="H1019" s="11">
        <v>44171.410196759258</v>
      </c>
      <c r="I1019" t="s">
        <v>1565</v>
      </c>
      <c r="J1019">
        <v>0</v>
      </c>
      <c r="K1019">
        <v>88</v>
      </c>
      <c r="M1019">
        <v>1017</v>
      </c>
      <c r="N1019" s="16">
        <v>1.1574074074074073E-5</v>
      </c>
      <c r="O1019">
        <v>74</v>
      </c>
      <c r="P1019">
        <v>4</v>
      </c>
      <c r="Q1019">
        <f>pqZwift[[#This Row],[Afstand]]+IF(pqZwift[[#This Row],[Index]]&gt;1,Q1018,0)</f>
        <v>6557</v>
      </c>
      <c r="R1019">
        <v>16</v>
      </c>
      <c r="S1019">
        <v>88</v>
      </c>
    </row>
    <row r="1020" spans="2:19" x14ac:dyDescent="0.25">
      <c r="B1020">
        <v>1018</v>
      </c>
      <c r="C1020" t="s">
        <v>1566</v>
      </c>
      <c r="D1020" t="s">
        <v>55</v>
      </c>
      <c r="E1020" s="10">
        <v>1.1574074074074073E-5</v>
      </c>
      <c r="F1020" t="s">
        <v>56</v>
      </c>
      <c r="G1020" t="s">
        <v>1030</v>
      </c>
      <c r="H1020" s="11">
        <v>44171.410208333335</v>
      </c>
      <c r="I1020" t="s">
        <v>1567</v>
      </c>
      <c r="J1020">
        <v>0</v>
      </c>
      <c r="K1020">
        <v>89</v>
      </c>
      <c r="M1020">
        <v>1018</v>
      </c>
      <c r="N1020" s="16">
        <v>1.1574074074074073E-5</v>
      </c>
      <c r="O1020">
        <v>75</v>
      </c>
      <c r="P1020">
        <v>5</v>
      </c>
      <c r="Q1020">
        <f>pqZwift[[#This Row],[Afstand]]+IF(pqZwift[[#This Row],[Index]]&gt;1,Q1019,0)</f>
        <v>6562</v>
      </c>
      <c r="R1020">
        <v>17</v>
      </c>
      <c r="S1020">
        <v>89</v>
      </c>
    </row>
    <row r="1021" spans="2:19" x14ac:dyDescent="0.25">
      <c r="B1021">
        <v>1019</v>
      </c>
      <c r="C1021" t="s">
        <v>1566</v>
      </c>
      <c r="D1021" t="s">
        <v>44</v>
      </c>
      <c r="E1021" s="10">
        <v>1.1574074074074073E-5</v>
      </c>
      <c r="F1021" t="s">
        <v>52</v>
      </c>
      <c r="G1021" t="s">
        <v>336</v>
      </c>
      <c r="H1021" s="11">
        <v>44171.410219907404</v>
      </c>
      <c r="I1021" t="s">
        <v>1568</v>
      </c>
      <c r="J1021">
        <v>0</v>
      </c>
      <c r="K1021">
        <v>88</v>
      </c>
      <c r="M1021">
        <v>1019</v>
      </c>
      <c r="N1021" s="16">
        <v>1.1574074074074073E-5</v>
      </c>
      <c r="O1021">
        <v>75</v>
      </c>
      <c r="P1021">
        <v>4</v>
      </c>
      <c r="Q1021">
        <f>pqZwift[[#This Row],[Afstand]]+IF(pqZwift[[#This Row],[Index]]&gt;1,Q1020,0)</f>
        <v>6566</v>
      </c>
      <c r="R1021">
        <v>16</v>
      </c>
      <c r="S1021">
        <v>88</v>
      </c>
    </row>
    <row r="1022" spans="2:19" x14ac:dyDescent="0.25">
      <c r="B1022">
        <v>1020</v>
      </c>
      <c r="C1022" t="s">
        <v>1566</v>
      </c>
      <c r="D1022" t="s">
        <v>55</v>
      </c>
      <c r="E1022" s="10">
        <v>1.1574074074074073E-5</v>
      </c>
      <c r="F1022" t="s">
        <v>61</v>
      </c>
      <c r="G1022" t="s">
        <v>1047</v>
      </c>
      <c r="H1022" s="11">
        <v>44171.410231481481</v>
      </c>
      <c r="I1022" t="s">
        <v>1569</v>
      </c>
      <c r="J1022">
        <v>0</v>
      </c>
      <c r="K1022">
        <v>88</v>
      </c>
      <c r="M1022">
        <v>1020</v>
      </c>
      <c r="N1022" s="16">
        <v>1.1574074074074073E-5</v>
      </c>
      <c r="O1022">
        <v>75</v>
      </c>
      <c r="P1022">
        <v>5</v>
      </c>
      <c r="Q1022">
        <f>pqZwift[[#This Row],[Afstand]]+IF(pqZwift[[#This Row],[Index]]&gt;1,Q1021,0)</f>
        <v>6571</v>
      </c>
      <c r="R1022">
        <v>18</v>
      </c>
      <c r="S1022">
        <v>88</v>
      </c>
    </row>
    <row r="1023" spans="2:19" x14ac:dyDescent="0.25">
      <c r="B1023">
        <v>1021</v>
      </c>
      <c r="C1023" t="s">
        <v>1566</v>
      </c>
      <c r="D1023" t="s">
        <v>55</v>
      </c>
      <c r="E1023" s="10">
        <v>1.1574074074074073E-5</v>
      </c>
      <c r="F1023" t="s">
        <v>56</v>
      </c>
      <c r="G1023" t="s">
        <v>1030</v>
      </c>
      <c r="H1023" s="11">
        <v>44171.410243055558</v>
      </c>
      <c r="I1023" t="s">
        <v>1570</v>
      </c>
      <c r="J1023">
        <v>0</v>
      </c>
      <c r="K1023">
        <v>87</v>
      </c>
      <c r="M1023">
        <v>1021</v>
      </c>
      <c r="N1023" s="16">
        <v>1.1574074074074073E-5</v>
      </c>
      <c r="O1023">
        <v>75</v>
      </c>
      <c r="P1023">
        <v>5</v>
      </c>
      <c r="Q1023">
        <f>pqZwift[[#This Row],[Afstand]]+IF(pqZwift[[#This Row],[Index]]&gt;1,Q1022,0)</f>
        <v>6576</v>
      </c>
      <c r="R1023">
        <v>17</v>
      </c>
      <c r="S1023">
        <v>87</v>
      </c>
    </row>
    <row r="1024" spans="2:19" x14ac:dyDescent="0.25">
      <c r="B1024">
        <v>1022</v>
      </c>
      <c r="C1024" t="s">
        <v>1566</v>
      </c>
      <c r="D1024" t="s">
        <v>55</v>
      </c>
      <c r="E1024" s="10">
        <v>1.1574074074074073E-5</v>
      </c>
      <c r="F1024" t="s">
        <v>61</v>
      </c>
      <c r="G1024" t="s">
        <v>1047</v>
      </c>
      <c r="H1024" s="11">
        <v>44171.410254629627</v>
      </c>
      <c r="I1024" t="s">
        <v>1571</v>
      </c>
      <c r="J1024">
        <v>0</v>
      </c>
      <c r="K1024">
        <v>89</v>
      </c>
      <c r="M1024">
        <v>1022</v>
      </c>
      <c r="N1024" s="16">
        <v>1.1574074074074073E-5</v>
      </c>
      <c r="O1024">
        <v>75</v>
      </c>
      <c r="P1024">
        <v>5</v>
      </c>
      <c r="Q1024">
        <f>pqZwift[[#This Row],[Afstand]]+IF(pqZwift[[#This Row],[Index]]&gt;1,Q1023,0)</f>
        <v>6581</v>
      </c>
      <c r="R1024">
        <v>18</v>
      </c>
      <c r="S1024">
        <v>89</v>
      </c>
    </row>
    <row r="1025" spans="2:19" x14ac:dyDescent="0.25">
      <c r="B1025">
        <v>1023</v>
      </c>
      <c r="C1025" t="s">
        <v>1566</v>
      </c>
      <c r="D1025" t="s">
        <v>55</v>
      </c>
      <c r="E1025" s="10">
        <v>1.1574074074074073E-5</v>
      </c>
      <c r="F1025" t="s">
        <v>56</v>
      </c>
      <c r="G1025" t="s">
        <v>1030</v>
      </c>
      <c r="H1025" s="11">
        <v>44171.410266203704</v>
      </c>
      <c r="I1025" t="s">
        <v>1572</v>
      </c>
      <c r="J1025">
        <v>0</v>
      </c>
      <c r="K1025">
        <v>89</v>
      </c>
      <c r="M1025">
        <v>1023</v>
      </c>
      <c r="N1025" s="16">
        <v>1.1574074074074073E-5</v>
      </c>
      <c r="O1025">
        <v>75</v>
      </c>
      <c r="P1025">
        <v>5</v>
      </c>
      <c r="Q1025">
        <f>pqZwift[[#This Row],[Afstand]]+IF(pqZwift[[#This Row],[Index]]&gt;1,Q1024,0)</f>
        <v>6586</v>
      </c>
      <c r="R1025">
        <v>17</v>
      </c>
      <c r="S1025">
        <v>89</v>
      </c>
    </row>
    <row r="1026" spans="2:19" x14ac:dyDescent="0.25">
      <c r="B1026">
        <v>1024</v>
      </c>
      <c r="C1026" t="s">
        <v>1566</v>
      </c>
      <c r="D1026" t="s">
        <v>55</v>
      </c>
      <c r="E1026" s="10">
        <v>1.1574074074074073E-5</v>
      </c>
      <c r="F1026" t="s">
        <v>61</v>
      </c>
      <c r="G1026" t="s">
        <v>1047</v>
      </c>
      <c r="H1026" s="11">
        <v>44171.410277777781</v>
      </c>
      <c r="I1026" t="s">
        <v>1573</v>
      </c>
      <c r="J1026">
        <v>0</v>
      </c>
      <c r="K1026">
        <v>91</v>
      </c>
      <c r="M1026">
        <v>1024</v>
      </c>
      <c r="N1026" s="16">
        <v>1.1574074074074073E-5</v>
      </c>
      <c r="O1026">
        <v>75</v>
      </c>
      <c r="P1026">
        <v>5</v>
      </c>
      <c r="Q1026">
        <f>pqZwift[[#This Row],[Afstand]]+IF(pqZwift[[#This Row],[Index]]&gt;1,Q1025,0)</f>
        <v>6591</v>
      </c>
      <c r="R1026">
        <v>18</v>
      </c>
      <c r="S1026">
        <v>91</v>
      </c>
    </row>
    <row r="1027" spans="2:19" x14ac:dyDescent="0.25">
      <c r="B1027">
        <v>1025</v>
      </c>
      <c r="C1027" t="s">
        <v>1566</v>
      </c>
      <c r="D1027" t="s">
        <v>55</v>
      </c>
      <c r="E1027" s="10">
        <v>1.1574074074074073E-5</v>
      </c>
      <c r="F1027" t="s">
        <v>61</v>
      </c>
      <c r="G1027" t="s">
        <v>1020</v>
      </c>
      <c r="H1027" s="11">
        <v>44171.41028935185</v>
      </c>
      <c r="I1027" t="s">
        <v>1574</v>
      </c>
      <c r="J1027">
        <v>0</v>
      </c>
      <c r="K1027">
        <v>91</v>
      </c>
      <c r="M1027">
        <v>1025</v>
      </c>
      <c r="N1027" s="16">
        <v>1.1574074074074073E-5</v>
      </c>
      <c r="O1027">
        <v>75</v>
      </c>
      <c r="P1027">
        <v>5</v>
      </c>
      <c r="Q1027">
        <f>pqZwift[[#This Row],[Afstand]]+IF(pqZwift[[#This Row],[Index]]&gt;1,Q1026,0)</f>
        <v>6596</v>
      </c>
      <c r="R1027">
        <v>18</v>
      </c>
      <c r="S1027">
        <v>91</v>
      </c>
    </row>
    <row r="1028" spans="2:19" x14ac:dyDescent="0.25">
      <c r="B1028">
        <v>1026</v>
      </c>
      <c r="C1028" t="s">
        <v>1566</v>
      </c>
      <c r="D1028" t="s">
        <v>44</v>
      </c>
      <c r="E1028" s="10">
        <v>1.1574074074074073E-5</v>
      </c>
      <c r="F1028" t="s">
        <v>52</v>
      </c>
      <c r="G1028" t="s">
        <v>616</v>
      </c>
      <c r="H1028" s="11">
        <v>44171.410300925927</v>
      </c>
      <c r="I1028" t="s">
        <v>1575</v>
      </c>
      <c r="J1028">
        <v>0</v>
      </c>
      <c r="K1028">
        <v>91</v>
      </c>
      <c r="M1028">
        <v>1026</v>
      </c>
      <c r="N1028" s="16">
        <v>1.1574074074074073E-5</v>
      </c>
      <c r="O1028">
        <v>75</v>
      </c>
      <c r="P1028">
        <v>4</v>
      </c>
      <c r="Q1028">
        <f>pqZwift[[#This Row],[Afstand]]+IF(pqZwift[[#This Row],[Index]]&gt;1,Q1027,0)</f>
        <v>6600</v>
      </c>
      <c r="R1028">
        <v>16</v>
      </c>
      <c r="S1028">
        <v>91</v>
      </c>
    </row>
    <row r="1029" spans="2:19" x14ac:dyDescent="0.25">
      <c r="B1029">
        <v>1027</v>
      </c>
      <c r="C1029" t="s">
        <v>1576</v>
      </c>
      <c r="D1029" t="s">
        <v>55</v>
      </c>
      <c r="E1029" s="10">
        <v>1.1574074074074073E-5</v>
      </c>
      <c r="F1029" t="s">
        <v>61</v>
      </c>
      <c r="G1029" t="s">
        <v>1047</v>
      </c>
      <c r="H1029" s="11">
        <v>44171.410312499997</v>
      </c>
      <c r="I1029" t="s">
        <v>1577</v>
      </c>
      <c r="J1029">
        <v>0</v>
      </c>
      <c r="K1029">
        <v>92</v>
      </c>
      <c r="M1029">
        <v>1027</v>
      </c>
      <c r="N1029" s="16">
        <v>1.1574074074074073E-5</v>
      </c>
      <c r="O1029">
        <v>76</v>
      </c>
      <c r="P1029">
        <v>5</v>
      </c>
      <c r="Q1029">
        <f>pqZwift[[#This Row],[Afstand]]+IF(pqZwift[[#This Row],[Index]]&gt;1,Q1028,0)</f>
        <v>6605</v>
      </c>
      <c r="R1029">
        <v>18</v>
      </c>
      <c r="S1029">
        <v>92</v>
      </c>
    </row>
    <row r="1030" spans="2:19" x14ac:dyDescent="0.25">
      <c r="B1030">
        <v>1028</v>
      </c>
      <c r="C1030" t="s">
        <v>1576</v>
      </c>
      <c r="D1030" t="s">
        <v>55</v>
      </c>
      <c r="E1030" s="10">
        <v>1.1574074074074073E-5</v>
      </c>
      <c r="F1030" t="s">
        <v>61</v>
      </c>
      <c r="G1030" t="s">
        <v>1020</v>
      </c>
      <c r="H1030" s="11">
        <v>44171.410324074073</v>
      </c>
      <c r="I1030" t="s">
        <v>1578</v>
      </c>
      <c r="J1030">
        <v>0</v>
      </c>
      <c r="K1030">
        <v>91</v>
      </c>
      <c r="M1030">
        <v>1028</v>
      </c>
      <c r="N1030" s="16">
        <v>1.1574074074074073E-5</v>
      </c>
      <c r="O1030">
        <v>76</v>
      </c>
      <c r="P1030">
        <v>5</v>
      </c>
      <c r="Q1030">
        <f>pqZwift[[#This Row],[Afstand]]+IF(pqZwift[[#This Row],[Index]]&gt;1,Q1029,0)</f>
        <v>6610</v>
      </c>
      <c r="R1030">
        <v>18</v>
      </c>
      <c r="S1030">
        <v>91</v>
      </c>
    </row>
    <row r="1031" spans="2:19" x14ac:dyDescent="0.25">
      <c r="B1031">
        <v>1029</v>
      </c>
      <c r="C1031" t="s">
        <v>1576</v>
      </c>
      <c r="D1031" t="s">
        <v>55</v>
      </c>
      <c r="E1031" s="10">
        <v>1.1574074074074073E-5</v>
      </c>
      <c r="F1031" t="s">
        <v>921</v>
      </c>
      <c r="G1031" t="s">
        <v>1024</v>
      </c>
      <c r="H1031" s="11">
        <v>44171.41033564815</v>
      </c>
      <c r="I1031" t="s">
        <v>1579</v>
      </c>
      <c r="J1031">
        <v>0</v>
      </c>
      <c r="K1031">
        <v>91</v>
      </c>
      <c r="M1031">
        <v>1029</v>
      </c>
      <c r="N1031" s="16">
        <v>1.1574074074074073E-5</v>
      </c>
      <c r="O1031">
        <v>76</v>
      </c>
      <c r="P1031">
        <v>5</v>
      </c>
      <c r="Q1031">
        <f>pqZwift[[#This Row],[Afstand]]+IF(pqZwift[[#This Row],[Index]]&gt;1,Q1030,0)</f>
        <v>6615</v>
      </c>
      <c r="R1031">
        <v>19</v>
      </c>
      <c r="S1031">
        <v>91</v>
      </c>
    </row>
    <row r="1032" spans="2:19" x14ac:dyDescent="0.25">
      <c r="B1032">
        <v>1030</v>
      </c>
      <c r="C1032" t="s">
        <v>1576</v>
      </c>
      <c r="D1032" t="s">
        <v>55</v>
      </c>
      <c r="E1032" s="10">
        <v>1.1574074074074073E-5</v>
      </c>
      <c r="F1032" t="s">
        <v>61</v>
      </c>
      <c r="G1032" t="s">
        <v>1020</v>
      </c>
      <c r="H1032" s="11">
        <v>44171.41034722222</v>
      </c>
      <c r="I1032" t="s">
        <v>1580</v>
      </c>
      <c r="J1032">
        <v>0</v>
      </c>
      <c r="K1032">
        <v>91</v>
      </c>
      <c r="M1032">
        <v>1030</v>
      </c>
      <c r="N1032" s="16">
        <v>1.1574074074074073E-5</v>
      </c>
      <c r="O1032">
        <v>76</v>
      </c>
      <c r="P1032">
        <v>5</v>
      </c>
      <c r="Q1032">
        <f>pqZwift[[#This Row],[Afstand]]+IF(pqZwift[[#This Row],[Index]]&gt;1,Q1031,0)</f>
        <v>6620</v>
      </c>
      <c r="R1032">
        <v>18</v>
      </c>
      <c r="S1032">
        <v>91</v>
      </c>
    </row>
    <row r="1033" spans="2:19" x14ac:dyDescent="0.25">
      <c r="B1033">
        <v>1031</v>
      </c>
      <c r="C1033" t="s">
        <v>1576</v>
      </c>
      <c r="D1033" t="s">
        <v>55</v>
      </c>
      <c r="E1033" s="10">
        <v>1.1574074074074073E-5</v>
      </c>
      <c r="F1033" t="s">
        <v>921</v>
      </c>
      <c r="G1033" t="s">
        <v>1055</v>
      </c>
      <c r="H1033" s="11">
        <v>44171.410358796296</v>
      </c>
      <c r="I1033" t="s">
        <v>1581</v>
      </c>
      <c r="J1033">
        <v>0</v>
      </c>
      <c r="K1033">
        <v>90</v>
      </c>
      <c r="M1033">
        <v>1031</v>
      </c>
      <c r="N1033" s="16">
        <v>1.1574074074074073E-5</v>
      </c>
      <c r="O1033">
        <v>76</v>
      </c>
      <c r="P1033">
        <v>5</v>
      </c>
      <c r="Q1033">
        <f>pqZwift[[#This Row],[Afstand]]+IF(pqZwift[[#This Row],[Index]]&gt;1,Q1032,0)</f>
        <v>6625</v>
      </c>
      <c r="R1033">
        <v>19</v>
      </c>
      <c r="S1033">
        <v>90</v>
      </c>
    </row>
    <row r="1034" spans="2:19" x14ac:dyDescent="0.25">
      <c r="B1034">
        <v>1032</v>
      </c>
      <c r="C1034" t="s">
        <v>1576</v>
      </c>
      <c r="D1034" t="s">
        <v>55</v>
      </c>
      <c r="E1034" s="10">
        <v>1.1574074074074073E-5</v>
      </c>
      <c r="F1034" t="s">
        <v>61</v>
      </c>
      <c r="G1034" t="s">
        <v>1026</v>
      </c>
      <c r="H1034" s="11">
        <v>44171.410370370373</v>
      </c>
      <c r="I1034" t="s">
        <v>1582</v>
      </c>
      <c r="J1034">
        <v>0</v>
      </c>
      <c r="K1034">
        <v>91</v>
      </c>
      <c r="M1034">
        <v>1032</v>
      </c>
      <c r="N1034" s="16">
        <v>1.1574074074074073E-5</v>
      </c>
      <c r="O1034">
        <v>76</v>
      </c>
      <c r="P1034">
        <v>5</v>
      </c>
      <c r="Q1034">
        <f>pqZwift[[#This Row],[Afstand]]+IF(pqZwift[[#This Row],[Index]]&gt;1,Q1033,0)</f>
        <v>6630</v>
      </c>
      <c r="R1034">
        <v>18</v>
      </c>
      <c r="S1034">
        <v>91</v>
      </c>
    </row>
    <row r="1035" spans="2:19" x14ac:dyDescent="0.25">
      <c r="B1035">
        <v>1033</v>
      </c>
      <c r="C1035" t="s">
        <v>1576</v>
      </c>
      <c r="D1035" t="s">
        <v>66</v>
      </c>
      <c r="E1035" s="10">
        <v>1.1574074074074073E-5</v>
      </c>
      <c r="F1035" t="s">
        <v>67</v>
      </c>
      <c r="G1035" t="s">
        <v>1583</v>
      </c>
      <c r="H1035" s="11">
        <v>44171.410381944443</v>
      </c>
      <c r="I1035" t="s">
        <v>1584</v>
      </c>
      <c r="J1035">
        <v>0</v>
      </c>
      <c r="K1035">
        <v>91</v>
      </c>
      <c r="M1035">
        <v>1033</v>
      </c>
      <c r="N1035" s="16">
        <v>1.1574074074074073E-5</v>
      </c>
      <c r="O1035">
        <v>76</v>
      </c>
      <c r="P1035">
        <v>6</v>
      </c>
      <c r="Q1035">
        <f>pqZwift[[#This Row],[Afstand]]+IF(pqZwift[[#This Row],[Index]]&gt;1,Q1034,0)</f>
        <v>6636</v>
      </c>
      <c r="R1035">
        <v>21</v>
      </c>
      <c r="S1035">
        <v>91</v>
      </c>
    </row>
    <row r="1036" spans="2:19" x14ac:dyDescent="0.25">
      <c r="B1036">
        <v>1034</v>
      </c>
      <c r="C1036" t="s">
        <v>1576</v>
      </c>
      <c r="D1036" t="s">
        <v>66</v>
      </c>
      <c r="E1036" s="10">
        <v>1.1574074074074073E-5</v>
      </c>
      <c r="F1036" t="s">
        <v>67</v>
      </c>
      <c r="G1036" t="s">
        <v>1146</v>
      </c>
      <c r="H1036" s="11">
        <v>44171.410393518519</v>
      </c>
      <c r="I1036" t="s">
        <v>1585</v>
      </c>
      <c r="J1036">
        <v>0</v>
      </c>
      <c r="K1036">
        <v>91</v>
      </c>
      <c r="M1036">
        <v>1034</v>
      </c>
      <c r="N1036" s="16">
        <v>1.1574074074074073E-5</v>
      </c>
      <c r="O1036">
        <v>76</v>
      </c>
      <c r="P1036">
        <v>6</v>
      </c>
      <c r="Q1036">
        <f>pqZwift[[#This Row],[Afstand]]+IF(pqZwift[[#This Row],[Index]]&gt;1,Q1035,0)</f>
        <v>6642</v>
      </c>
      <c r="R1036">
        <v>21</v>
      </c>
      <c r="S1036">
        <v>91</v>
      </c>
    </row>
    <row r="1037" spans="2:19" x14ac:dyDescent="0.25">
      <c r="B1037">
        <v>1035</v>
      </c>
      <c r="C1037" t="s">
        <v>1576</v>
      </c>
      <c r="D1037" t="s">
        <v>55</v>
      </c>
      <c r="E1037" s="10">
        <v>1.1574074074074073E-5</v>
      </c>
      <c r="F1037" t="s">
        <v>61</v>
      </c>
      <c r="G1037" t="s">
        <v>1047</v>
      </c>
      <c r="H1037" s="11">
        <v>44171.410405092596</v>
      </c>
      <c r="I1037" t="s">
        <v>1586</v>
      </c>
      <c r="J1037">
        <v>0</v>
      </c>
      <c r="K1037">
        <v>90</v>
      </c>
      <c r="M1037">
        <v>1035</v>
      </c>
      <c r="N1037" s="16">
        <v>1.1574074074074073E-5</v>
      </c>
      <c r="O1037">
        <v>76</v>
      </c>
      <c r="P1037">
        <v>5</v>
      </c>
      <c r="Q1037">
        <f>pqZwift[[#This Row],[Afstand]]+IF(pqZwift[[#This Row],[Index]]&gt;1,Q1036,0)</f>
        <v>6647</v>
      </c>
      <c r="R1037">
        <v>18</v>
      </c>
      <c r="S1037">
        <v>90</v>
      </c>
    </row>
    <row r="1038" spans="2:19" x14ac:dyDescent="0.25">
      <c r="B1038">
        <v>1036</v>
      </c>
      <c r="C1038" t="s">
        <v>1576</v>
      </c>
      <c r="D1038" t="s">
        <v>43</v>
      </c>
      <c r="E1038" s="10">
        <v>1.1574074074074073E-5</v>
      </c>
      <c r="F1038" t="s">
        <v>79</v>
      </c>
      <c r="G1038" t="s">
        <v>1587</v>
      </c>
      <c r="H1038" s="11">
        <v>44171.410416666666</v>
      </c>
      <c r="I1038" t="s">
        <v>1588</v>
      </c>
      <c r="J1038">
        <v>0</v>
      </c>
      <c r="K1038">
        <v>91</v>
      </c>
      <c r="M1038">
        <v>1036</v>
      </c>
      <c r="N1038" s="16">
        <v>1.1574074074074073E-5</v>
      </c>
      <c r="O1038">
        <v>76</v>
      </c>
      <c r="P1038">
        <v>7</v>
      </c>
      <c r="Q1038">
        <f>pqZwift[[#This Row],[Afstand]]+IF(pqZwift[[#This Row],[Index]]&gt;1,Q1037,0)</f>
        <v>6654</v>
      </c>
      <c r="R1038">
        <v>26</v>
      </c>
      <c r="S1038">
        <v>91</v>
      </c>
    </row>
    <row r="1039" spans="2:19" x14ac:dyDescent="0.25">
      <c r="B1039">
        <v>1037</v>
      </c>
      <c r="C1039" t="s">
        <v>1576</v>
      </c>
      <c r="D1039" t="s">
        <v>55</v>
      </c>
      <c r="E1039" s="10">
        <v>1.1574074074074073E-5</v>
      </c>
      <c r="F1039" t="s">
        <v>56</v>
      </c>
      <c r="G1039" t="s">
        <v>992</v>
      </c>
      <c r="H1039" s="11">
        <v>44171.410428240742</v>
      </c>
      <c r="I1039" t="s">
        <v>1589</v>
      </c>
      <c r="J1039">
        <v>0</v>
      </c>
      <c r="K1039">
        <v>91</v>
      </c>
      <c r="M1039">
        <v>1037</v>
      </c>
      <c r="N1039" s="16">
        <v>1.1574074074074073E-5</v>
      </c>
      <c r="O1039">
        <v>76</v>
      </c>
      <c r="P1039">
        <v>5</v>
      </c>
      <c r="Q1039">
        <f>pqZwift[[#This Row],[Afstand]]+IF(pqZwift[[#This Row],[Index]]&gt;1,Q1038,0)</f>
        <v>6659</v>
      </c>
      <c r="R1039">
        <v>17</v>
      </c>
      <c r="S1039">
        <v>91</v>
      </c>
    </row>
    <row r="1040" spans="2:19" x14ac:dyDescent="0.25">
      <c r="B1040">
        <v>1038</v>
      </c>
      <c r="C1040" t="s">
        <v>1576</v>
      </c>
      <c r="D1040" t="s">
        <v>55</v>
      </c>
      <c r="E1040" s="10">
        <v>1.1574074074074073E-5</v>
      </c>
      <c r="F1040" t="s">
        <v>921</v>
      </c>
      <c r="G1040" t="s">
        <v>1590</v>
      </c>
      <c r="H1040" s="11">
        <v>44171.410439814812</v>
      </c>
      <c r="I1040" t="s">
        <v>1591</v>
      </c>
      <c r="J1040">
        <v>0</v>
      </c>
      <c r="K1040">
        <v>91</v>
      </c>
      <c r="M1040">
        <v>1038</v>
      </c>
      <c r="N1040" s="16">
        <v>1.1574074074074073E-5</v>
      </c>
      <c r="O1040">
        <v>76</v>
      </c>
      <c r="P1040">
        <v>5</v>
      </c>
      <c r="Q1040">
        <f>pqZwift[[#This Row],[Afstand]]+IF(pqZwift[[#This Row],[Index]]&gt;1,Q1039,0)</f>
        <v>6664</v>
      </c>
      <c r="R1040">
        <v>19</v>
      </c>
      <c r="S1040">
        <v>91</v>
      </c>
    </row>
    <row r="1041" spans="2:19" x14ac:dyDescent="0.25">
      <c r="B1041">
        <v>1039</v>
      </c>
      <c r="C1041" t="s">
        <v>1576</v>
      </c>
      <c r="D1041" t="s">
        <v>43</v>
      </c>
      <c r="E1041" s="10">
        <v>1.1574074074074073E-5</v>
      </c>
      <c r="F1041" t="s">
        <v>173</v>
      </c>
      <c r="G1041" t="s">
        <v>1592</v>
      </c>
      <c r="H1041" s="11">
        <v>44171.410451388889</v>
      </c>
      <c r="I1041" t="s">
        <v>1593</v>
      </c>
      <c r="J1041">
        <v>0</v>
      </c>
      <c r="K1041">
        <v>91</v>
      </c>
      <c r="M1041">
        <v>1039</v>
      </c>
      <c r="N1041" s="16">
        <v>1.1574074074074073E-5</v>
      </c>
      <c r="O1041">
        <v>76</v>
      </c>
      <c r="P1041">
        <v>7</v>
      </c>
      <c r="Q1041">
        <f>pqZwift[[#This Row],[Afstand]]+IF(pqZwift[[#This Row],[Index]]&gt;1,Q1040,0)</f>
        <v>6671</v>
      </c>
      <c r="R1041">
        <v>25</v>
      </c>
      <c r="S1041">
        <v>91</v>
      </c>
    </row>
    <row r="1042" spans="2:19" x14ac:dyDescent="0.25">
      <c r="B1042">
        <v>1040</v>
      </c>
      <c r="C1042" t="s">
        <v>1576</v>
      </c>
      <c r="D1042" t="s">
        <v>55</v>
      </c>
      <c r="E1042" s="10">
        <v>1.1574074074074073E-5</v>
      </c>
      <c r="F1042" t="s">
        <v>56</v>
      </c>
      <c r="G1042" t="s">
        <v>840</v>
      </c>
      <c r="H1042" s="11">
        <v>44171.410462962966</v>
      </c>
      <c r="I1042" t="s">
        <v>1594</v>
      </c>
      <c r="J1042">
        <v>0</v>
      </c>
      <c r="K1042">
        <v>91</v>
      </c>
      <c r="M1042">
        <v>1040</v>
      </c>
      <c r="N1042" s="16">
        <v>1.1574074074074073E-5</v>
      </c>
      <c r="O1042">
        <v>76</v>
      </c>
      <c r="P1042">
        <v>5</v>
      </c>
      <c r="Q1042">
        <f>pqZwift[[#This Row],[Afstand]]+IF(pqZwift[[#This Row],[Index]]&gt;1,Q1041,0)</f>
        <v>6676</v>
      </c>
      <c r="R1042">
        <v>17</v>
      </c>
      <c r="S1042">
        <v>91</v>
      </c>
    </row>
    <row r="1043" spans="2:19" x14ac:dyDescent="0.25">
      <c r="B1043">
        <v>1041</v>
      </c>
      <c r="C1043" t="s">
        <v>1595</v>
      </c>
      <c r="D1043" t="s">
        <v>55</v>
      </c>
      <c r="E1043" s="10">
        <v>1.1574074074074073E-5</v>
      </c>
      <c r="F1043" t="s">
        <v>56</v>
      </c>
      <c r="G1043" t="s">
        <v>947</v>
      </c>
      <c r="H1043" s="11">
        <v>44171.410474537035</v>
      </c>
      <c r="I1043" t="s">
        <v>1596</v>
      </c>
      <c r="J1043">
        <v>0</v>
      </c>
      <c r="K1043">
        <v>89</v>
      </c>
      <c r="M1043">
        <v>1041</v>
      </c>
      <c r="N1043" s="16">
        <v>1.1574074074074073E-5</v>
      </c>
      <c r="O1043">
        <v>77</v>
      </c>
      <c r="P1043">
        <v>5</v>
      </c>
      <c r="Q1043">
        <f>pqZwift[[#This Row],[Afstand]]+IF(pqZwift[[#This Row],[Index]]&gt;1,Q1042,0)</f>
        <v>6681</v>
      </c>
      <c r="R1043">
        <v>17</v>
      </c>
      <c r="S1043">
        <v>89</v>
      </c>
    </row>
    <row r="1044" spans="2:19" x14ac:dyDescent="0.25">
      <c r="B1044">
        <v>1042</v>
      </c>
      <c r="C1044" t="s">
        <v>1595</v>
      </c>
      <c r="D1044" t="s">
        <v>55</v>
      </c>
      <c r="E1044" s="10">
        <v>1.1574074074074073E-5</v>
      </c>
      <c r="F1044" t="s">
        <v>56</v>
      </c>
      <c r="G1044" t="s">
        <v>878</v>
      </c>
      <c r="H1044" s="11">
        <v>44171.410486111112</v>
      </c>
      <c r="I1044" t="s">
        <v>1597</v>
      </c>
      <c r="J1044">
        <v>0</v>
      </c>
      <c r="K1044">
        <v>89</v>
      </c>
      <c r="M1044">
        <v>1042</v>
      </c>
      <c r="N1044" s="16">
        <v>1.1574074074074073E-5</v>
      </c>
      <c r="O1044">
        <v>77</v>
      </c>
      <c r="P1044">
        <v>5</v>
      </c>
      <c r="Q1044">
        <f>pqZwift[[#This Row],[Afstand]]+IF(pqZwift[[#This Row],[Index]]&gt;1,Q1043,0)</f>
        <v>6686</v>
      </c>
      <c r="R1044">
        <v>17</v>
      </c>
      <c r="S1044">
        <v>89</v>
      </c>
    </row>
    <row r="1045" spans="2:19" x14ac:dyDescent="0.25">
      <c r="B1045">
        <v>1043</v>
      </c>
      <c r="C1045" t="s">
        <v>1595</v>
      </c>
      <c r="D1045" t="s">
        <v>44</v>
      </c>
      <c r="E1045" s="10">
        <v>1.1574074074074073E-5</v>
      </c>
      <c r="F1045" t="s">
        <v>1154</v>
      </c>
      <c r="G1045" t="s">
        <v>899</v>
      </c>
      <c r="H1045" s="11">
        <v>44171.410497685189</v>
      </c>
      <c r="I1045" t="s">
        <v>1598</v>
      </c>
      <c r="J1045">
        <v>0</v>
      </c>
      <c r="K1045">
        <v>88</v>
      </c>
      <c r="M1045">
        <v>1043</v>
      </c>
      <c r="N1045" s="16">
        <v>1.1574074074074073E-5</v>
      </c>
      <c r="O1045">
        <v>77</v>
      </c>
      <c r="P1045">
        <v>4</v>
      </c>
      <c r="Q1045">
        <f>pqZwift[[#This Row],[Afstand]]+IF(pqZwift[[#This Row],[Index]]&gt;1,Q1044,0)</f>
        <v>6690</v>
      </c>
      <c r="R1045">
        <v>13</v>
      </c>
      <c r="S1045">
        <v>88</v>
      </c>
    </row>
    <row r="1046" spans="2:19" x14ac:dyDescent="0.25">
      <c r="B1046">
        <v>1044</v>
      </c>
      <c r="C1046" t="s">
        <v>1595</v>
      </c>
      <c r="D1046" t="s">
        <v>55</v>
      </c>
      <c r="E1046" s="10">
        <v>1.1574074074074073E-5</v>
      </c>
      <c r="F1046" t="s">
        <v>56</v>
      </c>
      <c r="G1046" t="s">
        <v>878</v>
      </c>
      <c r="H1046" s="11">
        <v>44171.410509259258</v>
      </c>
      <c r="I1046" t="s">
        <v>1599</v>
      </c>
      <c r="J1046">
        <v>0</v>
      </c>
      <c r="K1046">
        <v>89</v>
      </c>
      <c r="M1046">
        <v>1044</v>
      </c>
      <c r="N1046" s="16">
        <v>1.1574074074074073E-5</v>
      </c>
      <c r="O1046">
        <v>77</v>
      </c>
      <c r="P1046">
        <v>5</v>
      </c>
      <c r="Q1046">
        <f>pqZwift[[#This Row],[Afstand]]+IF(pqZwift[[#This Row],[Index]]&gt;1,Q1045,0)</f>
        <v>6695</v>
      </c>
      <c r="R1046">
        <v>17</v>
      </c>
      <c r="S1046">
        <v>89</v>
      </c>
    </row>
    <row r="1047" spans="2:19" x14ac:dyDescent="0.25">
      <c r="B1047">
        <v>1045</v>
      </c>
      <c r="C1047" t="s">
        <v>1595</v>
      </c>
      <c r="D1047" t="s">
        <v>66</v>
      </c>
      <c r="E1047" s="10">
        <v>1.1574074074074073E-5</v>
      </c>
      <c r="F1047" t="s">
        <v>70</v>
      </c>
      <c r="G1047" t="s">
        <v>878</v>
      </c>
      <c r="H1047" s="11">
        <v>44171.410520833335</v>
      </c>
      <c r="I1047" t="s">
        <v>1600</v>
      </c>
      <c r="J1047">
        <v>0</v>
      </c>
      <c r="K1047">
        <v>88</v>
      </c>
      <c r="M1047">
        <v>1045</v>
      </c>
      <c r="N1047" s="16">
        <v>1.1574074074074073E-5</v>
      </c>
      <c r="O1047">
        <v>77</v>
      </c>
      <c r="P1047">
        <v>6</v>
      </c>
      <c r="Q1047">
        <f>pqZwift[[#This Row],[Afstand]]+IF(pqZwift[[#This Row],[Index]]&gt;1,Q1046,0)</f>
        <v>6701</v>
      </c>
      <c r="R1047">
        <v>22</v>
      </c>
      <c r="S1047">
        <v>88</v>
      </c>
    </row>
    <row r="1048" spans="2:19" x14ac:dyDescent="0.25">
      <c r="B1048">
        <v>1046</v>
      </c>
      <c r="C1048" t="s">
        <v>1595</v>
      </c>
      <c r="D1048" t="s">
        <v>55</v>
      </c>
      <c r="E1048" s="10">
        <v>1.1574074074074073E-5</v>
      </c>
      <c r="F1048" t="s">
        <v>61</v>
      </c>
      <c r="G1048" t="s">
        <v>907</v>
      </c>
      <c r="H1048" s="11">
        <v>44171.410532407404</v>
      </c>
      <c r="I1048" t="s">
        <v>1601</v>
      </c>
      <c r="J1048">
        <v>0</v>
      </c>
      <c r="K1048">
        <v>89</v>
      </c>
      <c r="M1048">
        <v>1046</v>
      </c>
      <c r="N1048" s="16">
        <v>1.1574074074074073E-5</v>
      </c>
      <c r="O1048">
        <v>77</v>
      </c>
      <c r="P1048">
        <v>5</v>
      </c>
      <c r="Q1048">
        <f>pqZwift[[#This Row],[Afstand]]+IF(pqZwift[[#This Row],[Index]]&gt;1,Q1047,0)</f>
        <v>6706</v>
      </c>
      <c r="R1048">
        <v>18</v>
      </c>
      <c r="S1048">
        <v>89</v>
      </c>
    </row>
    <row r="1049" spans="2:19" x14ac:dyDescent="0.25">
      <c r="B1049">
        <v>1047</v>
      </c>
      <c r="C1049" t="s">
        <v>1602</v>
      </c>
      <c r="D1049" t="s">
        <v>44</v>
      </c>
      <c r="E1049" s="10">
        <v>1.1574074074074073E-5</v>
      </c>
      <c r="F1049" t="s">
        <v>1151</v>
      </c>
      <c r="G1049" t="s">
        <v>1603</v>
      </c>
      <c r="H1049" s="11">
        <v>44171.410543981481</v>
      </c>
      <c r="I1049" t="s">
        <v>1604</v>
      </c>
      <c r="J1049">
        <v>0</v>
      </c>
      <c r="K1049">
        <v>88</v>
      </c>
      <c r="M1049">
        <v>1047</v>
      </c>
      <c r="N1049" s="16">
        <v>1.1574074074074073E-5</v>
      </c>
      <c r="O1049">
        <v>78</v>
      </c>
      <c r="P1049">
        <v>4</v>
      </c>
      <c r="Q1049">
        <f>pqZwift[[#This Row],[Afstand]]+IF(pqZwift[[#This Row],[Index]]&gt;1,Q1048,0)</f>
        <v>6710</v>
      </c>
      <c r="R1049">
        <v>14</v>
      </c>
      <c r="S1049">
        <v>88</v>
      </c>
    </row>
    <row r="1050" spans="2:19" x14ac:dyDescent="0.25">
      <c r="B1050">
        <v>1048</v>
      </c>
      <c r="C1050" t="s">
        <v>1602</v>
      </c>
      <c r="D1050" t="s">
        <v>55</v>
      </c>
      <c r="E1050" s="10">
        <v>1.1574074074074073E-5</v>
      </c>
      <c r="F1050" t="s">
        <v>921</v>
      </c>
      <c r="G1050" t="s">
        <v>940</v>
      </c>
      <c r="H1050" s="11">
        <v>44171.410555555558</v>
      </c>
      <c r="I1050" t="s">
        <v>1605</v>
      </c>
      <c r="J1050">
        <v>0</v>
      </c>
      <c r="K1050">
        <v>89</v>
      </c>
      <c r="M1050">
        <v>1048</v>
      </c>
      <c r="N1050" s="16">
        <v>1.1574074074074073E-5</v>
      </c>
      <c r="O1050">
        <v>78</v>
      </c>
      <c r="P1050">
        <v>5</v>
      </c>
      <c r="Q1050">
        <f>pqZwift[[#This Row],[Afstand]]+IF(pqZwift[[#This Row],[Index]]&gt;1,Q1049,0)</f>
        <v>6715</v>
      </c>
      <c r="R1050">
        <v>19</v>
      </c>
      <c r="S1050">
        <v>89</v>
      </c>
    </row>
    <row r="1051" spans="2:19" x14ac:dyDescent="0.25">
      <c r="B1051">
        <v>1049</v>
      </c>
      <c r="C1051" t="s">
        <v>1602</v>
      </c>
      <c r="D1051" t="s">
        <v>44</v>
      </c>
      <c r="E1051" s="10">
        <v>1.1574074074074073E-5</v>
      </c>
      <c r="F1051" t="s">
        <v>45</v>
      </c>
      <c r="G1051" t="s">
        <v>933</v>
      </c>
      <c r="H1051" s="11">
        <v>44171.410567129627</v>
      </c>
      <c r="I1051" t="s">
        <v>1606</v>
      </c>
      <c r="J1051">
        <v>0</v>
      </c>
      <c r="K1051">
        <v>88</v>
      </c>
      <c r="M1051">
        <v>1049</v>
      </c>
      <c r="N1051" s="16">
        <v>1.1574074074074073E-5</v>
      </c>
      <c r="O1051">
        <v>78</v>
      </c>
      <c r="P1051">
        <v>4</v>
      </c>
      <c r="Q1051">
        <f>pqZwift[[#This Row],[Afstand]]+IF(pqZwift[[#This Row],[Index]]&gt;1,Q1050,0)</f>
        <v>6719</v>
      </c>
      <c r="R1051">
        <v>15</v>
      </c>
      <c r="S1051">
        <v>88</v>
      </c>
    </row>
    <row r="1052" spans="2:19" x14ac:dyDescent="0.25">
      <c r="B1052">
        <v>1050</v>
      </c>
      <c r="C1052" t="s">
        <v>1602</v>
      </c>
      <c r="D1052" t="s">
        <v>44</v>
      </c>
      <c r="E1052" s="10">
        <v>1.1574074074074073E-5</v>
      </c>
      <c r="F1052" t="s">
        <v>45</v>
      </c>
      <c r="G1052" t="s">
        <v>933</v>
      </c>
      <c r="H1052" s="11">
        <v>44171.410578703704</v>
      </c>
      <c r="I1052" t="s">
        <v>1607</v>
      </c>
      <c r="J1052">
        <v>0</v>
      </c>
      <c r="K1052">
        <v>88</v>
      </c>
      <c r="M1052">
        <v>1050</v>
      </c>
      <c r="N1052" s="16">
        <v>1.1574074074074073E-5</v>
      </c>
      <c r="O1052">
        <v>78</v>
      </c>
      <c r="P1052">
        <v>4</v>
      </c>
      <c r="Q1052">
        <f>pqZwift[[#This Row],[Afstand]]+IF(pqZwift[[#This Row],[Index]]&gt;1,Q1051,0)</f>
        <v>6723</v>
      </c>
      <c r="R1052">
        <v>15</v>
      </c>
      <c r="S1052">
        <v>88</v>
      </c>
    </row>
    <row r="1053" spans="2:19" x14ac:dyDescent="0.25">
      <c r="B1053">
        <v>1051</v>
      </c>
      <c r="C1053" t="s">
        <v>1602</v>
      </c>
      <c r="D1053" t="s">
        <v>55</v>
      </c>
      <c r="E1053" s="10">
        <v>1.1574074074074073E-5</v>
      </c>
      <c r="F1053" t="s">
        <v>921</v>
      </c>
      <c r="G1053" t="s">
        <v>922</v>
      </c>
      <c r="H1053" s="11">
        <v>44171.410590277781</v>
      </c>
      <c r="I1053" t="s">
        <v>1608</v>
      </c>
      <c r="J1053">
        <v>0</v>
      </c>
      <c r="K1053">
        <v>88</v>
      </c>
      <c r="M1053">
        <v>1051</v>
      </c>
      <c r="N1053" s="16">
        <v>1.1574074074074073E-5</v>
      </c>
      <c r="O1053">
        <v>78</v>
      </c>
      <c r="P1053">
        <v>5</v>
      </c>
      <c r="Q1053">
        <f>pqZwift[[#This Row],[Afstand]]+IF(pqZwift[[#This Row],[Index]]&gt;1,Q1052,0)</f>
        <v>6728</v>
      </c>
      <c r="R1053">
        <v>19</v>
      </c>
      <c r="S1053">
        <v>88</v>
      </c>
    </row>
    <row r="1054" spans="2:19" x14ac:dyDescent="0.25">
      <c r="B1054">
        <v>1052</v>
      </c>
      <c r="C1054" t="s">
        <v>1602</v>
      </c>
      <c r="D1054" t="s">
        <v>44</v>
      </c>
      <c r="E1054" s="10">
        <v>1.1574074074074073E-5</v>
      </c>
      <c r="F1054" t="s">
        <v>45</v>
      </c>
      <c r="G1054" t="s">
        <v>933</v>
      </c>
      <c r="H1054" s="11">
        <v>44171.410601851851</v>
      </c>
      <c r="I1054" t="s">
        <v>1609</v>
      </c>
      <c r="J1054">
        <v>0</v>
      </c>
      <c r="K1054">
        <v>88</v>
      </c>
      <c r="M1054">
        <v>1052</v>
      </c>
      <c r="N1054" s="16">
        <v>1.1574074074074073E-5</v>
      </c>
      <c r="O1054">
        <v>78</v>
      </c>
      <c r="P1054">
        <v>4</v>
      </c>
      <c r="Q1054">
        <f>pqZwift[[#This Row],[Afstand]]+IF(pqZwift[[#This Row],[Index]]&gt;1,Q1053,0)</f>
        <v>6732</v>
      </c>
      <c r="R1054">
        <v>15</v>
      </c>
      <c r="S1054">
        <v>88</v>
      </c>
    </row>
    <row r="1055" spans="2:19" x14ac:dyDescent="0.25">
      <c r="B1055">
        <v>1053</v>
      </c>
      <c r="C1055" t="s">
        <v>1602</v>
      </c>
      <c r="D1055" t="s">
        <v>44</v>
      </c>
      <c r="E1055" s="10">
        <v>1.1574074074074073E-5</v>
      </c>
      <c r="F1055" t="s">
        <v>45</v>
      </c>
      <c r="G1055" t="s">
        <v>933</v>
      </c>
      <c r="H1055" s="11">
        <v>44171.410613425927</v>
      </c>
      <c r="I1055" t="s">
        <v>1610</v>
      </c>
      <c r="J1055">
        <v>0</v>
      </c>
      <c r="K1055">
        <v>88</v>
      </c>
      <c r="M1055">
        <v>1053</v>
      </c>
      <c r="N1055" s="16">
        <v>1.1574074074074073E-5</v>
      </c>
      <c r="O1055">
        <v>78</v>
      </c>
      <c r="P1055">
        <v>4</v>
      </c>
      <c r="Q1055">
        <f>pqZwift[[#This Row],[Afstand]]+IF(pqZwift[[#This Row],[Index]]&gt;1,Q1054,0)</f>
        <v>6736</v>
      </c>
      <c r="R1055">
        <v>15</v>
      </c>
      <c r="S1055">
        <v>88</v>
      </c>
    </row>
    <row r="1056" spans="2:19" x14ac:dyDescent="0.25">
      <c r="B1056">
        <v>1054</v>
      </c>
      <c r="C1056" t="s">
        <v>1602</v>
      </c>
      <c r="D1056" t="s">
        <v>55</v>
      </c>
      <c r="E1056" s="10">
        <v>1.1574074074074073E-5</v>
      </c>
      <c r="F1056" t="s">
        <v>921</v>
      </c>
      <c r="G1056" t="s">
        <v>940</v>
      </c>
      <c r="H1056" s="11">
        <v>44171.410624999997</v>
      </c>
      <c r="I1056" t="s">
        <v>1611</v>
      </c>
      <c r="J1056">
        <v>0</v>
      </c>
      <c r="K1056">
        <v>89</v>
      </c>
      <c r="M1056">
        <v>1054</v>
      </c>
      <c r="N1056" s="16">
        <v>1.1574074074074073E-5</v>
      </c>
      <c r="O1056">
        <v>78</v>
      </c>
      <c r="P1056">
        <v>5</v>
      </c>
      <c r="Q1056">
        <f>pqZwift[[#This Row],[Afstand]]+IF(pqZwift[[#This Row],[Index]]&gt;1,Q1055,0)</f>
        <v>6741</v>
      </c>
      <c r="R1056">
        <v>19</v>
      </c>
      <c r="S1056">
        <v>89</v>
      </c>
    </row>
    <row r="1057" spans="2:19" x14ac:dyDescent="0.25">
      <c r="B1057">
        <v>1055</v>
      </c>
      <c r="C1057" t="s">
        <v>1612</v>
      </c>
      <c r="D1057" t="s">
        <v>44</v>
      </c>
      <c r="E1057" s="10">
        <v>1.1574074074074073E-5</v>
      </c>
      <c r="F1057" t="s">
        <v>45</v>
      </c>
      <c r="G1057" t="s">
        <v>933</v>
      </c>
      <c r="H1057" s="11">
        <v>44171.410636574074</v>
      </c>
      <c r="I1057" t="s">
        <v>1613</v>
      </c>
      <c r="J1057">
        <v>0</v>
      </c>
      <c r="K1057">
        <v>88</v>
      </c>
      <c r="M1057">
        <v>1055</v>
      </c>
      <c r="N1057" s="16">
        <v>1.1574074074074073E-5</v>
      </c>
      <c r="O1057">
        <v>79</v>
      </c>
      <c r="P1057">
        <v>4</v>
      </c>
      <c r="Q1057">
        <f>pqZwift[[#This Row],[Afstand]]+IF(pqZwift[[#This Row],[Index]]&gt;1,Q1056,0)</f>
        <v>6745</v>
      </c>
      <c r="R1057">
        <v>15</v>
      </c>
      <c r="S1057">
        <v>88</v>
      </c>
    </row>
    <row r="1058" spans="2:19" x14ac:dyDescent="0.25">
      <c r="B1058">
        <v>1056</v>
      </c>
      <c r="C1058" t="s">
        <v>1612</v>
      </c>
      <c r="D1058" t="s">
        <v>44</v>
      </c>
      <c r="E1058" s="10">
        <v>1.1574074074074073E-5</v>
      </c>
      <c r="F1058" t="s">
        <v>45</v>
      </c>
      <c r="G1058" t="s">
        <v>933</v>
      </c>
      <c r="H1058" s="11">
        <v>44171.41064814815</v>
      </c>
      <c r="I1058" t="s">
        <v>1614</v>
      </c>
      <c r="J1058">
        <v>0</v>
      </c>
      <c r="K1058">
        <v>89</v>
      </c>
      <c r="M1058">
        <v>1056</v>
      </c>
      <c r="N1058" s="16">
        <v>1.1574074074074073E-5</v>
      </c>
      <c r="O1058">
        <v>79</v>
      </c>
      <c r="P1058">
        <v>4</v>
      </c>
      <c r="Q1058">
        <f>pqZwift[[#This Row],[Afstand]]+IF(pqZwift[[#This Row],[Index]]&gt;1,Q1057,0)</f>
        <v>6749</v>
      </c>
      <c r="R1058">
        <v>15</v>
      </c>
      <c r="S1058">
        <v>89</v>
      </c>
    </row>
    <row r="1059" spans="2:19" x14ac:dyDescent="0.25">
      <c r="B1059">
        <v>1057</v>
      </c>
      <c r="C1059" t="s">
        <v>1612</v>
      </c>
      <c r="D1059" t="s">
        <v>55</v>
      </c>
      <c r="E1059" s="10">
        <v>1.1574074074074073E-5</v>
      </c>
      <c r="F1059" t="s">
        <v>61</v>
      </c>
      <c r="G1059" t="s">
        <v>907</v>
      </c>
      <c r="H1059" s="11">
        <v>44171.41065972222</v>
      </c>
      <c r="I1059" t="s">
        <v>1615</v>
      </c>
      <c r="J1059">
        <v>0</v>
      </c>
      <c r="K1059">
        <v>88</v>
      </c>
      <c r="M1059">
        <v>1057</v>
      </c>
      <c r="N1059" s="16">
        <v>1.1574074074074073E-5</v>
      </c>
      <c r="O1059">
        <v>79</v>
      </c>
      <c r="P1059">
        <v>5</v>
      </c>
      <c r="Q1059">
        <f>pqZwift[[#This Row],[Afstand]]+IF(pqZwift[[#This Row],[Index]]&gt;1,Q1058,0)</f>
        <v>6754</v>
      </c>
      <c r="R1059">
        <v>18</v>
      </c>
      <c r="S1059">
        <v>88</v>
      </c>
    </row>
    <row r="1060" spans="2:19" x14ac:dyDescent="0.25">
      <c r="B1060">
        <v>1058</v>
      </c>
      <c r="C1060" t="s">
        <v>1612</v>
      </c>
      <c r="D1060" t="s">
        <v>44</v>
      </c>
      <c r="E1060" s="10">
        <v>1.1574074074074073E-5</v>
      </c>
      <c r="F1060" t="s">
        <v>1151</v>
      </c>
      <c r="G1060" t="s">
        <v>1603</v>
      </c>
      <c r="H1060" s="11">
        <v>44171.410671296297</v>
      </c>
      <c r="I1060" t="s">
        <v>1616</v>
      </c>
      <c r="J1060">
        <v>0</v>
      </c>
      <c r="K1060">
        <v>89</v>
      </c>
      <c r="M1060">
        <v>1058</v>
      </c>
      <c r="N1060" s="16">
        <v>1.1574074074074073E-5</v>
      </c>
      <c r="O1060">
        <v>79</v>
      </c>
      <c r="P1060">
        <v>4</v>
      </c>
      <c r="Q1060">
        <f>pqZwift[[#This Row],[Afstand]]+IF(pqZwift[[#This Row],[Index]]&gt;1,Q1059,0)</f>
        <v>6758</v>
      </c>
      <c r="R1060">
        <v>14</v>
      </c>
      <c r="S1060">
        <v>89</v>
      </c>
    </row>
    <row r="1061" spans="2:19" x14ac:dyDescent="0.25">
      <c r="B1061">
        <v>1059</v>
      </c>
      <c r="C1061" t="s">
        <v>1612</v>
      </c>
      <c r="D1061" t="s">
        <v>55</v>
      </c>
      <c r="E1061" s="10">
        <v>1.1574074074074073E-5</v>
      </c>
      <c r="F1061" t="s">
        <v>61</v>
      </c>
      <c r="G1061" t="s">
        <v>907</v>
      </c>
      <c r="H1061" s="11">
        <v>44171.410682870373</v>
      </c>
      <c r="I1061" t="s">
        <v>1617</v>
      </c>
      <c r="J1061">
        <v>0</v>
      </c>
      <c r="K1061">
        <v>88</v>
      </c>
      <c r="M1061">
        <v>1059</v>
      </c>
      <c r="N1061" s="16">
        <v>1.1574074074074073E-5</v>
      </c>
      <c r="O1061">
        <v>79</v>
      </c>
      <c r="P1061">
        <v>5</v>
      </c>
      <c r="Q1061">
        <f>pqZwift[[#This Row],[Afstand]]+IF(pqZwift[[#This Row],[Index]]&gt;1,Q1060,0)</f>
        <v>6763</v>
      </c>
      <c r="R1061">
        <v>18</v>
      </c>
      <c r="S1061">
        <v>88</v>
      </c>
    </row>
    <row r="1062" spans="2:19" x14ac:dyDescent="0.25">
      <c r="B1062">
        <v>1060</v>
      </c>
      <c r="C1062" t="s">
        <v>1612</v>
      </c>
      <c r="D1062" t="s">
        <v>44</v>
      </c>
      <c r="E1062" s="10">
        <v>1.1574074074074073E-5</v>
      </c>
      <c r="F1062" t="s">
        <v>1151</v>
      </c>
      <c r="G1062" t="s">
        <v>1618</v>
      </c>
      <c r="H1062" s="11">
        <v>44171.410694444443</v>
      </c>
      <c r="I1062" t="s">
        <v>1619</v>
      </c>
      <c r="J1062">
        <v>0</v>
      </c>
      <c r="K1062">
        <v>89</v>
      </c>
      <c r="M1062">
        <v>1060</v>
      </c>
      <c r="N1062" s="16">
        <v>1.1574074074074073E-5</v>
      </c>
      <c r="O1062">
        <v>79</v>
      </c>
      <c r="P1062">
        <v>4</v>
      </c>
      <c r="Q1062">
        <f>pqZwift[[#This Row],[Afstand]]+IF(pqZwift[[#This Row],[Index]]&gt;1,Q1061,0)</f>
        <v>6767</v>
      </c>
      <c r="R1062">
        <v>14</v>
      </c>
      <c r="S1062">
        <v>89</v>
      </c>
    </row>
    <row r="1063" spans="2:19" x14ac:dyDescent="0.25">
      <c r="B1063">
        <v>1061</v>
      </c>
      <c r="C1063" t="s">
        <v>1612</v>
      </c>
      <c r="D1063" t="s">
        <v>55</v>
      </c>
      <c r="E1063" s="10">
        <v>1.1574074074074073E-5</v>
      </c>
      <c r="F1063" t="s">
        <v>61</v>
      </c>
      <c r="G1063" t="s">
        <v>944</v>
      </c>
      <c r="H1063" s="11">
        <v>44171.41070601852</v>
      </c>
      <c r="I1063" t="s">
        <v>1620</v>
      </c>
      <c r="J1063">
        <v>0</v>
      </c>
      <c r="K1063">
        <v>88</v>
      </c>
      <c r="M1063">
        <v>1061</v>
      </c>
      <c r="N1063" s="16">
        <v>1.1574074074074073E-5</v>
      </c>
      <c r="O1063">
        <v>79</v>
      </c>
      <c r="P1063">
        <v>5</v>
      </c>
      <c r="Q1063">
        <f>pqZwift[[#This Row],[Afstand]]+IF(pqZwift[[#This Row],[Index]]&gt;1,Q1062,0)</f>
        <v>6772</v>
      </c>
      <c r="R1063">
        <v>18</v>
      </c>
      <c r="S1063">
        <v>88</v>
      </c>
    </row>
    <row r="1064" spans="2:19" x14ac:dyDescent="0.25">
      <c r="B1064">
        <v>1062</v>
      </c>
      <c r="C1064" t="s">
        <v>1612</v>
      </c>
      <c r="D1064" t="s">
        <v>44</v>
      </c>
      <c r="E1064" s="10">
        <v>1.1574074074074073E-5</v>
      </c>
      <c r="F1064" t="s">
        <v>1151</v>
      </c>
      <c r="G1064" t="s">
        <v>907</v>
      </c>
      <c r="H1064" s="11">
        <v>44171.410717592589</v>
      </c>
      <c r="I1064" t="s">
        <v>1621</v>
      </c>
      <c r="J1064">
        <v>0</v>
      </c>
      <c r="K1064">
        <v>89</v>
      </c>
      <c r="M1064">
        <v>1062</v>
      </c>
      <c r="N1064" s="16">
        <v>1.1574074074074073E-5</v>
      </c>
      <c r="O1064">
        <v>79</v>
      </c>
      <c r="P1064">
        <v>4</v>
      </c>
      <c r="Q1064">
        <f>pqZwift[[#This Row],[Afstand]]+IF(pqZwift[[#This Row],[Index]]&gt;1,Q1063,0)</f>
        <v>6776</v>
      </c>
      <c r="R1064">
        <v>14</v>
      </c>
      <c r="S1064">
        <v>89</v>
      </c>
    </row>
    <row r="1065" spans="2:19" x14ac:dyDescent="0.25">
      <c r="B1065">
        <v>1063</v>
      </c>
      <c r="C1065" t="s">
        <v>1622</v>
      </c>
      <c r="D1065" t="s">
        <v>55</v>
      </c>
      <c r="E1065" s="10">
        <v>1.1574074074074073E-5</v>
      </c>
      <c r="F1065" t="s">
        <v>56</v>
      </c>
      <c r="G1065" t="s">
        <v>1623</v>
      </c>
      <c r="H1065" s="11">
        <v>44171.410729166666</v>
      </c>
      <c r="I1065" t="s">
        <v>1624</v>
      </c>
      <c r="J1065">
        <v>0</v>
      </c>
      <c r="K1065">
        <v>88</v>
      </c>
      <c r="M1065">
        <v>1063</v>
      </c>
      <c r="N1065" s="16">
        <v>1.1574074074074073E-5</v>
      </c>
      <c r="O1065">
        <v>80</v>
      </c>
      <c r="P1065">
        <v>5</v>
      </c>
      <c r="Q1065">
        <f>pqZwift[[#This Row],[Afstand]]+IF(pqZwift[[#This Row],[Index]]&gt;1,Q1064,0)</f>
        <v>6781</v>
      </c>
      <c r="R1065">
        <v>17</v>
      </c>
      <c r="S1065">
        <v>88</v>
      </c>
    </row>
    <row r="1066" spans="2:19" x14ac:dyDescent="0.25">
      <c r="B1066">
        <v>1064</v>
      </c>
      <c r="C1066" t="s">
        <v>1622</v>
      </c>
      <c r="D1066" t="s">
        <v>66</v>
      </c>
      <c r="E1066" s="10">
        <v>1.1574074074074073E-5</v>
      </c>
      <c r="F1066" t="s">
        <v>67</v>
      </c>
      <c r="G1066" t="s">
        <v>868</v>
      </c>
      <c r="H1066" s="11">
        <v>44171.410740740743</v>
      </c>
      <c r="I1066" t="s">
        <v>1625</v>
      </c>
      <c r="J1066">
        <v>0</v>
      </c>
      <c r="K1066">
        <v>89</v>
      </c>
      <c r="M1066">
        <v>1064</v>
      </c>
      <c r="N1066" s="16">
        <v>1.1574074074074073E-5</v>
      </c>
      <c r="O1066">
        <v>80</v>
      </c>
      <c r="P1066">
        <v>6</v>
      </c>
      <c r="Q1066">
        <f>pqZwift[[#This Row],[Afstand]]+IF(pqZwift[[#This Row],[Index]]&gt;1,Q1065,0)</f>
        <v>6787</v>
      </c>
      <c r="R1066">
        <v>21</v>
      </c>
      <c r="S1066">
        <v>89</v>
      </c>
    </row>
    <row r="1067" spans="2:19" x14ac:dyDescent="0.25">
      <c r="B1067">
        <v>1065</v>
      </c>
      <c r="C1067" t="s">
        <v>1622</v>
      </c>
      <c r="D1067" t="s">
        <v>36</v>
      </c>
      <c r="E1067" s="10">
        <v>1.1574074074074073E-5</v>
      </c>
      <c r="F1067" t="s">
        <v>49</v>
      </c>
      <c r="G1067" t="s">
        <v>878</v>
      </c>
      <c r="H1067" s="11">
        <v>44171.410752314812</v>
      </c>
      <c r="I1067" t="s">
        <v>1626</v>
      </c>
      <c r="J1067">
        <v>0</v>
      </c>
      <c r="K1067">
        <v>88</v>
      </c>
      <c r="M1067">
        <v>1065</v>
      </c>
      <c r="N1067" s="16">
        <v>1.1574074074074073E-5</v>
      </c>
      <c r="O1067">
        <v>80</v>
      </c>
      <c r="P1067">
        <v>2</v>
      </c>
      <c r="Q1067">
        <f>pqZwift[[#This Row],[Afstand]]+IF(pqZwift[[#This Row],[Index]]&gt;1,Q1066,0)</f>
        <v>6789</v>
      </c>
      <c r="R1067">
        <v>9</v>
      </c>
      <c r="S1067">
        <v>88</v>
      </c>
    </row>
    <row r="1068" spans="2:19" x14ac:dyDescent="0.25">
      <c r="B1068">
        <v>1066</v>
      </c>
      <c r="C1068" t="s">
        <v>1622</v>
      </c>
      <c r="D1068" t="s">
        <v>66</v>
      </c>
      <c r="E1068" s="10">
        <v>1.1574074074074073E-5</v>
      </c>
      <c r="F1068" t="s">
        <v>67</v>
      </c>
      <c r="G1068" t="s">
        <v>863</v>
      </c>
      <c r="H1068" s="11">
        <v>44171.410763888889</v>
      </c>
      <c r="I1068" t="s">
        <v>1627</v>
      </c>
      <c r="J1068">
        <v>0</v>
      </c>
      <c r="K1068">
        <v>89</v>
      </c>
      <c r="M1068">
        <v>1066</v>
      </c>
      <c r="N1068" s="16">
        <v>1.1574074074074073E-5</v>
      </c>
      <c r="O1068">
        <v>80</v>
      </c>
      <c r="P1068">
        <v>6</v>
      </c>
      <c r="Q1068">
        <f>pqZwift[[#This Row],[Afstand]]+IF(pqZwift[[#This Row],[Index]]&gt;1,Q1067,0)</f>
        <v>6795</v>
      </c>
      <c r="R1068">
        <v>21</v>
      </c>
      <c r="S1068">
        <v>89</v>
      </c>
    </row>
    <row r="1069" spans="2:19" x14ac:dyDescent="0.25">
      <c r="B1069">
        <v>1067</v>
      </c>
      <c r="C1069" t="s">
        <v>1622</v>
      </c>
      <c r="D1069" t="s">
        <v>55</v>
      </c>
      <c r="E1069" s="10">
        <v>1.1574074074074073E-5</v>
      </c>
      <c r="F1069" t="s">
        <v>56</v>
      </c>
      <c r="G1069" t="s">
        <v>834</v>
      </c>
      <c r="H1069" s="11">
        <v>44171.410775462966</v>
      </c>
      <c r="I1069" t="s">
        <v>1628</v>
      </c>
      <c r="J1069">
        <v>0</v>
      </c>
      <c r="K1069">
        <v>89</v>
      </c>
      <c r="M1069">
        <v>1067</v>
      </c>
      <c r="N1069" s="16">
        <v>1.1574074074074073E-5</v>
      </c>
      <c r="O1069">
        <v>80</v>
      </c>
      <c r="P1069">
        <v>5</v>
      </c>
      <c r="Q1069">
        <f>pqZwift[[#This Row],[Afstand]]+IF(pqZwift[[#This Row],[Index]]&gt;1,Q1068,0)</f>
        <v>6800</v>
      </c>
      <c r="R1069">
        <v>17</v>
      </c>
      <c r="S1069">
        <v>89</v>
      </c>
    </row>
    <row r="1070" spans="2:19" x14ac:dyDescent="0.25">
      <c r="B1070">
        <v>1068</v>
      </c>
      <c r="C1070" t="s">
        <v>1622</v>
      </c>
      <c r="D1070" t="s">
        <v>55</v>
      </c>
      <c r="E1070" s="10">
        <v>1.1574074074074073E-5</v>
      </c>
      <c r="F1070" t="s">
        <v>56</v>
      </c>
      <c r="G1070" t="s">
        <v>809</v>
      </c>
      <c r="H1070" s="11">
        <v>44171.410787037035</v>
      </c>
      <c r="I1070" t="s">
        <v>1629</v>
      </c>
      <c r="J1070">
        <v>0</v>
      </c>
      <c r="K1070">
        <v>90</v>
      </c>
      <c r="M1070">
        <v>1068</v>
      </c>
      <c r="N1070" s="16">
        <v>1.1574074074074073E-5</v>
      </c>
      <c r="O1070">
        <v>80</v>
      </c>
      <c r="P1070">
        <v>5</v>
      </c>
      <c r="Q1070">
        <f>pqZwift[[#This Row],[Afstand]]+IF(pqZwift[[#This Row],[Index]]&gt;1,Q1069,0)</f>
        <v>6805</v>
      </c>
      <c r="R1070">
        <v>17</v>
      </c>
      <c r="S1070">
        <v>90</v>
      </c>
    </row>
    <row r="1071" spans="2:19" x14ac:dyDescent="0.25">
      <c r="B1071">
        <v>1069</v>
      </c>
      <c r="C1071" t="s">
        <v>1622</v>
      </c>
      <c r="D1071" t="s">
        <v>44</v>
      </c>
      <c r="E1071" s="10">
        <v>1.1574074074074073E-5</v>
      </c>
      <c r="F1071" t="s">
        <v>1154</v>
      </c>
      <c r="G1071" t="s">
        <v>1161</v>
      </c>
      <c r="H1071" s="11">
        <v>44171.410798611112</v>
      </c>
      <c r="I1071" t="s">
        <v>1630</v>
      </c>
      <c r="J1071">
        <v>0</v>
      </c>
      <c r="K1071">
        <v>89</v>
      </c>
      <c r="M1071">
        <v>1069</v>
      </c>
      <c r="N1071" s="16">
        <v>1.1574074074074073E-5</v>
      </c>
      <c r="O1071">
        <v>80</v>
      </c>
      <c r="P1071">
        <v>4</v>
      </c>
      <c r="Q1071">
        <f>pqZwift[[#This Row],[Afstand]]+IF(pqZwift[[#This Row],[Index]]&gt;1,Q1070,0)</f>
        <v>6809</v>
      </c>
      <c r="R1071">
        <v>13</v>
      </c>
      <c r="S1071">
        <v>89</v>
      </c>
    </row>
    <row r="1072" spans="2:19" x14ac:dyDescent="0.25">
      <c r="B1072">
        <v>1070</v>
      </c>
      <c r="C1072" t="s">
        <v>1622</v>
      </c>
      <c r="D1072" t="s">
        <v>55</v>
      </c>
      <c r="E1072" s="10">
        <v>1.1574074074074073E-5</v>
      </c>
      <c r="F1072" t="s">
        <v>56</v>
      </c>
      <c r="G1072" t="s">
        <v>1165</v>
      </c>
      <c r="H1072" s="11">
        <v>44171.410810185182</v>
      </c>
      <c r="I1072" t="s">
        <v>1631</v>
      </c>
      <c r="J1072">
        <v>0</v>
      </c>
      <c r="K1072">
        <v>90</v>
      </c>
      <c r="M1072">
        <v>1070</v>
      </c>
      <c r="N1072" s="16">
        <v>1.1574074074074073E-5</v>
      </c>
      <c r="O1072">
        <v>80</v>
      </c>
      <c r="P1072">
        <v>5</v>
      </c>
      <c r="Q1072">
        <f>pqZwift[[#This Row],[Afstand]]+IF(pqZwift[[#This Row],[Index]]&gt;1,Q1071,0)</f>
        <v>6814</v>
      </c>
      <c r="R1072">
        <v>17</v>
      </c>
      <c r="S1072">
        <v>90</v>
      </c>
    </row>
    <row r="1073" spans="2:19" x14ac:dyDescent="0.25">
      <c r="B1073">
        <v>1071</v>
      </c>
      <c r="C1073" t="s">
        <v>1622</v>
      </c>
      <c r="D1073" t="s">
        <v>66</v>
      </c>
      <c r="E1073" s="10">
        <v>1.1574074074074073E-5</v>
      </c>
      <c r="F1073" t="s">
        <v>67</v>
      </c>
      <c r="G1073" t="s">
        <v>1632</v>
      </c>
      <c r="H1073" s="11">
        <v>44171.410821759258</v>
      </c>
      <c r="I1073" t="s">
        <v>1633</v>
      </c>
      <c r="J1073">
        <v>0</v>
      </c>
      <c r="K1073">
        <v>89</v>
      </c>
      <c r="M1073">
        <v>1071</v>
      </c>
      <c r="N1073" s="16">
        <v>1.1574074074074073E-5</v>
      </c>
      <c r="O1073">
        <v>80</v>
      </c>
      <c r="P1073">
        <v>6</v>
      </c>
      <c r="Q1073">
        <f>pqZwift[[#This Row],[Afstand]]+IF(pqZwift[[#This Row],[Index]]&gt;1,Q1072,0)</f>
        <v>6820</v>
      </c>
      <c r="R1073">
        <v>21</v>
      </c>
      <c r="S1073">
        <v>89</v>
      </c>
    </row>
    <row r="1074" spans="2:19" x14ac:dyDescent="0.25">
      <c r="B1074">
        <v>1072</v>
      </c>
      <c r="C1074" t="s">
        <v>1634</v>
      </c>
      <c r="D1074" t="s">
        <v>55</v>
      </c>
      <c r="E1074" s="10">
        <v>1.1574074074074073E-5</v>
      </c>
      <c r="F1074" t="s">
        <v>56</v>
      </c>
      <c r="G1074" t="s">
        <v>1635</v>
      </c>
      <c r="H1074" s="11">
        <v>44171.410833333335</v>
      </c>
      <c r="I1074" t="s">
        <v>1636</v>
      </c>
      <c r="J1074">
        <v>0</v>
      </c>
      <c r="K1074">
        <v>89</v>
      </c>
      <c r="M1074">
        <v>1072</v>
      </c>
      <c r="N1074" s="16">
        <v>1.1574074074074073E-5</v>
      </c>
      <c r="O1074">
        <v>81</v>
      </c>
      <c r="P1074">
        <v>5</v>
      </c>
      <c r="Q1074">
        <f>pqZwift[[#This Row],[Afstand]]+IF(pqZwift[[#This Row],[Index]]&gt;1,Q1073,0)</f>
        <v>6825</v>
      </c>
      <c r="R1074">
        <v>17</v>
      </c>
      <c r="S1074">
        <v>89</v>
      </c>
    </row>
    <row r="1075" spans="2:19" x14ac:dyDescent="0.25">
      <c r="B1075">
        <v>1073</v>
      </c>
      <c r="C1075" t="s">
        <v>1634</v>
      </c>
      <c r="D1075" t="s">
        <v>55</v>
      </c>
      <c r="E1075" s="10">
        <v>1.1574074074074073E-5</v>
      </c>
      <c r="F1075" t="s">
        <v>56</v>
      </c>
      <c r="G1075" t="s">
        <v>1635</v>
      </c>
      <c r="H1075" s="11">
        <v>44171.410844907405</v>
      </c>
      <c r="I1075" t="s">
        <v>1637</v>
      </c>
      <c r="J1075">
        <v>0</v>
      </c>
      <c r="K1075">
        <v>89</v>
      </c>
      <c r="M1075">
        <v>1073</v>
      </c>
      <c r="N1075" s="16">
        <v>1.1574074074074073E-5</v>
      </c>
      <c r="O1075">
        <v>81</v>
      </c>
      <c r="P1075">
        <v>5</v>
      </c>
      <c r="Q1075">
        <f>pqZwift[[#This Row],[Afstand]]+IF(pqZwift[[#This Row],[Index]]&gt;1,Q1074,0)</f>
        <v>6830</v>
      </c>
      <c r="R1075">
        <v>17</v>
      </c>
      <c r="S1075">
        <v>89</v>
      </c>
    </row>
    <row r="1076" spans="2:19" x14ac:dyDescent="0.25">
      <c r="B1076">
        <v>1074</v>
      </c>
      <c r="C1076" t="s">
        <v>1634</v>
      </c>
      <c r="D1076" t="s">
        <v>55</v>
      </c>
      <c r="E1076" s="10">
        <v>1.1574074074074073E-5</v>
      </c>
      <c r="F1076" t="s">
        <v>56</v>
      </c>
      <c r="G1076" t="s">
        <v>1635</v>
      </c>
      <c r="H1076" s="11">
        <v>44171.410856481481</v>
      </c>
      <c r="I1076" t="s">
        <v>1638</v>
      </c>
      <c r="J1076">
        <v>0</v>
      </c>
      <c r="K1076">
        <v>90</v>
      </c>
      <c r="M1076">
        <v>1074</v>
      </c>
      <c r="N1076" s="16">
        <v>1.1574074074074073E-5</v>
      </c>
      <c r="O1076">
        <v>81</v>
      </c>
      <c r="P1076">
        <v>5</v>
      </c>
      <c r="Q1076">
        <f>pqZwift[[#This Row],[Afstand]]+IF(pqZwift[[#This Row],[Index]]&gt;1,Q1075,0)</f>
        <v>6835</v>
      </c>
      <c r="R1076">
        <v>17</v>
      </c>
      <c r="S1076">
        <v>90</v>
      </c>
    </row>
    <row r="1077" spans="2:19" x14ac:dyDescent="0.25">
      <c r="B1077">
        <v>1075</v>
      </c>
      <c r="C1077" t="s">
        <v>1634</v>
      </c>
      <c r="D1077" t="s">
        <v>66</v>
      </c>
      <c r="E1077" s="10">
        <v>1.1574074074074073E-5</v>
      </c>
      <c r="F1077" t="s">
        <v>67</v>
      </c>
      <c r="G1077" t="s">
        <v>1639</v>
      </c>
      <c r="H1077" s="11">
        <v>44171.410868055558</v>
      </c>
      <c r="I1077" t="s">
        <v>1640</v>
      </c>
      <c r="J1077">
        <v>0</v>
      </c>
      <c r="K1077">
        <v>91</v>
      </c>
      <c r="M1077">
        <v>1075</v>
      </c>
      <c r="N1077" s="16">
        <v>1.1574074074074073E-5</v>
      </c>
      <c r="O1077">
        <v>81</v>
      </c>
      <c r="P1077">
        <v>6</v>
      </c>
      <c r="Q1077">
        <f>pqZwift[[#This Row],[Afstand]]+IF(pqZwift[[#This Row],[Index]]&gt;1,Q1076,0)</f>
        <v>6841</v>
      </c>
      <c r="R1077">
        <v>21</v>
      </c>
      <c r="S1077">
        <v>91</v>
      </c>
    </row>
    <row r="1078" spans="2:19" x14ac:dyDescent="0.25">
      <c r="B1078">
        <v>1076</v>
      </c>
      <c r="C1078" t="s">
        <v>1634</v>
      </c>
      <c r="D1078" t="s">
        <v>44</v>
      </c>
      <c r="E1078" s="10">
        <v>1.1574074074074073E-5</v>
      </c>
      <c r="F1078" t="s">
        <v>1154</v>
      </c>
      <c r="G1078" t="s">
        <v>1207</v>
      </c>
      <c r="H1078" s="11">
        <v>44171.410879629628</v>
      </c>
      <c r="I1078" t="s">
        <v>1641</v>
      </c>
      <c r="J1078">
        <v>0</v>
      </c>
      <c r="K1078">
        <v>91</v>
      </c>
      <c r="M1078">
        <v>1076</v>
      </c>
      <c r="N1078" s="16">
        <v>1.1574074074074073E-5</v>
      </c>
      <c r="O1078">
        <v>81</v>
      </c>
      <c r="P1078">
        <v>4</v>
      </c>
      <c r="Q1078">
        <f>pqZwift[[#This Row],[Afstand]]+IF(pqZwift[[#This Row],[Index]]&gt;1,Q1077,0)</f>
        <v>6845</v>
      </c>
      <c r="R1078">
        <v>13</v>
      </c>
      <c r="S1078">
        <v>91</v>
      </c>
    </row>
    <row r="1079" spans="2:19" x14ac:dyDescent="0.25">
      <c r="B1079">
        <v>1077</v>
      </c>
      <c r="C1079" t="s">
        <v>1634</v>
      </c>
      <c r="D1079" t="s">
        <v>55</v>
      </c>
      <c r="E1079" s="10">
        <v>1.1574074074074073E-5</v>
      </c>
      <c r="F1079" t="s">
        <v>56</v>
      </c>
      <c r="G1079" t="s">
        <v>1635</v>
      </c>
      <c r="H1079" s="11">
        <v>44171.410891203705</v>
      </c>
      <c r="I1079" t="s">
        <v>1642</v>
      </c>
      <c r="J1079">
        <v>0</v>
      </c>
      <c r="K1079">
        <v>91</v>
      </c>
      <c r="M1079">
        <v>1077</v>
      </c>
      <c r="N1079" s="16">
        <v>1.1574074074074073E-5</v>
      </c>
      <c r="O1079">
        <v>81</v>
      </c>
      <c r="P1079">
        <v>5</v>
      </c>
      <c r="Q1079">
        <f>pqZwift[[#This Row],[Afstand]]+IF(pqZwift[[#This Row],[Index]]&gt;1,Q1078,0)</f>
        <v>6850</v>
      </c>
      <c r="R1079">
        <v>17</v>
      </c>
      <c r="S1079">
        <v>91</v>
      </c>
    </row>
    <row r="1080" spans="2:19" x14ac:dyDescent="0.25">
      <c r="B1080">
        <v>1078</v>
      </c>
      <c r="C1080" t="s">
        <v>1634</v>
      </c>
      <c r="D1080" t="s">
        <v>55</v>
      </c>
      <c r="E1080" s="10">
        <v>1.1574074074074073E-5</v>
      </c>
      <c r="F1080" t="s">
        <v>56</v>
      </c>
      <c r="G1080" t="s">
        <v>805</v>
      </c>
      <c r="H1080" s="11">
        <v>44171.410902777781</v>
      </c>
      <c r="I1080" t="s">
        <v>1643</v>
      </c>
      <c r="J1080">
        <v>0</v>
      </c>
      <c r="K1080">
        <v>92</v>
      </c>
      <c r="M1080">
        <v>1078</v>
      </c>
      <c r="N1080" s="16">
        <v>1.1574074074074073E-5</v>
      </c>
      <c r="O1080">
        <v>81</v>
      </c>
      <c r="P1080">
        <v>5</v>
      </c>
      <c r="Q1080">
        <f>pqZwift[[#This Row],[Afstand]]+IF(pqZwift[[#This Row],[Index]]&gt;1,Q1079,0)</f>
        <v>6855</v>
      </c>
      <c r="R1080">
        <v>17</v>
      </c>
      <c r="S1080">
        <v>92</v>
      </c>
    </row>
    <row r="1081" spans="2:19" x14ac:dyDescent="0.25">
      <c r="B1081">
        <v>1079</v>
      </c>
      <c r="C1081" t="s">
        <v>1634</v>
      </c>
      <c r="D1081" t="s">
        <v>55</v>
      </c>
      <c r="E1081" s="10">
        <v>1.1574074074074073E-5</v>
      </c>
      <c r="F1081" t="s">
        <v>56</v>
      </c>
      <c r="G1081" t="s">
        <v>1635</v>
      </c>
      <c r="H1081" s="11">
        <v>44171.410914351851</v>
      </c>
      <c r="I1081" t="s">
        <v>1644</v>
      </c>
      <c r="J1081">
        <v>0</v>
      </c>
      <c r="K1081">
        <v>91</v>
      </c>
      <c r="M1081">
        <v>1079</v>
      </c>
      <c r="N1081" s="16">
        <v>1.1574074074074073E-5</v>
      </c>
      <c r="O1081">
        <v>81</v>
      </c>
      <c r="P1081">
        <v>5</v>
      </c>
      <c r="Q1081">
        <f>pqZwift[[#This Row],[Afstand]]+IF(pqZwift[[#This Row],[Index]]&gt;1,Q1080,0)</f>
        <v>6860</v>
      </c>
      <c r="R1081">
        <v>17</v>
      </c>
      <c r="S1081">
        <v>91</v>
      </c>
    </row>
    <row r="1082" spans="2:19" x14ac:dyDescent="0.25">
      <c r="B1082">
        <v>1080</v>
      </c>
      <c r="C1082" t="s">
        <v>1634</v>
      </c>
      <c r="D1082" t="s">
        <v>66</v>
      </c>
      <c r="E1082" s="10">
        <v>1.1574074074074073E-5</v>
      </c>
      <c r="F1082" t="s">
        <v>67</v>
      </c>
      <c r="G1082" t="s">
        <v>1632</v>
      </c>
      <c r="H1082" s="11">
        <v>44171.410925925928</v>
      </c>
      <c r="I1082" t="s">
        <v>1645</v>
      </c>
      <c r="J1082">
        <v>0</v>
      </c>
      <c r="K1082">
        <v>92</v>
      </c>
      <c r="M1082">
        <v>1080</v>
      </c>
      <c r="N1082" s="16">
        <v>1.1574074074074073E-5</v>
      </c>
      <c r="O1082">
        <v>81</v>
      </c>
      <c r="P1082">
        <v>6</v>
      </c>
      <c r="Q1082">
        <f>pqZwift[[#This Row],[Afstand]]+IF(pqZwift[[#This Row],[Index]]&gt;1,Q1081,0)</f>
        <v>6866</v>
      </c>
      <c r="R1082">
        <v>21</v>
      </c>
      <c r="S1082">
        <v>92</v>
      </c>
    </row>
    <row r="1083" spans="2:19" x14ac:dyDescent="0.25">
      <c r="B1083">
        <v>1081</v>
      </c>
      <c r="C1083" t="s">
        <v>1634</v>
      </c>
      <c r="D1083" t="s">
        <v>55</v>
      </c>
      <c r="E1083" s="10">
        <v>1.1574074074074073E-5</v>
      </c>
      <c r="F1083" t="s">
        <v>56</v>
      </c>
      <c r="G1083" t="s">
        <v>1165</v>
      </c>
      <c r="H1083" s="11">
        <v>44171.410937499997</v>
      </c>
      <c r="I1083" t="s">
        <v>1646</v>
      </c>
      <c r="J1083">
        <v>0</v>
      </c>
      <c r="K1083">
        <v>92</v>
      </c>
      <c r="M1083">
        <v>1081</v>
      </c>
      <c r="N1083" s="16">
        <v>1.1574074074074073E-5</v>
      </c>
      <c r="O1083">
        <v>81</v>
      </c>
      <c r="P1083">
        <v>5</v>
      </c>
      <c r="Q1083">
        <f>pqZwift[[#This Row],[Afstand]]+IF(pqZwift[[#This Row],[Index]]&gt;1,Q1082,0)</f>
        <v>6871</v>
      </c>
      <c r="R1083">
        <v>17</v>
      </c>
      <c r="S1083">
        <v>92</v>
      </c>
    </row>
    <row r="1084" spans="2:19" x14ac:dyDescent="0.25">
      <c r="B1084">
        <v>1082</v>
      </c>
      <c r="C1084" t="s">
        <v>1647</v>
      </c>
      <c r="D1084" t="s">
        <v>55</v>
      </c>
      <c r="E1084" s="10">
        <v>1.1574074074074073E-5</v>
      </c>
      <c r="F1084" t="s">
        <v>56</v>
      </c>
      <c r="G1084" t="s">
        <v>951</v>
      </c>
      <c r="H1084" s="11">
        <v>44171.410949074074</v>
      </c>
      <c r="I1084" t="s">
        <v>1648</v>
      </c>
      <c r="J1084">
        <v>0</v>
      </c>
      <c r="K1084">
        <v>93</v>
      </c>
      <c r="M1084">
        <v>1082</v>
      </c>
      <c r="N1084" s="16">
        <v>1.1574074074074073E-5</v>
      </c>
      <c r="O1084">
        <v>82</v>
      </c>
      <c r="P1084">
        <v>5</v>
      </c>
      <c r="Q1084">
        <f>pqZwift[[#This Row],[Afstand]]+IF(pqZwift[[#This Row],[Index]]&gt;1,Q1083,0)</f>
        <v>6876</v>
      </c>
      <c r="R1084">
        <v>17</v>
      </c>
      <c r="S1084">
        <v>93</v>
      </c>
    </row>
    <row r="1085" spans="2:19" x14ac:dyDescent="0.25">
      <c r="B1085">
        <v>1083</v>
      </c>
      <c r="C1085" t="s">
        <v>1647</v>
      </c>
      <c r="D1085" t="s">
        <v>55</v>
      </c>
      <c r="E1085" s="10">
        <v>1.1574074074074073E-5</v>
      </c>
      <c r="F1085" t="s">
        <v>56</v>
      </c>
      <c r="G1085" t="s">
        <v>834</v>
      </c>
      <c r="H1085" s="11">
        <v>44171.410960648151</v>
      </c>
      <c r="I1085" t="s">
        <v>1649</v>
      </c>
      <c r="J1085">
        <v>0</v>
      </c>
      <c r="K1085">
        <v>93</v>
      </c>
      <c r="M1085">
        <v>1083</v>
      </c>
      <c r="N1085" s="16">
        <v>1.1574074074074073E-5</v>
      </c>
      <c r="O1085">
        <v>82</v>
      </c>
      <c r="P1085">
        <v>5</v>
      </c>
      <c r="Q1085">
        <f>pqZwift[[#This Row],[Afstand]]+IF(pqZwift[[#This Row],[Index]]&gt;1,Q1084,0)</f>
        <v>6881</v>
      </c>
      <c r="R1085">
        <v>17</v>
      </c>
      <c r="S1085">
        <v>93</v>
      </c>
    </row>
    <row r="1086" spans="2:19" x14ac:dyDescent="0.25">
      <c r="B1086">
        <v>1084</v>
      </c>
      <c r="C1086" t="s">
        <v>1647</v>
      </c>
      <c r="D1086" t="s">
        <v>66</v>
      </c>
      <c r="E1086" s="10">
        <v>1.1574074074074073E-5</v>
      </c>
      <c r="F1086" t="s">
        <v>67</v>
      </c>
      <c r="G1086" t="s">
        <v>832</v>
      </c>
      <c r="H1086" s="11">
        <v>44171.41097222222</v>
      </c>
      <c r="I1086" t="s">
        <v>1650</v>
      </c>
      <c r="J1086">
        <v>0</v>
      </c>
      <c r="K1086">
        <v>91</v>
      </c>
      <c r="M1086">
        <v>1084</v>
      </c>
      <c r="N1086" s="16">
        <v>1.1574074074074073E-5</v>
      </c>
      <c r="O1086">
        <v>82</v>
      </c>
      <c r="P1086">
        <v>6</v>
      </c>
      <c r="Q1086">
        <f>pqZwift[[#This Row],[Afstand]]+IF(pqZwift[[#This Row],[Index]]&gt;1,Q1085,0)</f>
        <v>6887</v>
      </c>
      <c r="R1086">
        <v>21</v>
      </c>
      <c r="S1086">
        <v>91</v>
      </c>
    </row>
    <row r="1087" spans="2:19" x14ac:dyDescent="0.25">
      <c r="B1087">
        <v>1085</v>
      </c>
      <c r="C1087" t="s">
        <v>1647</v>
      </c>
      <c r="D1087" t="s">
        <v>55</v>
      </c>
      <c r="E1087" s="10">
        <v>1.1574074074074073E-5</v>
      </c>
      <c r="F1087" t="s">
        <v>56</v>
      </c>
      <c r="G1087" t="s">
        <v>840</v>
      </c>
      <c r="H1087" s="11">
        <v>44171.410983796297</v>
      </c>
      <c r="I1087" t="s">
        <v>1651</v>
      </c>
      <c r="J1087">
        <v>0</v>
      </c>
      <c r="K1087">
        <v>91</v>
      </c>
      <c r="M1087">
        <v>1085</v>
      </c>
      <c r="N1087" s="16">
        <v>1.1574074074074073E-5</v>
      </c>
      <c r="O1087">
        <v>82</v>
      </c>
      <c r="P1087">
        <v>5</v>
      </c>
      <c r="Q1087">
        <f>pqZwift[[#This Row],[Afstand]]+IF(pqZwift[[#This Row],[Index]]&gt;1,Q1086,0)</f>
        <v>6892</v>
      </c>
      <c r="R1087">
        <v>17</v>
      </c>
      <c r="S1087">
        <v>91</v>
      </c>
    </row>
    <row r="1088" spans="2:19" x14ac:dyDescent="0.25">
      <c r="B1088">
        <v>1086</v>
      </c>
      <c r="C1088" t="s">
        <v>1647</v>
      </c>
      <c r="D1088" t="s">
        <v>55</v>
      </c>
      <c r="E1088" s="10">
        <v>1.1574074074074073E-5</v>
      </c>
      <c r="F1088" t="s">
        <v>56</v>
      </c>
      <c r="G1088" t="s">
        <v>872</v>
      </c>
      <c r="H1088" s="11">
        <v>44171.410995370374</v>
      </c>
      <c r="I1088" t="s">
        <v>1652</v>
      </c>
      <c r="J1088">
        <v>0</v>
      </c>
      <c r="K1088">
        <v>91</v>
      </c>
      <c r="M1088">
        <v>1086</v>
      </c>
      <c r="N1088" s="16">
        <v>1.1574074074074073E-5</v>
      </c>
      <c r="O1088">
        <v>82</v>
      </c>
      <c r="P1088">
        <v>5</v>
      </c>
      <c r="Q1088">
        <f>pqZwift[[#This Row],[Afstand]]+IF(pqZwift[[#This Row],[Index]]&gt;1,Q1087,0)</f>
        <v>6897</v>
      </c>
      <c r="R1088">
        <v>17</v>
      </c>
      <c r="S1088">
        <v>91</v>
      </c>
    </row>
    <row r="1089" spans="2:19" x14ac:dyDescent="0.25">
      <c r="B1089">
        <v>1087</v>
      </c>
      <c r="C1089" t="s">
        <v>1647</v>
      </c>
      <c r="D1089" t="s">
        <v>55</v>
      </c>
      <c r="E1089" s="10">
        <v>1.1574074074074073E-5</v>
      </c>
      <c r="F1089" t="s">
        <v>56</v>
      </c>
      <c r="G1089" t="s">
        <v>1381</v>
      </c>
      <c r="H1089" s="11">
        <v>44171.411006944443</v>
      </c>
      <c r="I1089" t="s">
        <v>1653</v>
      </c>
      <c r="J1089">
        <v>0</v>
      </c>
      <c r="K1089">
        <v>91</v>
      </c>
      <c r="M1089">
        <v>1087</v>
      </c>
      <c r="N1089" s="16">
        <v>1.1574074074074073E-5</v>
      </c>
      <c r="O1089">
        <v>82</v>
      </c>
      <c r="P1089">
        <v>5</v>
      </c>
      <c r="Q1089">
        <f>pqZwift[[#This Row],[Afstand]]+IF(pqZwift[[#This Row],[Index]]&gt;1,Q1088,0)</f>
        <v>6902</v>
      </c>
      <c r="R1089">
        <v>17</v>
      </c>
      <c r="S1089">
        <v>91</v>
      </c>
    </row>
    <row r="1090" spans="2:19" x14ac:dyDescent="0.25">
      <c r="B1090">
        <v>1088</v>
      </c>
      <c r="C1090" t="s">
        <v>1647</v>
      </c>
      <c r="D1090" t="s">
        <v>66</v>
      </c>
      <c r="E1090" s="10">
        <v>1.1574074074074073E-5</v>
      </c>
      <c r="F1090" t="s">
        <v>67</v>
      </c>
      <c r="G1090" t="s">
        <v>1654</v>
      </c>
      <c r="H1090" s="11">
        <v>44171.41101851852</v>
      </c>
      <c r="I1090" t="s">
        <v>1655</v>
      </c>
      <c r="J1090">
        <v>0</v>
      </c>
      <c r="K1090">
        <v>90</v>
      </c>
      <c r="M1090">
        <v>1088</v>
      </c>
      <c r="N1090" s="16">
        <v>1.1574074074074073E-5</v>
      </c>
      <c r="O1090">
        <v>82</v>
      </c>
      <c r="P1090">
        <v>6</v>
      </c>
      <c r="Q1090">
        <f>pqZwift[[#This Row],[Afstand]]+IF(pqZwift[[#This Row],[Index]]&gt;1,Q1089,0)</f>
        <v>6908</v>
      </c>
      <c r="R1090">
        <v>21</v>
      </c>
      <c r="S1090">
        <v>90</v>
      </c>
    </row>
    <row r="1091" spans="2:19" x14ac:dyDescent="0.25">
      <c r="B1091">
        <v>1089</v>
      </c>
      <c r="C1091" t="s">
        <v>1647</v>
      </c>
      <c r="D1091" t="s">
        <v>55</v>
      </c>
      <c r="E1091" s="10">
        <v>1.1574074074074073E-5</v>
      </c>
      <c r="F1091" t="s">
        <v>61</v>
      </c>
      <c r="G1091" t="s">
        <v>889</v>
      </c>
      <c r="H1091" s="11">
        <v>44171.411030092589</v>
      </c>
      <c r="I1091" t="s">
        <v>1656</v>
      </c>
      <c r="J1091">
        <v>0</v>
      </c>
      <c r="K1091">
        <v>90</v>
      </c>
      <c r="M1091">
        <v>1089</v>
      </c>
      <c r="N1091" s="16">
        <v>1.1574074074074073E-5</v>
      </c>
      <c r="O1091">
        <v>82</v>
      </c>
      <c r="P1091">
        <v>5</v>
      </c>
      <c r="Q1091">
        <f>pqZwift[[#This Row],[Afstand]]+IF(pqZwift[[#This Row],[Index]]&gt;1,Q1090,0)</f>
        <v>6913</v>
      </c>
      <c r="R1091">
        <v>18</v>
      </c>
      <c r="S1091">
        <v>90</v>
      </c>
    </row>
    <row r="1092" spans="2:19" x14ac:dyDescent="0.25">
      <c r="B1092">
        <v>1090</v>
      </c>
      <c r="C1092" t="s">
        <v>1657</v>
      </c>
      <c r="D1092" t="s">
        <v>55</v>
      </c>
      <c r="E1092" s="10">
        <v>1.1574074074074073E-5</v>
      </c>
      <c r="F1092" t="s">
        <v>61</v>
      </c>
      <c r="G1092" t="s">
        <v>907</v>
      </c>
      <c r="H1092" s="11">
        <v>44171.411041666666</v>
      </c>
      <c r="I1092" t="s">
        <v>1658</v>
      </c>
      <c r="J1092">
        <v>0</v>
      </c>
      <c r="K1092">
        <v>90</v>
      </c>
      <c r="M1092">
        <v>1090</v>
      </c>
      <c r="N1092" s="16">
        <v>1.1574074074074073E-5</v>
      </c>
      <c r="O1092">
        <v>83</v>
      </c>
      <c r="P1092">
        <v>5</v>
      </c>
      <c r="Q1092">
        <f>pqZwift[[#This Row],[Afstand]]+IF(pqZwift[[#This Row],[Index]]&gt;1,Q1091,0)</f>
        <v>6918</v>
      </c>
      <c r="R1092">
        <v>18</v>
      </c>
      <c r="S1092">
        <v>90</v>
      </c>
    </row>
    <row r="1093" spans="2:19" x14ac:dyDescent="0.25">
      <c r="B1093">
        <v>1091</v>
      </c>
      <c r="C1093" t="s">
        <v>1657</v>
      </c>
      <c r="D1093" t="s">
        <v>44</v>
      </c>
      <c r="E1093" s="10">
        <v>1.1574074074074073E-5</v>
      </c>
      <c r="F1093" t="s">
        <v>1151</v>
      </c>
      <c r="G1093" t="s">
        <v>922</v>
      </c>
      <c r="H1093" s="11">
        <v>44171.411053240743</v>
      </c>
      <c r="I1093" t="s">
        <v>1659</v>
      </c>
      <c r="J1093">
        <v>0</v>
      </c>
      <c r="K1093">
        <v>91</v>
      </c>
      <c r="M1093">
        <v>1091</v>
      </c>
      <c r="N1093" s="16">
        <v>1.1574074074074073E-5</v>
      </c>
      <c r="O1093">
        <v>83</v>
      </c>
      <c r="P1093">
        <v>4</v>
      </c>
      <c r="Q1093">
        <f>pqZwift[[#This Row],[Afstand]]+IF(pqZwift[[#This Row],[Index]]&gt;1,Q1092,0)</f>
        <v>6922</v>
      </c>
      <c r="R1093">
        <v>14</v>
      </c>
      <c r="S1093">
        <v>91</v>
      </c>
    </row>
    <row r="1094" spans="2:19" x14ac:dyDescent="0.25">
      <c r="B1094">
        <v>1092</v>
      </c>
      <c r="C1094" t="s">
        <v>1657</v>
      </c>
      <c r="D1094" t="s">
        <v>55</v>
      </c>
      <c r="E1094" s="10">
        <v>1.1574074074074073E-5</v>
      </c>
      <c r="F1094" t="s">
        <v>61</v>
      </c>
      <c r="G1094" t="s">
        <v>916</v>
      </c>
      <c r="H1094" s="11">
        <v>44171.411064814813</v>
      </c>
      <c r="I1094" t="s">
        <v>1660</v>
      </c>
      <c r="J1094">
        <v>0</v>
      </c>
      <c r="K1094">
        <v>91</v>
      </c>
      <c r="M1094">
        <v>1092</v>
      </c>
      <c r="N1094" s="16">
        <v>1.1574074074074073E-5</v>
      </c>
      <c r="O1094">
        <v>83</v>
      </c>
      <c r="P1094">
        <v>5</v>
      </c>
      <c r="Q1094">
        <f>pqZwift[[#This Row],[Afstand]]+IF(pqZwift[[#This Row],[Index]]&gt;1,Q1093,0)</f>
        <v>6927</v>
      </c>
      <c r="R1094">
        <v>18</v>
      </c>
      <c r="S1094">
        <v>91</v>
      </c>
    </row>
    <row r="1095" spans="2:19" x14ac:dyDescent="0.25">
      <c r="B1095">
        <v>1093</v>
      </c>
      <c r="C1095" t="s">
        <v>1657</v>
      </c>
      <c r="D1095" t="s">
        <v>44</v>
      </c>
      <c r="E1095" s="10">
        <v>1.1574074074074073E-5</v>
      </c>
      <c r="F1095" t="s">
        <v>45</v>
      </c>
      <c r="G1095" t="s">
        <v>933</v>
      </c>
      <c r="H1095" s="11">
        <v>44171.411076388889</v>
      </c>
      <c r="I1095" t="s">
        <v>1661</v>
      </c>
      <c r="J1095">
        <v>0</v>
      </c>
      <c r="K1095">
        <v>90</v>
      </c>
      <c r="M1095">
        <v>1093</v>
      </c>
      <c r="N1095" s="16">
        <v>1.1574074074074073E-5</v>
      </c>
      <c r="O1095">
        <v>83</v>
      </c>
      <c r="P1095">
        <v>4</v>
      </c>
      <c r="Q1095">
        <f>pqZwift[[#This Row],[Afstand]]+IF(pqZwift[[#This Row],[Index]]&gt;1,Q1094,0)</f>
        <v>6931</v>
      </c>
      <c r="R1095">
        <v>15</v>
      </c>
      <c r="S1095">
        <v>90</v>
      </c>
    </row>
    <row r="1096" spans="2:19" x14ac:dyDescent="0.25">
      <c r="B1096">
        <v>1094</v>
      </c>
      <c r="C1096" t="s">
        <v>1657</v>
      </c>
      <c r="D1096" t="s">
        <v>55</v>
      </c>
      <c r="E1096" s="10">
        <v>1.1574074074074073E-5</v>
      </c>
      <c r="F1096" t="s">
        <v>921</v>
      </c>
      <c r="G1096" t="s">
        <v>940</v>
      </c>
      <c r="H1096" s="11">
        <v>44171.411087962966</v>
      </c>
      <c r="I1096" t="s">
        <v>1662</v>
      </c>
      <c r="J1096">
        <v>0</v>
      </c>
      <c r="K1096">
        <v>89</v>
      </c>
      <c r="M1096">
        <v>1094</v>
      </c>
      <c r="N1096" s="16">
        <v>1.1574074074074073E-5</v>
      </c>
      <c r="O1096">
        <v>83</v>
      </c>
      <c r="P1096">
        <v>5</v>
      </c>
      <c r="Q1096">
        <f>pqZwift[[#This Row],[Afstand]]+IF(pqZwift[[#This Row],[Index]]&gt;1,Q1095,0)</f>
        <v>6936</v>
      </c>
      <c r="R1096">
        <v>19</v>
      </c>
      <c r="S1096">
        <v>89</v>
      </c>
    </row>
    <row r="1097" spans="2:19" x14ac:dyDescent="0.25">
      <c r="B1097">
        <v>1095</v>
      </c>
      <c r="C1097" t="s">
        <v>1657</v>
      </c>
      <c r="D1097" t="s">
        <v>66</v>
      </c>
      <c r="E1097" s="10">
        <v>1.1574074074074073E-5</v>
      </c>
      <c r="F1097" t="s">
        <v>315</v>
      </c>
      <c r="G1097" t="s">
        <v>895</v>
      </c>
      <c r="H1097" s="11">
        <v>44171.411099537036</v>
      </c>
      <c r="I1097" t="s">
        <v>1663</v>
      </c>
      <c r="J1097">
        <v>0</v>
      </c>
      <c r="K1097">
        <v>89</v>
      </c>
      <c r="M1097">
        <v>1095</v>
      </c>
      <c r="N1097" s="16">
        <v>1.1574074074074073E-5</v>
      </c>
      <c r="O1097">
        <v>83</v>
      </c>
      <c r="P1097">
        <v>6</v>
      </c>
      <c r="Q1097">
        <f>pqZwift[[#This Row],[Afstand]]+IF(pqZwift[[#This Row],[Index]]&gt;1,Q1096,0)</f>
        <v>6942</v>
      </c>
      <c r="R1097">
        <v>23</v>
      </c>
      <c r="S1097">
        <v>89</v>
      </c>
    </row>
    <row r="1098" spans="2:19" x14ac:dyDescent="0.25">
      <c r="B1098">
        <v>1096</v>
      </c>
      <c r="C1098" t="s">
        <v>1657</v>
      </c>
      <c r="D1098" t="s">
        <v>44</v>
      </c>
      <c r="E1098" s="10">
        <v>1.1574074074074073E-5</v>
      </c>
      <c r="F1098" t="s">
        <v>45</v>
      </c>
      <c r="G1098" t="s">
        <v>1664</v>
      </c>
      <c r="H1098" s="11">
        <v>44171.411111111112</v>
      </c>
      <c r="I1098" t="s">
        <v>1665</v>
      </c>
      <c r="J1098">
        <v>0</v>
      </c>
      <c r="K1098">
        <v>88</v>
      </c>
      <c r="M1098">
        <v>1096</v>
      </c>
      <c r="N1098" s="16">
        <v>1.1574074074074073E-5</v>
      </c>
      <c r="O1098">
        <v>83</v>
      </c>
      <c r="P1098">
        <v>4</v>
      </c>
      <c r="Q1098">
        <f>pqZwift[[#This Row],[Afstand]]+IF(pqZwift[[#This Row],[Index]]&gt;1,Q1097,0)</f>
        <v>6946</v>
      </c>
      <c r="R1098">
        <v>15</v>
      </c>
      <c r="S1098">
        <v>88</v>
      </c>
    </row>
    <row r="1099" spans="2:19" x14ac:dyDescent="0.25">
      <c r="B1099">
        <v>1097</v>
      </c>
      <c r="C1099" t="s">
        <v>1666</v>
      </c>
      <c r="D1099" t="s">
        <v>48</v>
      </c>
      <c r="E1099" s="10">
        <v>1.1574074074074073E-5</v>
      </c>
      <c r="F1099" t="s">
        <v>1223</v>
      </c>
      <c r="G1099" t="s">
        <v>1667</v>
      </c>
      <c r="H1099" s="11">
        <v>44171.411122685182</v>
      </c>
      <c r="I1099" t="s">
        <v>1668</v>
      </c>
      <c r="J1099">
        <v>0</v>
      </c>
      <c r="K1099">
        <v>89</v>
      </c>
      <c r="M1099">
        <v>1097</v>
      </c>
      <c r="N1099" s="16">
        <v>1.1574074074074073E-5</v>
      </c>
      <c r="O1099">
        <v>84</v>
      </c>
      <c r="P1099">
        <v>3</v>
      </c>
      <c r="Q1099">
        <f>pqZwift[[#This Row],[Afstand]]+IF(pqZwift[[#This Row],[Index]]&gt;1,Q1098,0)</f>
        <v>6949</v>
      </c>
      <c r="R1099">
        <v>12</v>
      </c>
      <c r="S1099">
        <v>89</v>
      </c>
    </row>
    <row r="1100" spans="2:19" x14ac:dyDescent="0.25">
      <c r="B1100">
        <v>1098</v>
      </c>
      <c r="C1100" t="s">
        <v>1666</v>
      </c>
      <c r="D1100" t="s">
        <v>66</v>
      </c>
      <c r="E1100" s="10">
        <v>1.1574074074074073E-5</v>
      </c>
      <c r="F1100" t="s">
        <v>315</v>
      </c>
      <c r="G1100" t="s">
        <v>895</v>
      </c>
      <c r="H1100" s="11">
        <v>44171.411134259259</v>
      </c>
      <c r="I1100" t="s">
        <v>1669</v>
      </c>
      <c r="J1100">
        <v>0</v>
      </c>
      <c r="K1100">
        <v>89</v>
      </c>
      <c r="M1100">
        <v>1098</v>
      </c>
      <c r="N1100" s="16">
        <v>1.1574074074074073E-5</v>
      </c>
      <c r="O1100">
        <v>84</v>
      </c>
      <c r="P1100">
        <v>6</v>
      </c>
      <c r="Q1100">
        <f>pqZwift[[#This Row],[Afstand]]+IF(pqZwift[[#This Row],[Index]]&gt;1,Q1099,0)</f>
        <v>6955</v>
      </c>
      <c r="R1100">
        <v>23</v>
      </c>
      <c r="S1100">
        <v>89</v>
      </c>
    </row>
    <row r="1101" spans="2:19" x14ac:dyDescent="0.25">
      <c r="B1101">
        <v>1099</v>
      </c>
      <c r="C1101" t="s">
        <v>1666</v>
      </c>
      <c r="D1101" t="s">
        <v>44</v>
      </c>
      <c r="E1101" s="10">
        <v>1.1574074074074073E-5</v>
      </c>
      <c r="F1101" t="s">
        <v>45</v>
      </c>
      <c r="G1101" t="s">
        <v>1664</v>
      </c>
      <c r="H1101" s="11">
        <v>44171.411145833335</v>
      </c>
      <c r="I1101" t="s">
        <v>1670</v>
      </c>
      <c r="J1101">
        <v>0</v>
      </c>
      <c r="K1101">
        <v>90</v>
      </c>
      <c r="M1101">
        <v>1099</v>
      </c>
      <c r="N1101" s="16">
        <v>1.1574074074074073E-5</v>
      </c>
      <c r="O1101">
        <v>84</v>
      </c>
      <c r="P1101">
        <v>4</v>
      </c>
      <c r="Q1101">
        <f>pqZwift[[#This Row],[Afstand]]+IF(pqZwift[[#This Row],[Index]]&gt;1,Q1100,0)</f>
        <v>6959</v>
      </c>
      <c r="R1101">
        <v>15</v>
      </c>
      <c r="S1101">
        <v>90</v>
      </c>
    </row>
    <row r="1102" spans="2:19" x14ac:dyDescent="0.25">
      <c r="B1102">
        <v>1100</v>
      </c>
      <c r="C1102" t="s">
        <v>1666</v>
      </c>
      <c r="D1102" t="s">
        <v>55</v>
      </c>
      <c r="E1102" s="10">
        <v>1.1574074074074073E-5</v>
      </c>
      <c r="F1102" t="s">
        <v>921</v>
      </c>
      <c r="G1102" t="s">
        <v>922</v>
      </c>
      <c r="H1102" s="11">
        <v>44171.411157407405</v>
      </c>
      <c r="I1102" t="s">
        <v>1671</v>
      </c>
      <c r="J1102">
        <v>0</v>
      </c>
      <c r="K1102">
        <v>89</v>
      </c>
      <c r="M1102">
        <v>1100</v>
      </c>
      <c r="N1102" s="16">
        <v>1.1574074074074073E-5</v>
      </c>
      <c r="O1102">
        <v>84</v>
      </c>
      <c r="P1102">
        <v>5</v>
      </c>
      <c r="Q1102">
        <f>pqZwift[[#This Row],[Afstand]]+IF(pqZwift[[#This Row],[Index]]&gt;1,Q1101,0)</f>
        <v>6964</v>
      </c>
      <c r="R1102">
        <v>19</v>
      </c>
      <c r="S1102">
        <v>89</v>
      </c>
    </row>
    <row r="1103" spans="2:19" x14ac:dyDescent="0.25">
      <c r="B1103">
        <v>1101</v>
      </c>
      <c r="C1103" t="s">
        <v>1666</v>
      </c>
      <c r="D1103" t="s">
        <v>44</v>
      </c>
      <c r="E1103" s="10">
        <v>1.1574074074074073E-5</v>
      </c>
      <c r="F1103" t="s">
        <v>45</v>
      </c>
      <c r="G1103" t="s">
        <v>1664</v>
      </c>
      <c r="H1103" s="11">
        <v>44171.411168981482</v>
      </c>
      <c r="I1103" t="s">
        <v>1672</v>
      </c>
      <c r="J1103">
        <v>0</v>
      </c>
      <c r="K1103">
        <v>89</v>
      </c>
      <c r="M1103">
        <v>1101</v>
      </c>
      <c r="N1103" s="16">
        <v>1.1574074074074073E-5</v>
      </c>
      <c r="O1103">
        <v>84</v>
      </c>
      <c r="P1103">
        <v>4</v>
      </c>
      <c r="Q1103">
        <f>pqZwift[[#This Row],[Afstand]]+IF(pqZwift[[#This Row],[Index]]&gt;1,Q1102,0)</f>
        <v>6968</v>
      </c>
      <c r="R1103">
        <v>15</v>
      </c>
      <c r="S1103">
        <v>89</v>
      </c>
    </row>
    <row r="1104" spans="2:19" x14ac:dyDescent="0.25">
      <c r="B1104">
        <v>1102</v>
      </c>
      <c r="C1104" t="s">
        <v>1666</v>
      </c>
      <c r="D1104" t="s">
        <v>48</v>
      </c>
      <c r="E1104" s="10">
        <v>1.1574074074074073E-5</v>
      </c>
      <c r="F1104" t="s">
        <v>1223</v>
      </c>
      <c r="G1104" t="s">
        <v>1667</v>
      </c>
      <c r="H1104" s="11">
        <v>44171.411180555559</v>
      </c>
      <c r="I1104" t="s">
        <v>1673</v>
      </c>
      <c r="J1104">
        <v>0</v>
      </c>
      <c r="K1104">
        <v>88</v>
      </c>
      <c r="M1104">
        <v>1102</v>
      </c>
      <c r="N1104" s="16">
        <v>1.1574074074074073E-5</v>
      </c>
      <c r="O1104">
        <v>84</v>
      </c>
      <c r="P1104">
        <v>3</v>
      </c>
      <c r="Q1104">
        <f>pqZwift[[#This Row],[Afstand]]+IF(pqZwift[[#This Row],[Index]]&gt;1,Q1103,0)</f>
        <v>6971</v>
      </c>
      <c r="R1104">
        <v>12</v>
      </c>
      <c r="S1104">
        <v>88</v>
      </c>
    </row>
    <row r="1105" spans="2:19" x14ac:dyDescent="0.25">
      <c r="B1105">
        <v>1103</v>
      </c>
      <c r="C1105" t="s">
        <v>1666</v>
      </c>
      <c r="D1105" t="s">
        <v>66</v>
      </c>
      <c r="E1105" s="10">
        <v>1.1574074074074073E-5</v>
      </c>
      <c r="F1105" t="s">
        <v>315</v>
      </c>
      <c r="G1105" t="s">
        <v>907</v>
      </c>
      <c r="H1105" s="11">
        <v>44171.411192129628</v>
      </c>
      <c r="I1105" t="s">
        <v>1674</v>
      </c>
      <c r="J1105">
        <v>0</v>
      </c>
      <c r="K1105">
        <v>89</v>
      </c>
      <c r="M1105">
        <v>1103</v>
      </c>
      <c r="N1105" s="16">
        <v>1.1574074074074073E-5</v>
      </c>
      <c r="O1105">
        <v>84</v>
      </c>
      <c r="P1105">
        <v>6</v>
      </c>
      <c r="Q1105">
        <f>pqZwift[[#This Row],[Afstand]]+IF(pqZwift[[#This Row],[Index]]&gt;1,Q1104,0)</f>
        <v>6977</v>
      </c>
      <c r="R1105">
        <v>23</v>
      </c>
      <c r="S1105">
        <v>89</v>
      </c>
    </row>
    <row r="1106" spans="2:19" x14ac:dyDescent="0.25">
      <c r="B1106">
        <v>1104</v>
      </c>
      <c r="C1106" t="s">
        <v>1675</v>
      </c>
      <c r="D1106" t="s">
        <v>44</v>
      </c>
      <c r="E1106" s="10">
        <v>1.1574074074074073E-5</v>
      </c>
      <c r="F1106" t="s">
        <v>45</v>
      </c>
      <c r="G1106" t="s">
        <v>933</v>
      </c>
      <c r="H1106" s="11">
        <v>44171.411203703705</v>
      </c>
      <c r="I1106" t="s">
        <v>1676</v>
      </c>
      <c r="J1106">
        <v>0</v>
      </c>
      <c r="K1106">
        <v>88</v>
      </c>
      <c r="M1106">
        <v>1104</v>
      </c>
      <c r="N1106" s="16">
        <v>1.1574074074074073E-5</v>
      </c>
      <c r="O1106">
        <v>85</v>
      </c>
      <c r="P1106">
        <v>4</v>
      </c>
      <c r="Q1106">
        <f>pqZwift[[#This Row],[Afstand]]+IF(pqZwift[[#This Row],[Index]]&gt;1,Q1105,0)</f>
        <v>6981</v>
      </c>
      <c r="R1106">
        <v>15</v>
      </c>
      <c r="S1106">
        <v>88</v>
      </c>
    </row>
    <row r="1107" spans="2:19" x14ac:dyDescent="0.25">
      <c r="B1107">
        <v>1105</v>
      </c>
      <c r="C1107" t="s">
        <v>1675</v>
      </c>
      <c r="D1107" t="s">
        <v>55</v>
      </c>
      <c r="E1107" s="10">
        <v>1.1574074074074073E-5</v>
      </c>
      <c r="F1107" t="s">
        <v>61</v>
      </c>
      <c r="G1107" t="s">
        <v>911</v>
      </c>
      <c r="H1107" s="11">
        <v>44171.411215277774</v>
      </c>
      <c r="I1107" t="s">
        <v>1677</v>
      </c>
      <c r="J1107">
        <v>0</v>
      </c>
      <c r="K1107">
        <v>89</v>
      </c>
      <c r="M1107">
        <v>1105</v>
      </c>
      <c r="N1107" s="16">
        <v>1.1574074074074073E-5</v>
      </c>
      <c r="O1107">
        <v>85</v>
      </c>
      <c r="P1107">
        <v>5</v>
      </c>
      <c r="Q1107">
        <f>pqZwift[[#This Row],[Afstand]]+IF(pqZwift[[#This Row],[Index]]&gt;1,Q1106,0)</f>
        <v>6986</v>
      </c>
      <c r="R1107">
        <v>18</v>
      </c>
      <c r="S1107">
        <v>89</v>
      </c>
    </row>
    <row r="1108" spans="2:19" x14ac:dyDescent="0.25">
      <c r="B1108">
        <v>1106</v>
      </c>
      <c r="C1108" t="s">
        <v>1675</v>
      </c>
      <c r="D1108" t="s">
        <v>44</v>
      </c>
      <c r="E1108" s="10">
        <v>1.1574074074074073E-5</v>
      </c>
      <c r="F1108" t="s">
        <v>45</v>
      </c>
      <c r="G1108" t="s">
        <v>1678</v>
      </c>
      <c r="H1108" s="11">
        <v>44171.411226851851</v>
      </c>
      <c r="I1108" t="s">
        <v>1679</v>
      </c>
      <c r="J1108">
        <v>0</v>
      </c>
      <c r="K1108">
        <v>89</v>
      </c>
      <c r="M1108">
        <v>1106</v>
      </c>
      <c r="N1108" s="16">
        <v>1.1574074074074073E-5</v>
      </c>
      <c r="O1108">
        <v>85</v>
      </c>
      <c r="P1108">
        <v>4</v>
      </c>
      <c r="Q1108">
        <f>pqZwift[[#This Row],[Afstand]]+IF(pqZwift[[#This Row],[Index]]&gt;1,Q1107,0)</f>
        <v>6990</v>
      </c>
      <c r="R1108">
        <v>15</v>
      </c>
      <c r="S1108">
        <v>89</v>
      </c>
    </row>
    <row r="1109" spans="2:19" x14ac:dyDescent="0.25">
      <c r="B1109">
        <v>1107</v>
      </c>
      <c r="C1109" t="s">
        <v>1675</v>
      </c>
      <c r="D1109" t="s">
        <v>55</v>
      </c>
      <c r="E1109" s="10">
        <v>1.1574074074074073E-5</v>
      </c>
      <c r="F1109" t="s">
        <v>61</v>
      </c>
      <c r="G1109" t="s">
        <v>907</v>
      </c>
      <c r="H1109" s="11">
        <v>44171.411238425928</v>
      </c>
      <c r="I1109" t="s">
        <v>1680</v>
      </c>
      <c r="J1109">
        <v>0</v>
      </c>
      <c r="K1109">
        <v>90</v>
      </c>
      <c r="M1109">
        <v>1107</v>
      </c>
      <c r="N1109" s="16">
        <v>1.1574074074074073E-5</v>
      </c>
      <c r="O1109">
        <v>85</v>
      </c>
      <c r="P1109">
        <v>5</v>
      </c>
      <c r="Q1109">
        <f>pqZwift[[#This Row],[Afstand]]+IF(pqZwift[[#This Row],[Index]]&gt;1,Q1108,0)</f>
        <v>6995</v>
      </c>
      <c r="R1109">
        <v>18</v>
      </c>
      <c r="S1109">
        <v>90</v>
      </c>
    </row>
    <row r="1110" spans="2:19" x14ac:dyDescent="0.25">
      <c r="B1110">
        <v>1108</v>
      </c>
      <c r="C1110" t="s">
        <v>1675</v>
      </c>
      <c r="D1110" t="s">
        <v>44</v>
      </c>
      <c r="E1110" s="10">
        <v>1.1574074074074073E-5</v>
      </c>
      <c r="F1110" t="s">
        <v>1151</v>
      </c>
      <c r="G1110" t="s">
        <v>1618</v>
      </c>
      <c r="H1110" s="11">
        <v>44171.411249999997</v>
      </c>
      <c r="I1110" t="s">
        <v>1681</v>
      </c>
      <c r="J1110">
        <v>0</v>
      </c>
      <c r="K1110">
        <v>89</v>
      </c>
      <c r="M1110">
        <v>1108</v>
      </c>
      <c r="N1110" s="16">
        <v>1.1574074074074073E-5</v>
      </c>
      <c r="O1110">
        <v>85</v>
      </c>
      <c r="P1110">
        <v>4</v>
      </c>
      <c r="Q1110">
        <f>pqZwift[[#This Row],[Afstand]]+IF(pqZwift[[#This Row],[Index]]&gt;1,Q1109,0)</f>
        <v>6999</v>
      </c>
      <c r="R1110">
        <v>14</v>
      </c>
      <c r="S1110">
        <v>89</v>
      </c>
    </row>
    <row r="1111" spans="2:19" x14ac:dyDescent="0.25">
      <c r="B1111">
        <v>1109</v>
      </c>
      <c r="C1111" t="s">
        <v>1675</v>
      </c>
      <c r="D1111" t="s">
        <v>55</v>
      </c>
      <c r="E1111" s="10">
        <v>1.1574074074074073E-5</v>
      </c>
      <c r="F1111" t="s">
        <v>61</v>
      </c>
      <c r="G1111" t="s">
        <v>1682</v>
      </c>
      <c r="H1111" s="11">
        <v>44171.411261574074</v>
      </c>
      <c r="I1111" t="s">
        <v>1683</v>
      </c>
      <c r="J1111">
        <v>0</v>
      </c>
      <c r="K1111">
        <v>89</v>
      </c>
      <c r="M1111">
        <v>1109</v>
      </c>
      <c r="N1111" s="16">
        <v>1.1574074074074073E-5</v>
      </c>
      <c r="O1111">
        <v>85</v>
      </c>
      <c r="P1111">
        <v>5</v>
      </c>
      <c r="Q1111">
        <f>pqZwift[[#This Row],[Afstand]]+IF(pqZwift[[#This Row],[Index]]&gt;1,Q1110,0)</f>
        <v>7004</v>
      </c>
      <c r="R1111">
        <v>18</v>
      </c>
      <c r="S1111">
        <v>89</v>
      </c>
    </row>
    <row r="1112" spans="2:19" x14ac:dyDescent="0.25">
      <c r="B1112">
        <v>1110</v>
      </c>
      <c r="C1112" t="s">
        <v>1675</v>
      </c>
      <c r="D1112" t="s">
        <v>55</v>
      </c>
      <c r="E1112" s="10">
        <v>1.1574074074074073E-5</v>
      </c>
      <c r="F1112" t="s">
        <v>61</v>
      </c>
      <c r="G1112" t="s">
        <v>944</v>
      </c>
      <c r="H1112" s="11">
        <v>44171.411273148151</v>
      </c>
      <c r="I1112" t="s">
        <v>1684</v>
      </c>
      <c r="J1112">
        <v>0</v>
      </c>
      <c r="K1112">
        <v>88</v>
      </c>
      <c r="M1112">
        <v>1110</v>
      </c>
      <c r="N1112" s="16">
        <v>1.1574074074074073E-5</v>
      </c>
      <c r="O1112">
        <v>85</v>
      </c>
      <c r="P1112">
        <v>5</v>
      </c>
      <c r="Q1112">
        <f>pqZwift[[#This Row],[Afstand]]+IF(pqZwift[[#This Row],[Index]]&gt;1,Q1111,0)</f>
        <v>7009</v>
      </c>
      <c r="R1112">
        <v>18</v>
      </c>
      <c r="S1112">
        <v>88</v>
      </c>
    </row>
    <row r="1113" spans="2:19" x14ac:dyDescent="0.25">
      <c r="B1113">
        <v>1111</v>
      </c>
      <c r="C1113" t="s">
        <v>1685</v>
      </c>
      <c r="D1113" t="s">
        <v>44</v>
      </c>
      <c r="E1113" s="10">
        <v>1.1574074074074073E-5</v>
      </c>
      <c r="F1113" t="s">
        <v>1154</v>
      </c>
      <c r="G1113" t="s">
        <v>899</v>
      </c>
      <c r="H1113" s="11">
        <v>44171.41128472222</v>
      </c>
      <c r="I1113" t="s">
        <v>1686</v>
      </c>
      <c r="J1113">
        <v>0</v>
      </c>
      <c r="K1113">
        <v>88</v>
      </c>
      <c r="M1113">
        <v>1111</v>
      </c>
      <c r="N1113" s="16">
        <v>1.1574074074074073E-5</v>
      </c>
      <c r="O1113">
        <v>86</v>
      </c>
      <c r="P1113">
        <v>4</v>
      </c>
      <c r="Q1113">
        <f>pqZwift[[#This Row],[Afstand]]+IF(pqZwift[[#This Row],[Index]]&gt;1,Q1112,0)</f>
        <v>7013</v>
      </c>
      <c r="R1113">
        <v>13</v>
      </c>
      <c r="S1113">
        <v>88</v>
      </c>
    </row>
    <row r="1114" spans="2:19" x14ac:dyDescent="0.25">
      <c r="B1114">
        <v>1112</v>
      </c>
      <c r="C1114" t="s">
        <v>1685</v>
      </c>
      <c r="D1114" t="s">
        <v>55</v>
      </c>
      <c r="E1114" s="10">
        <v>1.1574074074074073E-5</v>
      </c>
      <c r="F1114" t="s">
        <v>56</v>
      </c>
      <c r="G1114" t="s">
        <v>1381</v>
      </c>
      <c r="H1114" s="11">
        <v>44171.411296296297</v>
      </c>
      <c r="I1114" t="s">
        <v>1687</v>
      </c>
      <c r="J1114">
        <v>0</v>
      </c>
      <c r="K1114">
        <v>89</v>
      </c>
      <c r="M1114">
        <v>1112</v>
      </c>
      <c r="N1114" s="16">
        <v>1.1574074074074073E-5</v>
      </c>
      <c r="O1114">
        <v>86</v>
      </c>
      <c r="P1114">
        <v>5</v>
      </c>
      <c r="Q1114">
        <f>pqZwift[[#This Row],[Afstand]]+IF(pqZwift[[#This Row],[Index]]&gt;1,Q1113,0)</f>
        <v>7018</v>
      </c>
      <c r="R1114">
        <v>17</v>
      </c>
      <c r="S1114">
        <v>89</v>
      </c>
    </row>
    <row r="1115" spans="2:19" x14ac:dyDescent="0.25">
      <c r="B1115">
        <v>1113</v>
      </c>
      <c r="C1115" t="s">
        <v>1685</v>
      </c>
      <c r="D1115" t="s">
        <v>66</v>
      </c>
      <c r="E1115" s="10">
        <v>1.1574074074074073E-5</v>
      </c>
      <c r="F1115" t="s">
        <v>67</v>
      </c>
      <c r="G1115" t="s">
        <v>1688</v>
      </c>
      <c r="H1115" s="11">
        <v>44171.411307870374</v>
      </c>
      <c r="I1115" t="s">
        <v>1689</v>
      </c>
      <c r="J1115">
        <v>0</v>
      </c>
      <c r="K1115">
        <v>89</v>
      </c>
      <c r="M1115">
        <v>1113</v>
      </c>
      <c r="N1115" s="16">
        <v>1.1574074074074073E-5</v>
      </c>
      <c r="O1115">
        <v>86</v>
      </c>
      <c r="P1115">
        <v>6</v>
      </c>
      <c r="Q1115">
        <f>pqZwift[[#This Row],[Afstand]]+IF(pqZwift[[#This Row],[Index]]&gt;1,Q1114,0)</f>
        <v>7024</v>
      </c>
      <c r="R1115">
        <v>21</v>
      </c>
      <c r="S1115">
        <v>89</v>
      </c>
    </row>
    <row r="1116" spans="2:19" x14ac:dyDescent="0.25">
      <c r="B1116">
        <v>1114</v>
      </c>
      <c r="C1116" t="s">
        <v>1685</v>
      </c>
      <c r="D1116" t="s">
        <v>55</v>
      </c>
      <c r="E1116" s="10">
        <v>1.1574074074074073E-5</v>
      </c>
      <c r="F1116" t="s">
        <v>56</v>
      </c>
      <c r="G1116" t="s">
        <v>844</v>
      </c>
      <c r="H1116" s="11">
        <v>44171.411319444444</v>
      </c>
      <c r="I1116" t="s">
        <v>1690</v>
      </c>
      <c r="J1116">
        <v>0</v>
      </c>
      <c r="K1116">
        <v>88</v>
      </c>
      <c r="M1116">
        <v>1114</v>
      </c>
      <c r="N1116" s="16">
        <v>1.1574074074074073E-5</v>
      </c>
      <c r="O1116">
        <v>86</v>
      </c>
      <c r="P1116">
        <v>5</v>
      </c>
      <c r="Q1116">
        <f>pqZwift[[#This Row],[Afstand]]+IF(pqZwift[[#This Row],[Index]]&gt;1,Q1115,0)</f>
        <v>7029</v>
      </c>
      <c r="R1116">
        <v>17</v>
      </c>
      <c r="S1116">
        <v>88</v>
      </c>
    </row>
    <row r="1117" spans="2:19" x14ac:dyDescent="0.25">
      <c r="B1117">
        <v>1115</v>
      </c>
      <c r="C1117" t="s">
        <v>1685</v>
      </c>
      <c r="D1117" t="s">
        <v>55</v>
      </c>
      <c r="E1117" s="10">
        <v>1.1574074074074073E-5</v>
      </c>
      <c r="F1117" t="s">
        <v>56</v>
      </c>
      <c r="G1117" t="s">
        <v>844</v>
      </c>
      <c r="H1117" s="11">
        <v>44171.41133101852</v>
      </c>
      <c r="I1117" t="s">
        <v>1691</v>
      </c>
      <c r="J1117">
        <v>0</v>
      </c>
      <c r="K1117">
        <v>89</v>
      </c>
      <c r="M1117">
        <v>1115</v>
      </c>
      <c r="N1117" s="16">
        <v>1.1574074074074073E-5</v>
      </c>
      <c r="O1117">
        <v>86</v>
      </c>
      <c r="P1117">
        <v>5</v>
      </c>
      <c r="Q1117">
        <f>pqZwift[[#This Row],[Afstand]]+IF(pqZwift[[#This Row],[Index]]&gt;1,Q1116,0)</f>
        <v>7034</v>
      </c>
      <c r="R1117">
        <v>17</v>
      </c>
      <c r="S1117">
        <v>89</v>
      </c>
    </row>
    <row r="1118" spans="2:19" x14ac:dyDescent="0.25">
      <c r="B1118">
        <v>1116</v>
      </c>
      <c r="C1118" t="s">
        <v>1685</v>
      </c>
      <c r="D1118" t="s">
        <v>44</v>
      </c>
      <c r="E1118" s="10">
        <v>1.1574074074074073E-5</v>
      </c>
      <c r="F1118" t="s">
        <v>1154</v>
      </c>
      <c r="G1118" t="s">
        <v>842</v>
      </c>
      <c r="H1118" s="11">
        <v>44171.41134259259</v>
      </c>
      <c r="I1118" t="s">
        <v>1692</v>
      </c>
      <c r="J1118">
        <v>0</v>
      </c>
      <c r="K1118">
        <v>89</v>
      </c>
      <c r="M1118">
        <v>1116</v>
      </c>
      <c r="N1118" s="16">
        <v>1.1574074074074073E-5</v>
      </c>
      <c r="O1118">
        <v>86</v>
      </c>
      <c r="P1118">
        <v>4</v>
      </c>
      <c r="Q1118">
        <f>pqZwift[[#This Row],[Afstand]]+IF(pqZwift[[#This Row],[Index]]&gt;1,Q1117,0)</f>
        <v>7038</v>
      </c>
      <c r="R1118">
        <v>13</v>
      </c>
      <c r="S1118">
        <v>89</v>
      </c>
    </row>
    <row r="1119" spans="2:19" x14ac:dyDescent="0.25">
      <c r="B1119">
        <v>1117</v>
      </c>
      <c r="C1119" t="s">
        <v>1685</v>
      </c>
      <c r="D1119" t="s">
        <v>55</v>
      </c>
      <c r="E1119" s="10">
        <v>1.1574074074074073E-5</v>
      </c>
      <c r="F1119" t="s">
        <v>56</v>
      </c>
      <c r="G1119" t="s">
        <v>834</v>
      </c>
      <c r="H1119" s="11">
        <v>44171.411354166667</v>
      </c>
      <c r="I1119" t="s">
        <v>1693</v>
      </c>
      <c r="J1119">
        <v>0</v>
      </c>
      <c r="K1119">
        <v>90</v>
      </c>
      <c r="M1119">
        <v>1117</v>
      </c>
      <c r="N1119" s="16">
        <v>1.1574074074074073E-5</v>
      </c>
      <c r="O1119">
        <v>86</v>
      </c>
      <c r="P1119">
        <v>5</v>
      </c>
      <c r="Q1119">
        <f>pqZwift[[#This Row],[Afstand]]+IF(pqZwift[[#This Row],[Index]]&gt;1,Q1118,0)</f>
        <v>7043</v>
      </c>
      <c r="R1119">
        <v>17</v>
      </c>
      <c r="S1119">
        <v>90</v>
      </c>
    </row>
    <row r="1120" spans="2:19" x14ac:dyDescent="0.25">
      <c r="B1120">
        <v>1118</v>
      </c>
      <c r="C1120" t="s">
        <v>1685</v>
      </c>
      <c r="D1120" t="s">
        <v>66</v>
      </c>
      <c r="E1120" s="10">
        <v>1.1574074074074073E-5</v>
      </c>
      <c r="F1120" t="s">
        <v>67</v>
      </c>
      <c r="G1120" t="s">
        <v>832</v>
      </c>
      <c r="H1120" s="11">
        <v>44171.411365740743</v>
      </c>
      <c r="I1120" t="s">
        <v>1694</v>
      </c>
      <c r="J1120">
        <v>0</v>
      </c>
      <c r="K1120">
        <v>89</v>
      </c>
      <c r="M1120">
        <v>1118</v>
      </c>
      <c r="N1120" s="16">
        <v>1.1574074074074073E-5</v>
      </c>
      <c r="O1120">
        <v>86</v>
      </c>
      <c r="P1120">
        <v>6</v>
      </c>
      <c r="Q1120">
        <f>pqZwift[[#This Row],[Afstand]]+IF(pqZwift[[#This Row],[Index]]&gt;1,Q1119,0)</f>
        <v>7049</v>
      </c>
      <c r="R1120">
        <v>21</v>
      </c>
      <c r="S1120">
        <v>89</v>
      </c>
    </row>
    <row r="1121" spans="2:19" x14ac:dyDescent="0.25">
      <c r="B1121">
        <v>1119</v>
      </c>
      <c r="C1121" t="s">
        <v>1695</v>
      </c>
      <c r="D1121" t="s">
        <v>55</v>
      </c>
      <c r="E1121" s="10">
        <v>1.1574074074074073E-5</v>
      </c>
      <c r="F1121" t="s">
        <v>56</v>
      </c>
      <c r="G1121" t="s">
        <v>809</v>
      </c>
      <c r="H1121" s="11">
        <v>44171.411377314813</v>
      </c>
      <c r="I1121" t="s">
        <v>1696</v>
      </c>
      <c r="J1121">
        <v>0</v>
      </c>
      <c r="K1121">
        <v>90</v>
      </c>
      <c r="M1121">
        <v>1119</v>
      </c>
      <c r="N1121" s="16">
        <v>1.1574074074074073E-5</v>
      </c>
      <c r="O1121">
        <v>87</v>
      </c>
      <c r="P1121">
        <v>5</v>
      </c>
      <c r="Q1121">
        <f>pqZwift[[#This Row],[Afstand]]+IF(pqZwift[[#This Row],[Index]]&gt;1,Q1120,0)</f>
        <v>7054</v>
      </c>
      <c r="R1121">
        <v>17</v>
      </c>
      <c r="S1121">
        <v>90</v>
      </c>
    </row>
    <row r="1122" spans="2:19" x14ac:dyDescent="0.25">
      <c r="B1122">
        <v>1120</v>
      </c>
      <c r="C1122" t="s">
        <v>1695</v>
      </c>
      <c r="D1122" t="s">
        <v>55</v>
      </c>
      <c r="E1122" s="10">
        <v>1.1574074074074073E-5</v>
      </c>
      <c r="F1122" t="s">
        <v>56</v>
      </c>
      <c r="G1122" t="s">
        <v>809</v>
      </c>
      <c r="H1122" s="11">
        <v>44171.41138888889</v>
      </c>
      <c r="I1122" t="s">
        <v>1697</v>
      </c>
      <c r="J1122">
        <v>0</v>
      </c>
      <c r="K1122">
        <v>89</v>
      </c>
      <c r="M1122">
        <v>1120</v>
      </c>
      <c r="N1122" s="16">
        <v>1.1574074074074073E-5</v>
      </c>
      <c r="O1122">
        <v>87</v>
      </c>
      <c r="P1122">
        <v>5</v>
      </c>
      <c r="Q1122">
        <f>pqZwift[[#This Row],[Afstand]]+IF(pqZwift[[#This Row],[Index]]&gt;1,Q1121,0)</f>
        <v>7059</v>
      </c>
      <c r="R1122">
        <v>17</v>
      </c>
      <c r="S1122">
        <v>89</v>
      </c>
    </row>
    <row r="1123" spans="2:19" x14ac:dyDescent="0.25">
      <c r="B1123">
        <v>1121</v>
      </c>
      <c r="C1123" t="s">
        <v>1695</v>
      </c>
      <c r="D1123" t="s">
        <v>55</v>
      </c>
      <c r="E1123" s="10">
        <v>1.1574074074074073E-5</v>
      </c>
      <c r="F1123" t="s">
        <v>56</v>
      </c>
      <c r="G1123" t="s">
        <v>809</v>
      </c>
      <c r="H1123" s="11">
        <v>44171.411400462966</v>
      </c>
      <c r="I1123" t="s">
        <v>1698</v>
      </c>
      <c r="J1123">
        <v>0</v>
      </c>
      <c r="K1123">
        <v>90</v>
      </c>
      <c r="M1123">
        <v>1121</v>
      </c>
      <c r="N1123" s="16">
        <v>1.1574074074074073E-5</v>
      </c>
      <c r="O1123">
        <v>87</v>
      </c>
      <c r="P1123">
        <v>5</v>
      </c>
      <c r="Q1123">
        <f>pqZwift[[#This Row],[Afstand]]+IF(pqZwift[[#This Row],[Index]]&gt;1,Q1122,0)</f>
        <v>7064</v>
      </c>
      <c r="R1123">
        <v>17</v>
      </c>
      <c r="S1123">
        <v>90</v>
      </c>
    </row>
    <row r="1124" spans="2:19" x14ac:dyDescent="0.25">
      <c r="B1124">
        <v>1122</v>
      </c>
      <c r="C1124" t="s">
        <v>1695</v>
      </c>
      <c r="D1124" t="s">
        <v>66</v>
      </c>
      <c r="E1124" s="10">
        <v>1.1574074074074073E-5</v>
      </c>
      <c r="F1124" t="s">
        <v>67</v>
      </c>
      <c r="G1124" t="s">
        <v>1632</v>
      </c>
      <c r="H1124" s="11">
        <v>44171.411412037036</v>
      </c>
      <c r="I1124" t="s">
        <v>1699</v>
      </c>
      <c r="J1124">
        <v>0</v>
      </c>
      <c r="K1124">
        <v>91</v>
      </c>
      <c r="M1124">
        <v>1122</v>
      </c>
      <c r="N1124" s="16">
        <v>1.1574074074074073E-5</v>
      </c>
      <c r="O1124">
        <v>87</v>
      </c>
      <c r="P1124">
        <v>6</v>
      </c>
      <c r="Q1124">
        <f>pqZwift[[#This Row],[Afstand]]+IF(pqZwift[[#This Row],[Index]]&gt;1,Q1123,0)</f>
        <v>7070</v>
      </c>
      <c r="R1124">
        <v>21</v>
      </c>
      <c r="S1124">
        <v>91</v>
      </c>
    </row>
    <row r="1125" spans="2:19" x14ac:dyDescent="0.25">
      <c r="B1125">
        <v>1123</v>
      </c>
      <c r="C1125" t="s">
        <v>1695</v>
      </c>
      <c r="D1125" t="s">
        <v>55</v>
      </c>
      <c r="E1125" s="10">
        <v>1.1574074074074073E-5</v>
      </c>
      <c r="F1125" t="s">
        <v>56</v>
      </c>
      <c r="G1125" t="s">
        <v>1165</v>
      </c>
      <c r="H1125" s="11">
        <v>44171.411423611113</v>
      </c>
      <c r="I1125" t="s">
        <v>1700</v>
      </c>
      <c r="J1125">
        <v>0</v>
      </c>
      <c r="K1125">
        <v>92</v>
      </c>
      <c r="M1125">
        <v>1123</v>
      </c>
      <c r="N1125" s="16">
        <v>1.1574074074074073E-5</v>
      </c>
      <c r="O1125">
        <v>87</v>
      </c>
      <c r="P1125">
        <v>5</v>
      </c>
      <c r="Q1125">
        <f>pqZwift[[#This Row],[Afstand]]+IF(pqZwift[[#This Row],[Index]]&gt;1,Q1124,0)</f>
        <v>7075</v>
      </c>
      <c r="R1125">
        <v>17</v>
      </c>
      <c r="S1125">
        <v>92</v>
      </c>
    </row>
    <row r="1126" spans="2:19" x14ac:dyDescent="0.25">
      <c r="B1126">
        <v>1124</v>
      </c>
      <c r="C1126" t="s">
        <v>1695</v>
      </c>
      <c r="D1126" t="s">
        <v>44</v>
      </c>
      <c r="E1126" s="10">
        <v>1.1574074074074073E-5</v>
      </c>
      <c r="F1126" t="s">
        <v>1154</v>
      </c>
      <c r="G1126" t="s">
        <v>805</v>
      </c>
      <c r="H1126" s="11">
        <v>44171.411435185182</v>
      </c>
      <c r="I1126" t="s">
        <v>1701</v>
      </c>
      <c r="J1126">
        <v>0</v>
      </c>
      <c r="K1126">
        <v>92</v>
      </c>
      <c r="M1126">
        <v>1124</v>
      </c>
      <c r="N1126" s="16">
        <v>1.1574074074074073E-5</v>
      </c>
      <c r="O1126">
        <v>87</v>
      </c>
      <c r="P1126">
        <v>4</v>
      </c>
      <c r="Q1126">
        <f>pqZwift[[#This Row],[Afstand]]+IF(pqZwift[[#This Row],[Index]]&gt;1,Q1125,0)</f>
        <v>7079</v>
      </c>
      <c r="R1126">
        <v>13</v>
      </c>
      <c r="S1126">
        <v>92</v>
      </c>
    </row>
    <row r="1127" spans="2:19" x14ac:dyDescent="0.25">
      <c r="B1127">
        <v>1125</v>
      </c>
      <c r="C1127" t="s">
        <v>1695</v>
      </c>
      <c r="D1127" t="s">
        <v>55</v>
      </c>
      <c r="E1127" s="10">
        <v>1.1574074074074073E-5</v>
      </c>
      <c r="F1127" t="s">
        <v>56</v>
      </c>
      <c r="G1127" t="s">
        <v>805</v>
      </c>
      <c r="H1127" s="11">
        <v>44171.411446759259</v>
      </c>
      <c r="I1127" t="s">
        <v>1702</v>
      </c>
      <c r="J1127">
        <v>0</v>
      </c>
      <c r="K1127">
        <v>93</v>
      </c>
      <c r="M1127">
        <v>1125</v>
      </c>
      <c r="N1127" s="16">
        <v>1.1574074074074073E-5</v>
      </c>
      <c r="O1127">
        <v>87</v>
      </c>
      <c r="P1127">
        <v>5</v>
      </c>
      <c r="Q1127">
        <f>pqZwift[[#This Row],[Afstand]]+IF(pqZwift[[#This Row],[Index]]&gt;1,Q1126,0)</f>
        <v>7084</v>
      </c>
      <c r="R1127">
        <v>17</v>
      </c>
      <c r="S1127">
        <v>93</v>
      </c>
    </row>
    <row r="1128" spans="2:19" x14ac:dyDescent="0.25">
      <c r="B1128">
        <v>1126</v>
      </c>
      <c r="C1128" t="s">
        <v>1695</v>
      </c>
      <c r="D1128" t="s">
        <v>55</v>
      </c>
      <c r="E1128" s="10">
        <v>1.1574074074074073E-5</v>
      </c>
      <c r="F1128" t="s">
        <v>56</v>
      </c>
      <c r="G1128" t="s">
        <v>805</v>
      </c>
      <c r="H1128" s="11">
        <v>44171.411458333336</v>
      </c>
      <c r="I1128" t="s">
        <v>1703</v>
      </c>
      <c r="J1128">
        <v>0</v>
      </c>
      <c r="K1128">
        <v>92</v>
      </c>
      <c r="M1128">
        <v>1126</v>
      </c>
      <c r="N1128" s="16">
        <v>1.1574074074074073E-5</v>
      </c>
      <c r="O1128">
        <v>87</v>
      </c>
      <c r="P1128">
        <v>5</v>
      </c>
      <c r="Q1128">
        <f>pqZwift[[#This Row],[Afstand]]+IF(pqZwift[[#This Row],[Index]]&gt;1,Q1127,0)</f>
        <v>7089</v>
      </c>
      <c r="R1128">
        <v>17</v>
      </c>
      <c r="S1128">
        <v>92</v>
      </c>
    </row>
    <row r="1129" spans="2:19" x14ac:dyDescent="0.25">
      <c r="B1129">
        <v>1127</v>
      </c>
      <c r="C1129" t="s">
        <v>1695</v>
      </c>
      <c r="D1129" t="s">
        <v>66</v>
      </c>
      <c r="E1129" s="10">
        <v>1.1574074074074073E-5</v>
      </c>
      <c r="F1129" t="s">
        <v>67</v>
      </c>
      <c r="G1129" t="s">
        <v>1704</v>
      </c>
      <c r="H1129" s="11">
        <v>44171.411469907405</v>
      </c>
      <c r="I1129" t="s">
        <v>1705</v>
      </c>
      <c r="J1129">
        <v>0</v>
      </c>
      <c r="K1129">
        <v>93</v>
      </c>
      <c r="M1129">
        <v>1127</v>
      </c>
      <c r="N1129" s="16">
        <v>1.1574074074074073E-5</v>
      </c>
      <c r="O1129">
        <v>87</v>
      </c>
      <c r="P1129">
        <v>6</v>
      </c>
      <c r="Q1129">
        <f>pqZwift[[#This Row],[Afstand]]+IF(pqZwift[[#This Row],[Index]]&gt;1,Q1128,0)</f>
        <v>7095</v>
      </c>
      <c r="R1129">
        <v>21</v>
      </c>
      <c r="S1129">
        <v>93</v>
      </c>
    </row>
    <row r="1130" spans="2:19" x14ac:dyDescent="0.25">
      <c r="B1130">
        <v>1128</v>
      </c>
      <c r="C1130" t="s">
        <v>1695</v>
      </c>
      <c r="D1130" t="s">
        <v>55</v>
      </c>
      <c r="E1130" s="10">
        <v>1.1574074074074073E-5</v>
      </c>
      <c r="F1130" t="s">
        <v>56</v>
      </c>
      <c r="G1130" t="s">
        <v>1204</v>
      </c>
      <c r="H1130" s="11">
        <v>44171.411481481482</v>
      </c>
      <c r="I1130" t="s">
        <v>1706</v>
      </c>
      <c r="J1130">
        <v>0</v>
      </c>
      <c r="K1130">
        <v>92</v>
      </c>
      <c r="M1130">
        <v>1128</v>
      </c>
      <c r="N1130" s="16">
        <v>1.1574074074074073E-5</v>
      </c>
      <c r="O1130">
        <v>87</v>
      </c>
      <c r="P1130">
        <v>5</v>
      </c>
      <c r="Q1130">
        <f>pqZwift[[#This Row],[Afstand]]+IF(pqZwift[[#This Row],[Index]]&gt;1,Q1129,0)</f>
        <v>7100</v>
      </c>
      <c r="R1130">
        <v>17</v>
      </c>
      <c r="S1130">
        <v>92</v>
      </c>
    </row>
    <row r="1131" spans="2:19" x14ac:dyDescent="0.25">
      <c r="B1131">
        <v>1129</v>
      </c>
      <c r="C1131" t="s">
        <v>1707</v>
      </c>
      <c r="D1131" t="s">
        <v>55</v>
      </c>
      <c r="E1131" s="10">
        <v>1.1574074074074073E-5</v>
      </c>
      <c r="F1131" t="s">
        <v>56</v>
      </c>
      <c r="G1131" t="s">
        <v>1708</v>
      </c>
      <c r="H1131" s="11">
        <v>44171.411493055559</v>
      </c>
      <c r="I1131" t="s">
        <v>1709</v>
      </c>
      <c r="J1131">
        <v>0</v>
      </c>
      <c r="K1131">
        <v>92</v>
      </c>
      <c r="M1131">
        <v>1129</v>
      </c>
      <c r="N1131" s="16">
        <v>1.1574074074074073E-5</v>
      </c>
      <c r="O1131">
        <v>88</v>
      </c>
      <c r="P1131">
        <v>5</v>
      </c>
      <c r="Q1131">
        <f>pqZwift[[#This Row],[Afstand]]+IF(pqZwift[[#This Row],[Index]]&gt;1,Q1130,0)</f>
        <v>7105</v>
      </c>
      <c r="R1131">
        <v>17</v>
      </c>
      <c r="S1131">
        <v>92</v>
      </c>
    </row>
    <row r="1132" spans="2:19" x14ac:dyDescent="0.25">
      <c r="B1132">
        <v>1130</v>
      </c>
      <c r="C1132" t="s">
        <v>1707</v>
      </c>
      <c r="D1132" t="s">
        <v>55</v>
      </c>
      <c r="E1132" s="10">
        <v>1.1574074074074073E-5</v>
      </c>
      <c r="F1132" t="s">
        <v>56</v>
      </c>
      <c r="G1132" t="s">
        <v>1209</v>
      </c>
      <c r="H1132" s="11">
        <v>44171.411504629628</v>
      </c>
      <c r="I1132" t="s">
        <v>1710</v>
      </c>
      <c r="J1132">
        <v>0</v>
      </c>
      <c r="K1132">
        <v>91</v>
      </c>
      <c r="M1132">
        <v>1130</v>
      </c>
      <c r="N1132" s="16">
        <v>1.1574074074074073E-5</v>
      </c>
      <c r="O1132">
        <v>88</v>
      </c>
      <c r="P1132">
        <v>5</v>
      </c>
      <c r="Q1132">
        <f>pqZwift[[#This Row],[Afstand]]+IF(pqZwift[[#This Row],[Index]]&gt;1,Q1131,0)</f>
        <v>7110</v>
      </c>
      <c r="R1132">
        <v>17</v>
      </c>
      <c r="S1132">
        <v>91</v>
      </c>
    </row>
    <row r="1133" spans="2:19" x14ac:dyDescent="0.25">
      <c r="B1133">
        <v>1131</v>
      </c>
      <c r="C1133" t="s">
        <v>1707</v>
      </c>
      <c r="D1133" t="s">
        <v>66</v>
      </c>
      <c r="E1133" s="10">
        <v>1.1574074074074073E-5</v>
      </c>
      <c r="F1133" t="s">
        <v>70</v>
      </c>
      <c r="G1133" t="s">
        <v>1711</v>
      </c>
      <c r="H1133" s="11">
        <v>44171.411516203705</v>
      </c>
      <c r="I1133" t="s">
        <v>1712</v>
      </c>
      <c r="J1133">
        <v>0</v>
      </c>
      <c r="K1133">
        <v>91</v>
      </c>
      <c r="M1133">
        <v>1131</v>
      </c>
      <c r="N1133" s="16">
        <v>1.1574074074074073E-5</v>
      </c>
      <c r="O1133">
        <v>88</v>
      </c>
      <c r="P1133">
        <v>6</v>
      </c>
      <c r="Q1133">
        <f>pqZwift[[#This Row],[Afstand]]+IF(pqZwift[[#This Row],[Index]]&gt;1,Q1132,0)</f>
        <v>7116</v>
      </c>
      <c r="R1133">
        <v>22</v>
      </c>
      <c r="S1133">
        <v>91</v>
      </c>
    </row>
    <row r="1134" spans="2:19" x14ac:dyDescent="0.25">
      <c r="B1134">
        <v>1132</v>
      </c>
      <c r="C1134" t="s">
        <v>1707</v>
      </c>
      <c r="D1134" t="s">
        <v>55</v>
      </c>
      <c r="E1134" s="10">
        <v>1.1574074074074073E-5</v>
      </c>
      <c r="F1134" t="s">
        <v>61</v>
      </c>
      <c r="G1134" t="s">
        <v>990</v>
      </c>
      <c r="H1134" s="11">
        <v>44171.411527777775</v>
      </c>
      <c r="I1134" t="s">
        <v>1713</v>
      </c>
      <c r="J1134">
        <v>0</v>
      </c>
      <c r="K1134">
        <v>91</v>
      </c>
      <c r="M1134">
        <v>1132</v>
      </c>
      <c r="N1134" s="16">
        <v>1.1574074074074073E-5</v>
      </c>
      <c r="O1134">
        <v>88</v>
      </c>
      <c r="P1134">
        <v>5</v>
      </c>
      <c r="Q1134">
        <f>pqZwift[[#This Row],[Afstand]]+IF(pqZwift[[#This Row],[Index]]&gt;1,Q1133,0)</f>
        <v>7121</v>
      </c>
      <c r="R1134">
        <v>18</v>
      </c>
      <c r="S1134">
        <v>91</v>
      </c>
    </row>
    <row r="1135" spans="2:19" x14ac:dyDescent="0.25">
      <c r="B1135">
        <v>1133</v>
      </c>
      <c r="C1135" t="s">
        <v>1707</v>
      </c>
      <c r="D1135" t="s">
        <v>55</v>
      </c>
      <c r="E1135" s="10">
        <v>1.1574074074074073E-5</v>
      </c>
      <c r="F1135" t="s">
        <v>61</v>
      </c>
      <c r="G1135" t="s">
        <v>990</v>
      </c>
      <c r="H1135" s="11">
        <v>44171.411539351851</v>
      </c>
      <c r="I1135" t="s">
        <v>1714</v>
      </c>
      <c r="J1135">
        <v>0</v>
      </c>
      <c r="K1135">
        <v>91</v>
      </c>
      <c r="M1135">
        <v>1133</v>
      </c>
      <c r="N1135" s="16">
        <v>1.1574074074074073E-5</v>
      </c>
      <c r="O1135">
        <v>88</v>
      </c>
      <c r="P1135">
        <v>5</v>
      </c>
      <c r="Q1135">
        <f>pqZwift[[#This Row],[Afstand]]+IF(pqZwift[[#This Row],[Index]]&gt;1,Q1134,0)</f>
        <v>7126</v>
      </c>
      <c r="R1135">
        <v>18</v>
      </c>
      <c r="S1135">
        <v>91</v>
      </c>
    </row>
    <row r="1136" spans="2:19" x14ac:dyDescent="0.25">
      <c r="B1136">
        <v>1134</v>
      </c>
      <c r="C1136" t="s">
        <v>1707</v>
      </c>
      <c r="D1136" t="s">
        <v>44</v>
      </c>
      <c r="E1136" s="10">
        <v>1.1574074074074073E-5</v>
      </c>
      <c r="F1136" t="s">
        <v>1151</v>
      </c>
      <c r="G1136" t="s">
        <v>1715</v>
      </c>
      <c r="H1136" s="11">
        <v>44171.411550925928</v>
      </c>
      <c r="I1136" t="s">
        <v>1716</v>
      </c>
      <c r="J1136">
        <v>0</v>
      </c>
      <c r="K1136">
        <v>91</v>
      </c>
      <c r="M1136">
        <v>1134</v>
      </c>
      <c r="N1136" s="16">
        <v>1.1574074074074073E-5</v>
      </c>
      <c r="O1136">
        <v>88</v>
      </c>
      <c r="P1136">
        <v>4</v>
      </c>
      <c r="Q1136">
        <f>pqZwift[[#This Row],[Afstand]]+IF(pqZwift[[#This Row],[Index]]&gt;1,Q1135,0)</f>
        <v>7130</v>
      </c>
      <c r="R1136">
        <v>14</v>
      </c>
      <c r="S1136">
        <v>91</v>
      </c>
    </row>
    <row r="1137" spans="2:19" x14ac:dyDescent="0.25">
      <c r="B1137">
        <v>1135</v>
      </c>
      <c r="C1137" t="s">
        <v>1707</v>
      </c>
      <c r="D1137" t="s">
        <v>55</v>
      </c>
      <c r="E1137" s="10">
        <v>1.1574074074074073E-5</v>
      </c>
      <c r="F1137" t="s">
        <v>61</v>
      </c>
      <c r="G1137" t="s">
        <v>1216</v>
      </c>
      <c r="H1137" s="11">
        <v>44171.411562499998</v>
      </c>
      <c r="I1137" t="s">
        <v>1717</v>
      </c>
      <c r="J1137">
        <v>0</v>
      </c>
      <c r="K1137">
        <v>91</v>
      </c>
      <c r="M1137">
        <v>1135</v>
      </c>
      <c r="N1137" s="16">
        <v>1.1574074074074073E-5</v>
      </c>
      <c r="O1137">
        <v>88</v>
      </c>
      <c r="P1137">
        <v>5</v>
      </c>
      <c r="Q1137">
        <f>pqZwift[[#This Row],[Afstand]]+IF(pqZwift[[#This Row],[Index]]&gt;1,Q1136,0)</f>
        <v>7135</v>
      </c>
      <c r="R1137">
        <v>18</v>
      </c>
      <c r="S1137">
        <v>91</v>
      </c>
    </row>
    <row r="1138" spans="2:19" x14ac:dyDescent="0.25">
      <c r="B1138">
        <v>1136</v>
      </c>
      <c r="C1138" t="s">
        <v>1707</v>
      </c>
      <c r="D1138" t="s">
        <v>66</v>
      </c>
      <c r="E1138" s="10">
        <v>1.1574074074074073E-5</v>
      </c>
      <c r="F1138" t="s">
        <v>70</v>
      </c>
      <c r="G1138" t="s">
        <v>1718</v>
      </c>
      <c r="H1138" s="11">
        <v>44171.411574074074</v>
      </c>
      <c r="I1138" t="s">
        <v>1719</v>
      </c>
      <c r="J1138">
        <v>0</v>
      </c>
      <c r="K1138">
        <v>91</v>
      </c>
      <c r="M1138">
        <v>1136</v>
      </c>
      <c r="N1138" s="16">
        <v>1.1574074074074073E-5</v>
      </c>
      <c r="O1138">
        <v>88</v>
      </c>
      <c r="P1138">
        <v>6</v>
      </c>
      <c r="Q1138">
        <f>pqZwift[[#This Row],[Afstand]]+IF(pqZwift[[#This Row],[Index]]&gt;1,Q1137,0)</f>
        <v>7141</v>
      </c>
      <c r="R1138">
        <v>22</v>
      </c>
      <c r="S1138">
        <v>91</v>
      </c>
    </row>
    <row r="1139" spans="2:19" x14ac:dyDescent="0.25">
      <c r="B1139">
        <v>1137</v>
      </c>
      <c r="C1139" t="s">
        <v>1707</v>
      </c>
      <c r="D1139" t="s">
        <v>55</v>
      </c>
      <c r="E1139" s="10">
        <v>1.1574074074074073E-5</v>
      </c>
      <c r="F1139" t="s">
        <v>61</v>
      </c>
      <c r="G1139" t="s">
        <v>1720</v>
      </c>
      <c r="H1139" s="11">
        <v>44171.411585648151</v>
      </c>
      <c r="I1139" t="s">
        <v>1721</v>
      </c>
      <c r="J1139">
        <v>0</v>
      </c>
      <c r="K1139">
        <v>91</v>
      </c>
      <c r="M1139">
        <v>1137</v>
      </c>
      <c r="N1139" s="16">
        <v>1.1574074074074073E-5</v>
      </c>
      <c r="O1139">
        <v>88</v>
      </c>
      <c r="P1139">
        <v>5</v>
      </c>
      <c r="Q1139">
        <f>pqZwift[[#This Row],[Afstand]]+IF(pqZwift[[#This Row],[Index]]&gt;1,Q1138,0)</f>
        <v>7146</v>
      </c>
      <c r="R1139">
        <v>18</v>
      </c>
      <c r="S1139">
        <v>91</v>
      </c>
    </row>
    <row r="1140" spans="2:19" x14ac:dyDescent="0.25">
      <c r="B1140">
        <v>1138</v>
      </c>
      <c r="C1140" t="s">
        <v>1722</v>
      </c>
      <c r="D1140" t="s">
        <v>44</v>
      </c>
      <c r="E1140" s="10">
        <v>1.1574074074074073E-5</v>
      </c>
      <c r="F1140" t="s">
        <v>45</v>
      </c>
      <c r="G1140" t="s">
        <v>1220</v>
      </c>
      <c r="H1140" s="11">
        <v>44171.411597222221</v>
      </c>
      <c r="I1140" t="s">
        <v>1723</v>
      </c>
      <c r="J1140">
        <v>0</v>
      </c>
      <c r="K1140">
        <v>90</v>
      </c>
      <c r="M1140">
        <v>1138</v>
      </c>
      <c r="N1140" s="16">
        <v>1.1574074074074073E-5</v>
      </c>
      <c r="O1140">
        <v>89</v>
      </c>
      <c r="P1140">
        <v>4</v>
      </c>
      <c r="Q1140">
        <f>pqZwift[[#This Row],[Afstand]]+IF(pqZwift[[#This Row],[Index]]&gt;1,Q1139,0)</f>
        <v>7150</v>
      </c>
      <c r="R1140">
        <v>15</v>
      </c>
      <c r="S1140">
        <v>90</v>
      </c>
    </row>
    <row r="1141" spans="2:19" x14ac:dyDescent="0.25">
      <c r="B1141">
        <v>1139</v>
      </c>
      <c r="C1141" t="s">
        <v>1722</v>
      </c>
      <c r="D1141" t="s">
        <v>55</v>
      </c>
      <c r="E1141" s="10">
        <v>1.1574074074074073E-5</v>
      </c>
      <c r="F1141" t="s">
        <v>921</v>
      </c>
      <c r="G1141" t="s">
        <v>1590</v>
      </c>
      <c r="H1141" s="11">
        <v>44171.411608796298</v>
      </c>
      <c r="I1141" t="s">
        <v>1724</v>
      </c>
      <c r="J1141">
        <v>0</v>
      </c>
      <c r="K1141">
        <v>91</v>
      </c>
      <c r="M1141">
        <v>1139</v>
      </c>
      <c r="N1141" s="16">
        <v>1.1574074074074073E-5</v>
      </c>
      <c r="O1141">
        <v>89</v>
      </c>
      <c r="P1141">
        <v>5</v>
      </c>
      <c r="Q1141">
        <f>pqZwift[[#This Row],[Afstand]]+IF(pqZwift[[#This Row],[Index]]&gt;1,Q1140,0)</f>
        <v>7155</v>
      </c>
      <c r="R1141">
        <v>19</v>
      </c>
      <c r="S1141">
        <v>91</v>
      </c>
    </row>
    <row r="1142" spans="2:19" x14ac:dyDescent="0.25">
      <c r="B1142">
        <v>1140</v>
      </c>
      <c r="C1142" t="s">
        <v>1722</v>
      </c>
      <c r="D1142" t="s">
        <v>55</v>
      </c>
      <c r="E1142" s="10">
        <v>1.1574074074074073E-5</v>
      </c>
      <c r="F1142" t="s">
        <v>921</v>
      </c>
      <c r="G1142" t="s">
        <v>1590</v>
      </c>
      <c r="H1142" s="11">
        <v>44171.411620370367</v>
      </c>
      <c r="I1142" t="s">
        <v>1725</v>
      </c>
      <c r="J1142">
        <v>0</v>
      </c>
      <c r="K1142">
        <v>91</v>
      </c>
      <c r="M1142">
        <v>1140</v>
      </c>
      <c r="N1142" s="16">
        <v>1.1574074074074073E-5</v>
      </c>
      <c r="O1142">
        <v>89</v>
      </c>
      <c r="P1142">
        <v>5</v>
      </c>
      <c r="Q1142">
        <f>pqZwift[[#This Row],[Afstand]]+IF(pqZwift[[#This Row],[Index]]&gt;1,Q1141,0)</f>
        <v>7160</v>
      </c>
      <c r="R1142">
        <v>19</v>
      </c>
      <c r="S1142">
        <v>91</v>
      </c>
    </row>
    <row r="1143" spans="2:19" x14ac:dyDescent="0.25">
      <c r="B1143">
        <v>1141</v>
      </c>
      <c r="C1143" t="s">
        <v>1722</v>
      </c>
      <c r="D1143" t="s">
        <v>44</v>
      </c>
      <c r="E1143" s="10">
        <v>1.1574074074074073E-5</v>
      </c>
      <c r="F1143" t="s">
        <v>45</v>
      </c>
      <c r="G1143" t="s">
        <v>657</v>
      </c>
      <c r="H1143" s="11">
        <v>44171.411631944444</v>
      </c>
      <c r="I1143" t="s">
        <v>1726</v>
      </c>
      <c r="J1143">
        <v>0</v>
      </c>
      <c r="K1143">
        <v>91</v>
      </c>
      <c r="M1143">
        <v>1141</v>
      </c>
      <c r="N1143" s="16">
        <v>1.1574074074074073E-5</v>
      </c>
      <c r="O1143">
        <v>89</v>
      </c>
      <c r="P1143">
        <v>4</v>
      </c>
      <c r="Q1143">
        <f>pqZwift[[#This Row],[Afstand]]+IF(pqZwift[[#This Row],[Index]]&gt;1,Q1142,0)</f>
        <v>7164</v>
      </c>
      <c r="R1143">
        <v>15</v>
      </c>
      <c r="S1143">
        <v>91</v>
      </c>
    </row>
    <row r="1144" spans="2:19" x14ac:dyDescent="0.25">
      <c r="B1144">
        <v>1142</v>
      </c>
      <c r="C1144" t="s">
        <v>1722</v>
      </c>
      <c r="D1144" t="s">
        <v>55</v>
      </c>
      <c r="E1144" s="10">
        <v>1.1574074074074073E-5</v>
      </c>
      <c r="F1144" t="s">
        <v>921</v>
      </c>
      <c r="G1144" t="s">
        <v>1715</v>
      </c>
      <c r="H1144" s="11">
        <v>44171.411643518521</v>
      </c>
      <c r="I1144" t="s">
        <v>1727</v>
      </c>
      <c r="J1144">
        <v>0</v>
      </c>
      <c r="K1144">
        <v>90</v>
      </c>
      <c r="M1144">
        <v>1142</v>
      </c>
      <c r="N1144" s="16">
        <v>1.1574074074074073E-5</v>
      </c>
      <c r="O1144">
        <v>89</v>
      </c>
      <c r="P1144">
        <v>5</v>
      </c>
      <c r="Q1144">
        <f>pqZwift[[#This Row],[Afstand]]+IF(pqZwift[[#This Row],[Index]]&gt;1,Q1143,0)</f>
        <v>7169</v>
      </c>
      <c r="R1144">
        <v>19</v>
      </c>
      <c r="S1144">
        <v>90</v>
      </c>
    </row>
    <row r="1145" spans="2:19" x14ac:dyDescent="0.25">
      <c r="B1145">
        <v>1143</v>
      </c>
      <c r="C1145" t="s">
        <v>1722</v>
      </c>
      <c r="D1145" t="s">
        <v>44</v>
      </c>
      <c r="E1145" s="10">
        <v>1.1574074074074073E-5</v>
      </c>
      <c r="F1145" t="s">
        <v>52</v>
      </c>
      <c r="G1145" t="s">
        <v>1728</v>
      </c>
      <c r="H1145" s="11">
        <v>44171.41165509259</v>
      </c>
      <c r="I1145" t="s">
        <v>1729</v>
      </c>
      <c r="J1145">
        <v>0</v>
      </c>
      <c r="K1145">
        <v>89</v>
      </c>
      <c r="M1145">
        <v>1143</v>
      </c>
      <c r="N1145" s="16">
        <v>1.1574074074074073E-5</v>
      </c>
      <c r="O1145">
        <v>89</v>
      </c>
      <c r="P1145">
        <v>4</v>
      </c>
      <c r="Q1145">
        <f>pqZwift[[#This Row],[Afstand]]+IF(pqZwift[[#This Row],[Index]]&gt;1,Q1144,0)</f>
        <v>7173</v>
      </c>
      <c r="R1145">
        <v>16</v>
      </c>
      <c r="S1145">
        <v>89</v>
      </c>
    </row>
    <row r="1146" spans="2:19" x14ac:dyDescent="0.25">
      <c r="B1146">
        <v>1144</v>
      </c>
      <c r="C1146" t="s">
        <v>1722</v>
      </c>
      <c r="D1146" t="s">
        <v>55</v>
      </c>
      <c r="E1146" s="10">
        <v>1.1574074074074073E-5</v>
      </c>
      <c r="F1146" t="s">
        <v>921</v>
      </c>
      <c r="G1146" t="s">
        <v>1730</v>
      </c>
      <c r="H1146" s="11">
        <v>44171.411666666667</v>
      </c>
      <c r="I1146" t="s">
        <v>1731</v>
      </c>
      <c r="J1146">
        <v>0</v>
      </c>
      <c r="K1146">
        <v>89</v>
      </c>
      <c r="M1146">
        <v>1144</v>
      </c>
      <c r="N1146" s="16">
        <v>1.1574074074074073E-5</v>
      </c>
      <c r="O1146">
        <v>89</v>
      </c>
      <c r="P1146">
        <v>5</v>
      </c>
      <c r="Q1146">
        <f>pqZwift[[#This Row],[Afstand]]+IF(pqZwift[[#This Row],[Index]]&gt;1,Q1145,0)</f>
        <v>7178</v>
      </c>
      <c r="R1146">
        <v>19</v>
      </c>
      <c r="S1146">
        <v>89</v>
      </c>
    </row>
    <row r="1147" spans="2:19" x14ac:dyDescent="0.25">
      <c r="B1147">
        <v>1145</v>
      </c>
      <c r="C1147" t="s">
        <v>1732</v>
      </c>
      <c r="D1147" t="s">
        <v>44</v>
      </c>
      <c r="E1147" s="10">
        <v>1.1574074074074073E-5</v>
      </c>
      <c r="F1147" t="s">
        <v>52</v>
      </c>
      <c r="G1147" t="s">
        <v>1728</v>
      </c>
      <c r="H1147" s="11">
        <v>44171.411678240744</v>
      </c>
      <c r="I1147" t="s">
        <v>1733</v>
      </c>
      <c r="J1147">
        <v>0</v>
      </c>
      <c r="K1147">
        <v>88</v>
      </c>
      <c r="M1147">
        <v>1145</v>
      </c>
      <c r="N1147" s="16">
        <v>1.1574074074074073E-5</v>
      </c>
      <c r="O1147">
        <v>90</v>
      </c>
      <c r="P1147">
        <v>4</v>
      </c>
      <c r="Q1147">
        <f>pqZwift[[#This Row],[Afstand]]+IF(pqZwift[[#This Row],[Index]]&gt;1,Q1146,0)</f>
        <v>7182</v>
      </c>
      <c r="R1147">
        <v>16</v>
      </c>
      <c r="S1147">
        <v>88</v>
      </c>
    </row>
    <row r="1148" spans="2:19" x14ac:dyDescent="0.25">
      <c r="B1148">
        <v>1146</v>
      </c>
      <c r="C1148" t="s">
        <v>1732</v>
      </c>
      <c r="D1148" t="s">
        <v>66</v>
      </c>
      <c r="E1148" s="10">
        <v>1.1574074074074073E-5</v>
      </c>
      <c r="F1148" t="s">
        <v>315</v>
      </c>
      <c r="G1148" t="s">
        <v>1734</v>
      </c>
      <c r="H1148" s="11">
        <v>44171.411689814813</v>
      </c>
      <c r="I1148" t="s">
        <v>1735</v>
      </c>
      <c r="J1148">
        <v>0</v>
      </c>
      <c r="K1148">
        <v>89</v>
      </c>
      <c r="M1148">
        <v>1146</v>
      </c>
      <c r="N1148" s="16">
        <v>1.1574074074074073E-5</v>
      </c>
      <c r="O1148">
        <v>90</v>
      </c>
      <c r="P1148">
        <v>6</v>
      </c>
      <c r="Q1148">
        <f>pqZwift[[#This Row],[Afstand]]+IF(pqZwift[[#This Row],[Index]]&gt;1,Q1147,0)</f>
        <v>7188</v>
      </c>
      <c r="R1148">
        <v>23</v>
      </c>
      <c r="S1148">
        <v>89</v>
      </c>
    </row>
    <row r="1149" spans="2:19" x14ac:dyDescent="0.25">
      <c r="B1149">
        <v>1147</v>
      </c>
      <c r="C1149" t="s">
        <v>1732</v>
      </c>
      <c r="D1149" t="s">
        <v>48</v>
      </c>
      <c r="E1149" s="10">
        <v>1.1574074074074073E-5</v>
      </c>
      <c r="F1149" t="s">
        <v>1223</v>
      </c>
      <c r="G1149" t="s">
        <v>1224</v>
      </c>
      <c r="H1149" s="11">
        <v>44171.41170138889</v>
      </c>
      <c r="I1149" t="s">
        <v>1736</v>
      </c>
      <c r="J1149">
        <v>0</v>
      </c>
      <c r="K1149">
        <v>89</v>
      </c>
      <c r="M1149">
        <v>1147</v>
      </c>
      <c r="N1149" s="16">
        <v>1.1574074074074073E-5</v>
      </c>
      <c r="O1149">
        <v>90</v>
      </c>
      <c r="P1149">
        <v>3</v>
      </c>
      <c r="Q1149">
        <f>pqZwift[[#This Row],[Afstand]]+IF(pqZwift[[#This Row],[Index]]&gt;1,Q1148,0)</f>
        <v>7191</v>
      </c>
      <c r="R1149">
        <v>12</v>
      </c>
      <c r="S1149">
        <v>89</v>
      </c>
    </row>
    <row r="1150" spans="2:19" x14ac:dyDescent="0.25">
      <c r="B1150">
        <v>1148</v>
      </c>
      <c r="C1150" t="s">
        <v>1732</v>
      </c>
      <c r="D1150" t="s">
        <v>66</v>
      </c>
      <c r="E1150" s="10">
        <v>1.1574074074074073E-5</v>
      </c>
      <c r="F1150" t="s">
        <v>315</v>
      </c>
      <c r="G1150" t="s">
        <v>1737</v>
      </c>
      <c r="H1150" s="11">
        <v>44171.411712962959</v>
      </c>
      <c r="I1150" t="s">
        <v>1738</v>
      </c>
      <c r="J1150">
        <v>0</v>
      </c>
      <c r="K1150">
        <v>90</v>
      </c>
      <c r="M1150">
        <v>1148</v>
      </c>
      <c r="N1150" s="16">
        <v>1.1574074074074073E-5</v>
      </c>
      <c r="O1150">
        <v>90</v>
      </c>
      <c r="P1150">
        <v>6</v>
      </c>
      <c r="Q1150">
        <f>pqZwift[[#This Row],[Afstand]]+IF(pqZwift[[#This Row],[Index]]&gt;1,Q1149,0)</f>
        <v>7197</v>
      </c>
      <c r="R1150">
        <v>23</v>
      </c>
      <c r="S1150">
        <v>90</v>
      </c>
    </row>
    <row r="1151" spans="2:19" x14ac:dyDescent="0.25">
      <c r="B1151">
        <v>1149</v>
      </c>
      <c r="C1151" t="s">
        <v>1732</v>
      </c>
      <c r="D1151" t="s">
        <v>44</v>
      </c>
      <c r="E1151" s="10">
        <v>1.1574074074074073E-5</v>
      </c>
      <c r="F1151" t="s">
        <v>52</v>
      </c>
      <c r="G1151" t="s">
        <v>650</v>
      </c>
      <c r="H1151" s="11">
        <v>44171.411724537036</v>
      </c>
      <c r="I1151" t="s">
        <v>1739</v>
      </c>
      <c r="J1151">
        <v>0</v>
      </c>
      <c r="K1151">
        <v>89</v>
      </c>
      <c r="M1151">
        <v>1149</v>
      </c>
      <c r="N1151" s="16">
        <v>1.1574074074074073E-5</v>
      </c>
      <c r="O1151">
        <v>90</v>
      </c>
      <c r="P1151">
        <v>4</v>
      </c>
      <c r="Q1151">
        <f>pqZwift[[#This Row],[Afstand]]+IF(pqZwift[[#This Row],[Index]]&gt;1,Q1150,0)</f>
        <v>7201</v>
      </c>
      <c r="R1151">
        <v>16</v>
      </c>
      <c r="S1151">
        <v>89</v>
      </c>
    </row>
    <row r="1152" spans="2:19" x14ac:dyDescent="0.25">
      <c r="B1152">
        <v>1150</v>
      </c>
      <c r="C1152" t="s">
        <v>1732</v>
      </c>
      <c r="D1152" t="s">
        <v>44</v>
      </c>
      <c r="E1152" s="10">
        <v>1.1574074074074073E-5</v>
      </c>
      <c r="F1152" t="s">
        <v>1154</v>
      </c>
      <c r="G1152" t="s">
        <v>1446</v>
      </c>
      <c r="H1152" s="11">
        <v>44171.411736111113</v>
      </c>
      <c r="I1152" t="s">
        <v>1740</v>
      </c>
      <c r="J1152">
        <v>0</v>
      </c>
      <c r="K1152">
        <v>90</v>
      </c>
      <c r="M1152">
        <v>1150</v>
      </c>
      <c r="N1152" s="16">
        <v>1.1574074074074073E-5</v>
      </c>
      <c r="O1152">
        <v>90</v>
      </c>
      <c r="P1152">
        <v>4</v>
      </c>
      <c r="Q1152">
        <f>pqZwift[[#This Row],[Afstand]]+IF(pqZwift[[#This Row],[Index]]&gt;1,Q1151,0)</f>
        <v>7205</v>
      </c>
      <c r="R1152">
        <v>13</v>
      </c>
      <c r="S1152">
        <v>90</v>
      </c>
    </row>
    <row r="1153" spans="2:19" x14ac:dyDescent="0.25">
      <c r="B1153">
        <v>1151</v>
      </c>
      <c r="C1153" t="s">
        <v>1732</v>
      </c>
      <c r="D1153" t="s">
        <v>66</v>
      </c>
      <c r="E1153" s="10">
        <v>1.1574074074074073E-5</v>
      </c>
      <c r="F1153" t="s">
        <v>315</v>
      </c>
      <c r="G1153" t="s">
        <v>1737</v>
      </c>
      <c r="H1153" s="11">
        <v>44171.411747685182</v>
      </c>
      <c r="I1153" t="s">
        <v>1741</v>
      </c>
      <c r="J1153">
        <v>0</v>
      </c>
      <c r="K1153">
        <v>89</v>
      </c>
      <c r="M1153">
        <v>1151</v>
      </c>
      <c r="N1153" s="16">
        <v>1.1574074074074073E-5</v>
      </c>
      <c r="O1153">
        <v>90</v>
      </c>
      <c r="P1153">
        <v>6</v>
      </c>
      <c r="Q1153">
        <f>pqZwift[[#This Row],[Afstand]]+IF(pqZwift[[#This Row],[Index]]&gt;1,Q1152,0)</f>
        <v>7211</v>
      </c>
      <c r="R1153">
        <v>23</v>
      </c>
      <c r="S1153">
        <v>89</v>
      </c>
    </row>
    <row r="1154" spans="2:19" x14ac:dyDescent="0.25">
      <c r="B1154">
        <v>1152</v>
      </c>
      <c r="C1154" t="s">
        <v>1732</v>
      </c>
      <c r="D1154" t="s">
        <v>44</v>
      </c>
      <c r="E1154" s="10">
        <v>1.1574074074074073E-5</v>
      </c>
      <c r="F1154" t="s">
        <v>1154</v>
      </c>
      <c r="G1154" t="s">
        <v>1742</v>
      </c>
      <c r="H1154" s="11">
        <v>44171.411759259259</v>
      </c>
      <c r="I1154" t="s">
        <v>1743</v>
      </c>
      <c r="J1154">
        <v>0</v>
      </c>
      <c r="K1154">
        <v>88</v>
      </c>
      <c r="M1154">
        <v>1152</v>
      </c>
      <c r="N1154" s="16">
        <v>1.1574074074074073E-5</v>
      </c>
      <c r="O1154">
        <v>90</v>
      </c>
      <c r="P1154">
        <v>4</v>
      </c>
      <c r="Q1154">
        <f>pqZwift[[#This Row],[Afstand]]+IF(pqZwift[[#This Row],[Index]]&gt;1,Q1153,0)</f>
        <v>7215</v>
      </c>
      <c r="R1154">
        <v>13</v>
      </c>
      <c r="S1154">
        <v>88</v>
      </c>
    </row>
    <row r="1155" spans="2:19" x14ac:dyDescent="0.25">
      <c r="B1155">
        <v>1153</v>
      </c>
      <c r="C1155" t="s">
        <v>1744</v>
      </c>
      <c r="D1155" t="s">
        <v>44</v>
      </c>
      <c r="E1155" s="10">
        <v>1.1574074074074073E-5</v>
      </c>
      <c r="F1155" t="s">
        <v>52</v>
      </c>
      <c r="G1155" t="s">
        <v>650</v>
      </c>
      <c r="H1155" s="11">
        <v>44171.411770833336</v>
      </c>
      <c r="I1155" t="s">
        <v>1745</v>
      </c>
      <c r="J1155">
        <v>0</v>
      </c>
      <c r="K1155">
        <v>89</v>
      </c>
      <c r="M1155">
        <v>1153</v>
      </c>
      <c r="N1155" s="16">
        <v>1.1574074074074073E-5</v>
      </c>
      <c r="O1155">
        <v>91</v>
      </c>
      <c r="P1155">
        <v>4</v>
      </c>
      <c r="Q1155">
        <f>pqZwift[[#This Row],[Afstand]]+IF(pqZwift[[#This Row],[Index]]&gt;1,Q1154,0)</f>
        <v>7219</v>
      </c>
      <c r="R1155">
        <v>16</v>
      </c>
      <c r="S1155">
        <v>89</v>
      </c>
    </row>
    <row r="1156" spans="2:19" x14ac:dyDescent="0.25">
      <c r="B1156">
        <v>1154</v>
      </c>
      <c r="C1156" t="s">
        <v>1744</v>
      </c>
      <c r="D1156" t="s">
        <v>55</v>
      </c>
      <c r="E1156" s="10">
        <v>1.1574074074074073E-5</v>
      </c>
      <c r="F1156" t="s">
        <v>52</v>
      </c>
      <c r="G1156" t="s">
        <v>1450</v>
      </c>
      <c r="H1156" s="11">
        <v>44171.411782407406</v>
      </c>
      <c r="I1156" t="s">
        <v>1746</v>
      </c>
      <c r="J1156">
        <v>0</v>
      </c>
      <c r="K1156">
        <v>88</v>
      </c>
      <c r="M1156">
        <v>1154</v>
      </c>
      <c r="N1156" s="16">
        <v>1.1574074074074073E-5</v>
      </c>
      <c r="O1156">
        <v>91</v>
      </c>
      <c r="P1156">
        <v>5</v>
      </c>
      <c r="Q1156">
        <f>pqZwift[[#This Row],[Afstand]]+IF(pqZwift[[#This Row],[Index]]&gt;1,Q1155,0)</f>
        <v>7224</v>
      </c>
      <c r="R1156">
        <v>16</v>
      </c>
      <c r="S1156">
        <v>88</v>
      </c>
    </row>
    <row r="1157" spans="2:19" x14ac:dyDescent="0.25">
      <c r="B1157">
        <v>1155</v>
      </c>
      <c r="C1157" t="s">
        <v>1744</v>
      </c>
      <c r="D1157" t="s">
        <v>55</v>
      </c>
      <c r="E1157" s="10">
        <v>1.1574074074074073E-5</v>
      </c>
      <c r="F1157" t="s">
        <v>327</v>
      </c>
      <c r="G1157" t="s">
        <v>1747</v>
      </c>
      <c r="H1157" s="11">
        <v>44171.411793981482</v>
      </c>
      <c r="I1157" t="s">
        <v>1748</v>
      </c>
      <c r="J1157">
        <v>0</v>
      </c>
      <c r="K1157">
        <v>88</v>
      </c>
      <c r="M1157">
        <v>1155</v>
      </c>
      <c r="N1157" s="16">
        <v>1.1574074074074073E-5</v>
      </c>
      <c r="O1157">
        <v>91</v>
      </c>
      <c r="P1157">
        <v>5</v>
      </c>
      <c r="Q1157">
        <f>pqZwift[[#This Row],[Afstand]]+IF(pqZwift[[#This Row],[Index]]&gt;1,Q1156,0)</f>
        <v>7229</v>
      </c>
      <c r="R1157">
        <v>20</v>
      </c>
      <c r="S1157">
        <v>88</v>
      </c>
    </row>
    <row r="1158" spans="2:19" x14ac:dyDescent="0.25">
      <c r="B1158">
        <v>1156</v>
      </c>
      <c r="C1158" t="s">
        <v>1744</v>
      </c>
      <c r="D1158" t="s">
        <v>55</v>
      </c>
      <c r="E1158" s="10">
        <v>1.1574074074074073E-5</v>
      </c>
      <c r="F1158" t="s">
        <v>52</v>
      </c>
      <c r="G1158" t="s">
        <v>1450</v>
      </c>
      <c r="H1158" s="11">
        <v>44171.411805555559</v>
      </c>
      <c r="I1158" t="s">
        <v>1749</v>
      </c>
      <c r="J1158">
        <v>0</v>
      </c>
      <c r="K1158">
        <v>88</v>
      </c>
      <c r="M1158">
        <v>1156</v>
      </c>
      <c r="N1158" s="16">
        <v>1.1574074074074073E-5</v>
      </c>
      <c r="O1158">
        <v>91</v>
      </c>
      <c r="P1158">
        <v>5</v>
      </c>
      <c r="Q1158">
        <f>pqZwift[[#This Row],[Afstand]]+IF(pqZwift[[#This Row],[Index]]&gt;1,Q1157,0)</f>
        <v>7234</v>
      </c>
      <c r="R1158">
        <v>16</v>
      </c>
      <c r="S1158">
        <v>88</v>
      </c>
    </row>
    <row r="1159" spans="2:19" x14ac:dyDescent="0.25">
      <c r="B1159">
        <v>1157</v>
      </c>
      <c r="C1159" t="s">
        <v>1744</v>
      </c>
      <c r="D1159" t="s">
        <v>55</v>
      </c>
      <c r="E1159" s="10">
        <v>1.1574074074074073E-5</v>
      </c>
      <c r="F1159" t="s">
        <v>52</v>
      </c>
      <c r="G1159" t="s">
        <v>1450</v>
      </c>
      <c r="H1159" s="11">
        <v>44171.411817129629</v>
      </c>
      <c r="I1159" t="s">
        <v>1750</v>
      </c>
      <c r="J1159">
        <v>0</v>
      </c>
      <c r="K1159">
        <v>87</v>
      </c>
      <c r="M1159">
        <v>1157</v>
      </c>
      <c r="N1159" s="16">
        <v>1.1574074074074073E-5</v>
      </c>
      <c r="O1159">
        <v>91</v>
      </c>
      <c r="P1159">
        <v>5</v>
      </c>
      <c r="Q1159">
        <f>pqZwift[[#This Row],[Afstand]]+IF(pqZwift[[#This Row],[Index]]&gt;1,Q1158,0)</f>
        <v>7239</v>
      </c>
      <c r="R1159">
        <v>16</v>
      </c>
      <c r="S1159">
        <v>87</v>
      </c>
    </row>
    <row r="1160" spans="2:19" x14ac:dyDescent="0.25">
      <c r="B1160">
        <v>1158</v>
      </c>
      <c r="C1160" t="s">
        <v>1744</v>
      </c>
      <c r="D1160" t="s">
        <v>55</v>
      </c>
      <c r="E1160" s="10">
        <v>1.1574074074074073E-5</v>
      </c>
      <c r="F1160" t="s">
        <v>56</v>
      </c>
      <c r="G1160" t="s">
        <v>1751</v>
      </c>
      <c r="H1160" s="11">
        <v>44171.411828703705</v>
      </c>
      <c r="I1160" t="s">
        <v>1752</v>
      </c>
      <c r="J1160">
        <v>0</v>
      </c>
      <c r="K1160">
        <v>87</v>
      </c>
      <c r="M1160">
        <v>1158</v>
      </c>
      <c r="N1160" s="16">
        <v>1.1574074074074073E-5</v>
      </c>
      <c r="O1160">
        <v>91</v>
      </c>
      <c r="P1160">
        <v>5</v>
      </c>
      <c r="Q1160">
        <f>pqZwift[[#This Row],[Afstand]]+IF(pqZwift[[#This Row],[Index]]&gt;1,Q1159,0)</f>
        <v>7244</v>
      </c>
      <c r="R1160">
        <v>17</v>
      </c>
      <c r="S1160">
        <v>87</v>
      </c>
    </row>
    <row r="1161" spans="2:19" x14ac:dyDescent="0.25">
      <c r="B1161">
        <v>1159</v>
      </c>
      <c r="C1161" t="s">
        <v>1744</v>
      </c>
      <c r="D1161" t="s">
        <v>55</v>
      </c>
      <c r="E1161" s="10">
        <v>1.1574074074074073E-5</v>
      </c>
      <c r="F1161" t="s">
        <v>327</v>
      </c>
      <c r="G1161" t="s">
        <v>1747</v>
      </c>
      <c r="H1161" s="11">
        <v>44171.411840277775</v>
      </c>
      <c r="I1161" t="s">
        <v>1753</v>
      </c>
      <c r="J1161">
        <v>0</v>
      </c>
      <c r="K1161">
        <v>87</v>
      </c>
      <c r="M1161">
        <v>1159</v>
      </c>
      <c r="N1161" s="16">
        <v>1.1574074074074073E-5</v>
      </c>
      <c r="O1161">
        <v>91</v>
      </c>
      <c r="P1161">
        <v>5</v>
      </c>
      <c r="Q1161">
        <f>pqZwift[[#This Row],[Afstand]]+IF(pqZwift[[#This Row],[Index]]&gt;1,Q1160,0)</f>
        <v>7249</v>
      </c>
      <c r="R1161">
        <v>20</v>
      </c>
      <c r="S1161">
        <v>87</v>
      </c>
    </row>
    <row r="1162" spans="2:19" x14ac:dyDescent="0.25">
      <c r="B1162">
        <v>1160</v>
      </c>
      <c r="C1162" t="s">
        <v>1754</v>
      </c>
      <c r="D1162" t="s">
        <v>55</v>
      </c>
      <c r="E1162" s="10">
        <v>1.1574074074074073E-5</v>
      </c>
      <c r="F1162" t="s">
        <v>52</v>
      </c>
      <c r="G1162" t="s">
        <v>1450</v>
      </c>
      <c r="H1162" s="11">
        <v>44171.411851851852</v>
      </c>
      <c r="I1162" t="s">
        <v>1755</v>
      </c>
      <c r="J1162">
        <v>0</v>
      </c>
      <c r="K1162">
        <v>88</v>
      </c>
      <c r="M1162">
        <v>1160</v>
      </c>
      <c r="N1162" s="16">
        <v>1.1574074074074073E-5</v>
      </c>
      <c r="O1162">
        <v>92</v>
      </c>
      <c r="P1162">
        <v>5</v>
      </c>
      <c r="Q1162">
        <f>pqZwift[[#This Row],[Afstand]]+IF(pqZwift[[#This Row],[Index]]&gt;1,Q1161,0)</f>
        <v>7254</v>
      </c>
      <c r="R1162">
        <v>16</v>
      </c>
      <c r="S1162">
        <v>88</v>
      </c>
    </row>
    <row r="1163" spans="2:19" x14ac:dyDescent="0.25">
      <c r="B1163">
        <v>1161</v>
      </c>
      <c r="C1163" t="s">
        <v>1754</v>
      </c>
      <c r="D1163" t="s">
        <v>55</v>
      </c>
      <c r="E1163" s="10">
        <v>1.1574074074074073E-5</v>
      </c>
      <c r="F1163" t="s">
        <v>56</v>
      </c>
      <c r="G1163" t="s">
        <v>1751</v>
      </c>
      <c r="H1163" s="11">
        <v>44171.411863425928</v>
      </c>
      <c r="I1163" t="s">
        <v>1756</v>
      </c>
      <c r="J1163">
        <v>0</v>
      </c>
      <c r="K1163">
        <v>87</v>
      </c>
      <c r="M1163">
        <v>1161</v>
      </c>
      <c r="N1163" s="16">
        <v>1.1574074074074073E-5</v>
      </c>
      <c r="O1163">
        <v>92</v>
      </c>
      <c r="P1163">
        <v>5</v>
      </c>
      <c r="Q1163">
        <f>pqZwift[[#This Row],[Afstand]]+IF(pqZwift[[#This Row],[Index]]&gt;1,Q1162,0)</f>
        <v>7259</v>
      </c>
      <c r="R1163">
        <v>17</v>
      </c>
      <c r="S1163">
        <v>87</v>
      </c>
    </row>
    <row r="1164" spans="2:19" x14ac:dyDescent="0.25">
      <c r="B1164">
        <v>1162</v>
      </c>
      <c r="C1164" t="s">
        <v>1754</v>
      </c>
      <c r="D1164" t="s">
        <v>55</v>
      </c>
      <c r="E1164" s="10">
        <v>1.1574074074074073E-5</v>
      </c>
      <c r="F1164" t="s">
        <v>52</v>
      </c>
      <c r="G1164" t="s">
        <v>1450</v>
      </c>
      <c r="H1164" s="11">
        <v>44171.411874999998</v>
      </c>
      <c r="I1164" t="s">
        <v>1757</v>
      </c>
      <c r="J1164">
        <v>0</v>
      </c>
      <c r="K1164">
        <v>88</v>
      </c>
      <c r="M1164">
        <v>1162</v>
      </c>
      <c r="N1164" s="16">
        <v>1.1574074074074073E-5</v>
      </c>
      <c r="O1164">
        <v>92</v>
      </c>
      <c r="P1164">
        <v>5</v>
      </c>
      <c r="Q1164">
        <f>pqZwift[[#This Row],[Afstand]]+IF(pqZwift[[#This Row],[Index]]&gt;1,Q1163,0)</f>
        <v>7264</v>
      </c>
      <c r="R1164">
        <v>16</v>
      </c>
      <c r="S1164">
        <v>88</v>
      </c>
    </row>
    <row r="1165" spans="2:19" x14ac:dyDescent="0.25">
      <c r="B1165">
        <v>1163</v>
      </c>
      <c r="C1165" t="s">
        <v>1754</v>
      </c>
      <c r="D1165" t="s">
        <v>55</v>
      </c>
      <c r="E1165" s="10">
        <v>1.1574074074074073E-5</v>
      </c>
      <c r="F1165" t="s">
        <v>56</v>
      </c>
      <c r="G1165" t="s">
        <v>642</v>
      </c>
      <c r="H1165" s="11">
        <v>44171.411886574075</v>
      </c>
      <c r="I1165" t="s">
        <v>1758</v>
      </c>
      <c r="J1165">
        <v>0</v>
      </c>
      <c r="K1165">
        <v>88</v>
      </c>
      <c r="M1165">
        <v>1163</v>
      </c>
      <c r="N1165" s="16">
        <v>1.1574074074074073E-5</v>
      </c>
      <c r="O1165">
        <v>92</v>
      </c>
      <c r="P1165">
        <v>5</v>
      </c>
      <c r="Q1165">
        <f>pqZwift[[#This Row],[Afstand]]+IF(pqZwift[[#This Row],[Index]]&gt;1,Q1164,0)</f>
        <v>7269</v>
      </c>
      <c r="R1165">
        <v>17</v>
      </c>
      <c r="S1165">
        <v>88</v>
      </c>
    </row>
    <row r="1166" spans="2:19" x14ac:dyDescent="0.25">
      <c r="B1166">
        <v>1164</v>
      </c>
      <c r="C1166" t="s">
        <v>1754</v>
      </c>
      <c r="D1166" t="s">
        <v>44</v>
      </c>
      <c r="E1166" s="10">
        <v>1.1574074074074073E-5</v>
      </c>
      <c r="F1166" t="s">
        <v>1151</v>
      </c>
      <c r="G1166" t="s">
        <v>670</v>
      </c>
      <c r="H1166" s="11">
        <v>44171.411898148152</v>
      </c>
      <c r="I1166" t="s">
        <v>1759</v>
      </c>
      <c r="J1166">
        <v>0</v>
      </c>
      <c r="K1166">
        <v>89</v>
      </c>
      <c r="M1166">
        <v>1164</v>
      </c>
      <c r="N1166" s="16">
        <v>1.1574074074074073E-5</v>
      </c>
      <c r="O1166">
        <v>92</v>
      </c>
      <c r="P1166">
        <v>4</v>
      </c>
      <c r="Q1166">
        <f>pqZwift[[#This Row],[Afstand]]+IF(pqZwift[[#This Row],[Index]]&gt;1,Q1165,0)</f>
        <v>7273</v>
      </c>
      <c r="R1166">
        <v>14</v>
      </c>
      <c r="S1166">
        <v>89</v>
      </c>
    </row>
    <row r="1167" spans="2:19" x14ac:dyDescent="0.25">
      <c r="B1167">
        <v>1165</v>
      </c>
      <c r="C1167" t="s">
        <v>1754</v>
      </c>
      <c r="D1167" t="s">
        <v>43</v>
      </c>
      <c r="E1167" s="10">
        <v>1.1574074074074073E-5</v>
      </c>
      <c r="F1167" t="s">
        <v>73</v>
      </c>
      <c r="G1167" t="s">
        <v>1715</v>
      </c>
      <c r="H1167" s="11">
        <v>44171.411909722221</v>
      </c>
      <c r="I1167" t="s">
        <v>1760</v>
      </c>
      <c r="J1167">
        <v>0</v>
      </c>
      <c r="K1167">
        <v>88</v>
      </c>
      <c r="M1167">
        <v>1165</v>
      </c>
      <c r="N1167" s="16">
        <v>1.1574074074074073E-5</v>
      </c>
      <c r="O1167">
        <v>92</v>
      </c>
      <c r="P1167">
        <v>7</v>
      </c>
      <c r="Q1167">
        <f>pqZwift[[#This Row],[Afstand]]+IF(pqZwift[[#This Row],[Index]]&gt;1,Q1166,0)</f>
        <v>7280</v>
      </c>
      <c r="R1167">
        <v>24</v>
      </c>
      <c r="S1167">
        <v>88</v>
      </c>
    </row>
    <row r="1168" spans="2:19" x14ac:dyDescent="0.25">
      <c r="B1168">
        <v>1166</v>
      </c>
      <c r="C1168" t="s">
        <v>1754</v>
      </c>
      <c r="D1168" t="s">
        <v>55</v>
      </c>
      <c r="E1168" s="10">
        <v>1.1574074074074073E-5</v>
      </c>
      <c r="F1168" t="s">
        <v>56</v>
      </c>
      <c r="G1168" t="s">
        <v>1751</v>
      </c>
      <c r="H1168" s="11">
        <v>44171.411921296298</v>
      </c>
      <c r="I1168" t="s">
        <v>1761</v>
      </c>
      <c r="J1168">
        <v>0</v>
      </c>
      <c r="K1168">
        <v>89</v>
      </c>
      <c r="M1168">
        <v>1166</v>
      </c>
      <c r="N1168" s="16">
        <v>1.1574074074074073E-5</v>
      </c>
      <c r="O1168">
        <v>92</v>
      </c>
      <c r="P1168">
        <v>5</v>
      </c>
      <c r="Q1168">
        <f>pqZwift[[#This Row],[Afstand]]+IF(pqZwift[[#This Row],[Index]]&gt;1,Q1167,0)</f>
        <v>7285</v>
      </c>
      <c r="R1168">
        <v>17</v>
      </c>
      <c r="S1168">
        <v>89</v>
      </c>
    </row>
    <row r="1169" spans="2:19" x14ac:dyDescent="0.25">
      <c r="B1169">
        <v>1167</v>
      </c>
      <c r="C1169" t="s">
        <v>1754</v>
      </c>
      <c r="D1169" t="s">
        <v>44</v>
      </c>
      <c r="E1169" s="10">
        <v>1.1574074074074073E-5</v>
      </c>
      <c r="F1169" t="s">
        <v>1151</v>
      </c>
      <c r="G1169" t="s">
        <v>670</v>
      </c>
      <c r="H1169" s="11">
        <v>44171.411932870367</v>
      </c>
      <c r="I1169" t="s">
        <v>1762</v>
      </c>
      <c r="J1169">
        <v>0</v>
      </c>
      <c r="K1169">
        <v>88</v>
      </c>
      <c r="M1169">
        <v>1167</v>
      </c>
      <c r="N1169" s="16">
        <v>1.1574074074074073E-5</v>
      </c>
      <c r="O1169">
        <v>92</v>
      </c>
      <c r="P1169">
        <v>4</v>
      </c>
      <c r="Q1169">
        <f>pqZwift[[#This Row],[Afstand]]+IF(pqZwift[[#This Row],[Index]]&gt;1,Q1168,0)</f>
        <v>7289</v>
      </c>
      <c r="R1169">
        <v>14</v>
      </c>
      <c r="S1169">
        <v>88</v>
      </c>
    </row>
    <row r="1170" spans="2:19" x14ac:dyDescent="0.25">
      <c r="B1170">
        <v>1168</v>
      </c>
      <c r="C1170" t="s">
        <v>1763</v>
      </c>
      <c r="D1170" t="s">
        <v>55</v>
      </c>
      <c r="E1170" s="10">
        <v>1.1574074074074073E-5</v>
      </c>
      <c r="F1170" t="s">
        <v>56</v>
      </c>
      <c r="G1170" t="s">
        <v>642</v>
      </c>
      <c r="H1170" s="11">
        <v>44171.411944444444</v>
      </c>
      <c r="I1170" t="s">
        <v>1764</v>
      </c>
      <c r="J1170">
        <v>0</v>
      </c>
      <c r="K1170">
        <v>89</v>
      </c>
      <c r="M1170">
        <v>1168</v>
      </c>
      <c r="N1170" s="16">
        <v>1.1574074074074073E-5</v>
      </c>
      <c r="O1170">
        <v>93</v>
      </c>
      <c r="P1170">
        <v>5</v>
      </c>
      <c r="Q1170">
        <f>pqZwift[[#This Row],[Afstand]]+IF(pqZwift[[#This Row],[Index]]&gt;1,Q1169,0)</f>
        <v>7294</v>
      </c>
      <c r="R1170">
        <v>17</v>
      </c>
      <c r="S1170">
        <v>89</v>
      </c>
    </row>
    <row r="1171" spans="2:19" x14ac:dyDescent="0.25">
      <c r="B1171">
        <v>1169</v>
      </c>
      <c r="C1171" t="s">
        <v>1763</v>
      </c>
      <c r="D1171" t="s">
        <v>55</v>
      </c>
      <c r="E1171" s="10">
        <v>1.1574074074074073E-5</v>
      </c>
      <c r="F1171" t="s">
        <v>56</v>
      </c>
      <c r="G1171" t="s">
        <v>642</v>
      </c>
      <c r="H1171" s="11">
        <v>44171.411956018521</v>
      </c>
      <c r="I1171" t="s">
        <v>1765</v>
      </c>
      <c r="J1171">
        <v>0</v>
      </c>
      <c r="K1171">
        <v>88</v>
      </c>
      <c r="M1171">
        <v>1169</v>
      </c>
      <c r="N1171" s="16">
        <v>1.1574074074074073E-5</v>
      </c>
      <c r="O1171">
        <v>93</v>
      </c>
      <c r="P1171">
        <v>5</v>
      </c>
      <c r="Q1171">
        <f>pqZwift[[#This Row],[Afstand]]+IF(pqZwift[[#This Row],[Index]]&gt;1,Q1170,0)</f>
        <v>7299</v>
      </c>
      <c r="R1171">
        <v>17</v>
      </c>
      <c r="S1171">
        <v>88</v>
      </c>
    </row>
    <row r="1172" spans="2:19" x14ac:dyDescent="0.25">
      <c r="B1172">
        <v>1170</v>
      </c>
      <c r="C1172" t="s">
        <v>1763</v>
      </c>
      <c r="D1172" t="s">
        <v>55</v>
      </c>
      <c r="E1172" s="10">
        <v>1.1574074074074073E-5</v>
      </c>
      <c r="F1172" t="s">
        <v>56</v>
      </c>
      <c r="G1172" t="s">
        <v>642</v>
      </c>
      <c r="H1172" s="11">
        <v>44171.41196759259</v>
      </c>
      <c r="I1172" t="s">
        <v>1766</v>
      </c>
      <c r="J1172">
        <v>0</v>
      </c>
      <c r="K1172">
        <v>89</v>
      </c>
      <c r="M1172">
        <v>1170</v>
      </c>
      <c r="N1172" s="16">
        <v>1.1574074074074073E-5</v>
      </c>
      <c r="O1172">
        <v>93</v>
      </c>
      <c r="P1172">
        <v>5</v>
      </c>
      <c r="Q1172">
        <f>pqZwift[[#This Row],[Afstand]]+IF(pqZwift[[#This Row],[Index]]&gt;1,Q1171,0)</f>
        <v>7304</v>
      </c>
      <c r="R1172">
        <v>17</v>
      </c>
      <c r="S1172">
        <v>89</v>
      </c>
    </row>
    <row r="1173" spans="2:19" x14ac:dyDescent="0.25">
      <c r="B1173">
        <v>1171</v>
      </c>
      <c r="C1173" t="s">
        <v>1763</v>
      </c>
      <c r="D1173" t="s">
        <v>55</v>
      </c>
      <c r="E1173" s="10">
        <v>1.1574074074074073E-5</v>
      </c>
      <c r="F1173" t="s">
        <v>56</v>
      </c>
      <c r="G1173" t="s">
        <v>992</v>
      </c>
      <c r="H1173" s="11">
        <v>44171.411979166667</v>
      </c>
      <c r="I1173" t="s">
        <v>1767</v>
      </c>
      <c r="J1173">
        <v>0</v>
      </c>
      <c r="K1173">
        <v>90</v>
      </c>
      <c r="M1173">
        <v>1171</v>
      </c>
      <c r="N1173" s="16">
        <v>1.1574074074074073E-5</v>
      </c>
      <c r="O1173">
        <v>93</v>
      </c>
      <c r="P1173">
        <v>5</v>
      </c>
      <c r="Q1173">
        <f>pqZwift[[#This Row],[Afstand]]+IF(pqZwift[[#This Row],[Index]]&gt;1,Q1172,0)</f>
        <v>7309</v>
      </c>
      <c r="R1173">
        <v>17</v>
      </c>
      <c r="S1173">
        <v>90</v>
      </c>
    </row>
    <row r="1174" spans="2:19" x14ac:dyDescent="0.25">
      <c r="B1174">
        <v>1172</v>
      </c>
      <c r="C1174" t="s">
        <v>1763</v>
      </c>
      <c r="D1174" t="s">
        <v>55</v>
      </c>
      <c r="E1174" s="10">
        <v>1.1574074074074073E-5</v>
      </c>
      <c r="F1174" t="s">
        <v>56</v>
      </c>
      <c r="G1174" t="s">
        <v>992</v>
      </c>
      <c r="H1174" s="11">
        <v>44171.411990740744</v>
      </c>
      <c r="I1174" t="s">
        <v>1768</v>
      </c>
      <c r="J1174">
        <v>0</v>
      </c>
      <c r="K1174">
        <v>89</v>
      </c>
      <c r="M1174">
        <v>1172</v>
      </c>
      <c r="N1174" s="16">
        <v>1.1574074074074073E-5</v>
      </c>
      <c r="O1174">
        <v>93</v>
      </c>
      <c r="P1174">
        <v>5</v>
      </c>
      <c r="Q1174">
        <f>pqZwift[[#This Row],[Afstand]]+IF(pqZwift[[#This Row],[Index]]&gt;1,Q1173,0)</f>
        <v>7314</v>
      </c>
      <c r="R1174">
        <v>17</v>
      </c>
      <c r="S1174">
        <v>89</v>
      </c>
    </row>
    <row r="1175" spans="2:19" x14ac:dyDescent="0.25">
      <c r="B1175">
        <v>1173</v>
      </c>
      <c r="C1175" t="s">
        <v>1763</v>
      </c>
      <c r="D1175" t="s">
        <v>44</v>
      </c>
      <c r="E1175" s="10">
        <v>1.1574074074074073E-5</v>
      </c>
      <c r="F1175" t="s">
        <v>45</v>
      </c>
      <c r="G1175" t="s">
        <v>1344</v>
      </c>
      <c r="H1175" s="11">
        <v>44171.412002314813</v>
      </c>
      <c r="I1175" t="s">
        <v>1769</v>
      </c>
      <c r="J1175">
        <v>0</v>
      </c>
      <c r="K1175">
        <v>90</v>
      </c>
      <c r="M1175">
        <v>1173</v>
      </c>
      <c r="N1175" s="16">
        <v>1.1574074074074073E-5</v>
      </c>
      <c r="O1175">
        <v>93</v>
      </c>
      <c r="P1175">
        <v>4</v>
      </c>
      <c r="Q1175">
        <f>pqZwift[[#This Row],[Afstand]]+IF(pqZwift[[#This Row],[Index]]&gt;1,Q1174,0)</f>
        <v>7318</v>
      </c>
      <c r="R1175">
        <v>15</v>
      </c>
      <c r="S1175">
        <v>90</v>
      </c>
    </row>
    <row r="1176" spans="2:19" x14ac:dyDescent="0.25">
      <c r="B1176">
        <v>1174</v>
      </c>
      <c r="C1176" t="s">
        <v>1763</v>
      </c>
      <c r="D1176" t="s">
        <v>55</v>
      </c>
      <c r="E1176" s="10">
        <v>1.1574074074074073E-5</v>
      </c>
      <c r="F1176" t="s">
        <v>56</v>
      </c>
      <c r="G1176" t="s">
        <v>992</v>
      </c>
      <c r="H1176" s="11">
        <v>44171.41201388889</v>
      </c>
      <c r="I1176" t="s">
        <v>1770</v>
      </c>
      <c r="J1176">
        <v>0</v>
      </c>
      <c r="K1176">
        <v>89</v>
      </c>
      <c r="M1176">
        <v>1174</v>
      </c>
      <c r="N1176" s="16">
        <v>1.1574074074074073E-5</v>
      </c>
      <c r="O1176">
        <v>93</v>
      </c>
      <c r="P1176">
        <v>5</v>
      </c>
      <c r="Q1176">
        <f>pqZwift[[#This Row],[Afstand]]+IF(pqZwift[[#This Row],[Index]]&gt;1,Q1175,0)</f>
        <v>7323</v>
      </c>
      <c r="R1176">
        <v>17</v>
      </c>
      <c r="S1176">
        <v>89</v>
      </c>
    </row>
    <row r="1177" spans="2:19" x14ac:dyDescent="0.25">
      <c r="B1177">
        <v>1175</v>
      </c>
      <c r="C1177" t="s">
        <v>1771</v>
      </c>
      <c r="D1177" t="s">
        <v>43</v>
      </c>
      <c r="E1177" s="10">
        <v>1.1574074074074073E-5</v>
      </c>
      <c r="F1177" t="s">
        <v>73</v>
      </c>
      <c r="G1177" t="s">
        <v>1772</v>
      </c>
      <c r="H1177" s="11">
        <v>44171.41202546296</v>
      </c>
      <c r="I1177" t="s">
        <v>1773</v>
      </c>
      <c r="J1177">
        <v>0</v>
      </c>
      <c r="K1177">
        <v>89</v>
      </c>
      <c r="M1177">
        <v>1175</v>
      </c>
      <c r="N1177" s="16">
        <v>1.1574074074074073E-5</v>
      </c>
      <c r="O1177">
        <v>94</v>
      </c>
      <c r="P1177">
        <v>7</v>
      </c>
      <c r="Q1177">
        <f>pqZwift[[#This Row],[Afstand]]+IF(pqZwift[[#This Row],[Index]]&gt;1,Q1176,0)</f>
        <v>7330</v>
      </c>
      <c r="R1177">
        <v>24</v>
      </c>
      <c r="S1177">
        <v>89</v>
      </c>
    </row>
    <row r="1178" spans="2:19" x14ac:dyDescent="0.25">
      <c r="B1178">
        <v>1176</v>
      </c>
      <c r="C1178" t="s">
        <v>1771</v>
      </c>
      <c r="D1178" t="s">
        <v>44</v>
      </c>
      <c r="E1178" s="10">
        <v>1.1574074074074073E-5</v>
      </c>
      <c r="F1178" t="s">
        <v>45</v>
      </c>
      <c r="G1178" t="s">
        <v>1344</v>
      </c>
      <c r="H1178" s="11">
        <v>44171.412037037036</v>
      </c>
      <c r="I1178" t="s">
        <v>1774</v>
      </c>
      <c r="J1178">
        <v>0</v>
      </c>
      <c r="K1178">
        <v>88</v>
      </c>
      <c r="M1178">
        <v>1176</v>
      </c>
      <c r="N1178" s="16">
        <v>1.1574074074074073E-5</v>
      </c>
      <c r="O1178">
        <v>94</v>
      </c>
      <c r="P1178">
        <v>4</v>
      </c>
      <c r="Q1178">
        <f>pqZwift[[#This Row],[Afstand]]+IF(pqZwift[[#This Row],[Index]]&gt;1,Q1177,0)</f>
        <v>7334</v>
      </c>
      <c r="R1178">
        <v>15</v>
      </c>
      <c r="S1178">
        <v>88</v>
      </c>
    </row>
    <row r="1179" spans="2:19" x14ac:dyDescent="0.25">
      <c r="B1179">
        <v>1177</v>
      </c>
      <c r="C1179" t="s">
        <v>1771</v>
      </c>
      <c r="D1179" t="s">
        <v>55</v>
      </c>
      <c r="E1179" s="10">
        <v>1.1574074074074073E-5</v>
      </c>
      <c r="F1179" t="s">
        <v>56</v>
      </c>
      <c r="G1179" t="s">
        <v>992</v>
      </c>
      <c r="H1179" s="11">
        <v>44171.412048611113</v>
      </c>
      <c r="I1179" t="s">
        <v>1775</v>
      </c>
      <c r="J1179">
        <v>0</v>
      </c>
      <c r="K1179">
        <v>88</v>
      </c>
      <c r="M1179">
        <v>1177</v>
      </c>
      <c r="N1179" s="16">
        <v>1.1574074074074073E-5</v>
      </c>
      <c r="O1179">
        <v>94</v>
      </c>
      <c r="P1179">
        <v>5</v>
      </c>
      <c r="Q1179">
        <f>pqZwift[[#This Row],[Afstand]]+IF(pqZwift[[#This Row],[Index]]&gt;1,Q1178,0)</f>
        <v>7339</v>
      </c>
      <c r="R1179">
        <v>17</v>
      </c>
      <c r="S1179">
        <v>88</v>
      </c>
    </row>
    <row r="1180" spans="2:19" x14ac:dyDescent="0.25">
      <c r="B1180">
        <v>1178</v>
      </c>
      <c r="C1180" t="s">
        <v>1771</v>
      </c>
      <c r="D1180" t="s">
        <v>55</v>
      </c>
      <c r="E1180" s="10">
        <v>1.1574074074074073E-5</v>
      </c>
      <c r="F1180" t="s">
        <v>61</v>
      </c>
      <c r="G1180" t="s">
        <v>640</v>
      </c>
      <c r="H1180" s="11">
        <v>44171.412060185183</v>
      </c>
      <c r="I1180" t="s">
        <v>1776</v>
      </c>
      <c r="J1180">
        <v>0</v>
      </c>
      <c r="K1180">
        <v>89</v>
      </c>
      <c r="M1180">
        <v>1178</v>
      </c>
      <c r="N1180" s="16">
        <v>1.1574074074074073E-5</v>
      </c>
      <c r="O1180">
        <v>94</v>
      </c>
      <c r="P1180">
        <v>5</v>
      </c>
      <c r="Q1180">
        <f>pqZwift[[#This Row],[Afstand]]+IF(pqZwift[[#This Row],[Index]]&gt;1,Q1179,0)</f>
        <v>7344</v>
      </c>
      <c r="R1180">
        <v>18</v>
      </c>
      <c r="S1180">
        <v>89</v>
      </c>
    </row>
    <row r="1181" spans="2:19" x14ac:dyDescent="0.25">
      <c r="B1181">
        <v>1179</v>
      </c>
      <c r="C1181" t="s">
        <v>1771</v>
      </c>
      <c r="D1181" t="s">
        <v>44</v>
      </c>
      <c r="E1181" s="10">
        <v>1.1574074074074073E-5</v>
      </c>
      <c r="F1181" t="s">
        <v>45</v>
      </c>
      <c r="G1181" t="s">
        <v>1341</v>
      </c>
      <c r="H1181" s="11">
        <v>44171.41207175926</v>
      </c>
      <c r="I1181" t="s">
        <v>1777</v>
      </c>
      <c r="J1181">
        <v>0</v>
      </c>
      <c r="K1181">
        <v>89</v>
      </c>
      <c r="M1181">
        <v>1179</v>
      </c>
      <c r="N1181" s="16">
        <v>1.1574074074074073E-5</v>
      </c>
      <c r="O1181">
        <v>94</v>
      </c>
      <c r="P1181">
        <v>4</v>
      </c>
      <c r="Q1181">
        <f>pqZwift[[#This Row],[Afstand]]+IF(pqZwift[[#This Row],[Index]]&gt;1,Q1180,0)</f>
        <v>7348</v>
      </c>
      <c r="R1181">
        <v>15</v>
      </c>
      <c r="S1181">
        <v>89</v>
      </c>
    </row>
    <row r="1182" spans="2:19" x14ac:dyDescent="0.25">
      <c r="B1182">
        <v>1180</v>
      </c>
      <c r="C1182" t="s">
        <v>1771</v>
      </c>
      <c r="D1182" t="s">
        <v>44</v>
      </c>
      <c r="E1182" s="10">
        <v>1.1574074074074073E-5</v>
      </c>
      <c r="F1182" t="s">
        <v>45</v>
      </c>
      <c r="G1182" t="s">
        <v>638</v>
      </c>
      <c r="H1182" s="11">
        <v>44171.412083333336</v>
      </c>
      <c r="I1182" t="s">
        <v>1778</v>
      </c>
      <c r="J1182">
        <v>0</v>
      </c>
      <c r="K1182">
        <v>88</v>
      </c>
      <c r="M1182">
        <v>1180</v>
      </c>
      <c r="N1182" s="16">
        <v>1.1574074074074073E-5</v>
      </c>
      <c r="O1182">
        <v>94</v>
      </c>
      <c r="P1182">
        <v>4</v>
      </c>
      <c r="Q1182">
        <f>pqZwift[[#This Row],[Afstand]]+IF(pqZwift[[#This Row],[Index]]&gt;1,Q1181,0)</f>
        <v>7352</v>
      </c>
      <c r="R1182">
        <v>15</v>
      </c>
      <c r="S1182">
        <v>88</v>
      </c>
    </row>
    <row r="1183" spans="2:19" x14ac:dyDescent="0.25">
      <c r="B1183">
        <v>1181</v>
      </c>
      <c r="C1183" t="s">
        <v>1771</v>
      </c>
      <c r="D1183" t="s">
        <v>55</v>
      </c>
      <c r="E1183" s="10">
        <v>1.1574074074074073E-5</v>
      </c>
      <c r="F1183" t="s">
        <v>61</v>
      </c>
      <c r="G1183" t="s">
        <v>1214</v>
      </c>
      <c r="H1183" s="11">
        <v>44171.412094907406</v>
      </c>
      <c r="I1183" t="s">
        <v>1779</v>
      </c>
      <c r="J1183">
        <v>0</v>
      </c>
      <c r="K1183">
        <v>89</v>
      </c>
      <c r="M1183">
        <v>1181</v>
      </c>
      <c r="N1183" s="16">
        <v>1.1574074074074073E-5</v>
      </c>
      <c r="O1183">
        <v>94</v>
      </c>
      <c r="P1183">
        <v>5</v>
      </c>
      <c r="Q1183">
        <f>pqZwift[[#This Row],[Afstand]]+IF(pqZwift[[#This Row],[Index]]&gt;1,Q1182,0)</f>
        <v>7357</v>
      </c>
      <c r="R1183">
        <v>18</v>
      </c>
      <c r="S1183">
        <v>89</v>
      </c>
    </row>
    <row r="1184" spans="2:19" x14ac:dyDescent="0.25">
      <c r="B1184">
        <v>1182</v>
      </c>
      <c r="C1184" t="s">
        <v>1771</v>
      </c>
      <c r="D1184" t="s">
        <v>55</v>
      </c>
      <c r="E1184" s="10">
        <v>1.1574074074074073E-5</v>
      </c>
      <c r="F1184" t="s">
        <v>61</v>
      </c>
      <c r="G1184" t="s">
        <v>1780</v>
      </c>
      <c r="H1184" s="11">
        <v>44171.412106481483</v>
      </c>
      <c r="I1184" t="s">
        <v>1781</v>
      </c>
      <c r="J1184">
        <v>0</v>
      </c>
      <c r="K1184">
        <v>88</v>
      </c>
      <c r="M1184">
        <v>1182</v>
      </c>
      <c r="N1184" s="16">
        <v>1.1574074074074073E-5</v>
      </c>
      <c r="O1184">
        <v>94</v>
      </c>
      <c r="P1184">
        <v>5</v>
      </c>
      <c r="Q1184">
        <f>pqZwift[[#This Row],[Afstand]]+IF(pqZwift[[#This Row],[Index]]&gt;1,Q1183,0)</f>
        <v>7362</v>
      </c>
      <c r="R1184">
        <v>18</v>
      </c>
      <c r="S1184">
        <v>88</v>
      </c>
    </row>
    <row r="1185" spans="2:19" x14ac:dyDescent="0.25">
      <c r="B1185">
        <v>1183</v>
      </c>
      <c r="C1185" t="s">
        <v>1782</v>
      </c>
      <c r="D1185" t="s">
        <v>55</v>
      </c>
      <c r="E1185" s="10">
        <v>1.1574074074074073E-5</v>
      </c>
      <c r="F1185" t="s">
        <v>61</v>
      </c>
      <c r="G1185" t="s">
        <v>1214</v>
      </c>
      <c r="H1185" s="11">
        <v>44171.412118055552</v>
      </c>
      <c r="I1185" t="s">
        <v>1783</v>
      </c>
      <c r="J1185">
        <v>0</v>
      </c>
      <c r="K1185">
        <v>88</v>
      </c>
      <c r="M1185">
        <v>1183</v>
      </c>
      <c r="N1185" s="16">
        <v>1.1574074074074073E-5</v>
      </c>
      <c r="O1185">
        <v>95</v>
      </c>
      <c r="P1185">
        <v>5</v>
      </c>
      <c r="Q1185">
        <f>pqZwift[[#This Row],[Afstand]]+IF(pqZwift[[#This Row],[Index]]&gt;1,Q1184,0)</f>
        <v>7367</v>
      </c>
      <c r="R1185">
        <v>18</v>
      </c>
      <c r="S1185">
        <v>88</v>
      </c>
    </row>
    <row r="1186" spans="2:19" x14ac:dyDescent="0.25">
      <c r="B1186">
        <v>1184</v>
      </c>
      <c r="C1186" t="s">
        <v>1782</v>
      </c>
      <c r="D1186" t="s">
        <v>55</v>
      </c>
      <c r="E1186" s="10">
        <v>1.1574074074074073E-5</v>
      </c>
      <c r="F1186" t="s">
        <v>61</v>
      </c>
      <c r="G1186" t="s">
        <v>1780</v>
      </c>
      <c r="H1186" s="11">
        <v>44171.412129629629</v>
      </c>
      <c r="I1186" t="s">
        <v>1784</v>
      </c>
      <c r="J1186">
        <v>0</v>
      </c>
      <c r="K1186">
        <v>88</v>
      </c>
      <c r="M1186">
        <v>1184</v>
      </c>
      <c r="N1186" s="16">
        <v>1.1574074074074073E-5</v>
      </c>
      <c r="O1186">
        <v>95</v>
      </c>
      <c r="P1186">
        <v>5</v>
      </c>
      <c r="Q1186">
        <f>pqZwift[[#This Row],[Afstand]]+IF(pqZwift[[#This Row],[Index]]&gt;1,Q1185,0)</f>
        <v>7372</v>
      </c>
      <c r="R1186">
        <v>18</v>
      </c>
      <c r="S1186">
        <v>88</v>
      </c>
    </row>
    <row r="1187" spans="2:19" x14ac:dyDescent="0.25">
      <c r="B1187">
        <v>1185</v>
      </c>
      <c r="C1187" t="s">
        <v>1782</v>
      </c>
      <c r="D1187" t="s">
        <v>55</v>
      </c>
      <c r="E1187" s="10">
        <v>1.1574074074074073E-5</v>
      </c>
      <c r="F1187" t="s">
        <v>921</v>
      </c>
      <c r="G1187" t="s">
        <v>1785</v>
      </c>
      <c r="H1187" s="11">
        <v>44171.412141203706</v>
      </c>
      <c r="I1187" t="s">
        <v>1786</v>
      </c>
      <c r="J1187">
        <v>0</v>
      </c>
      <c r="K1187">
        <v>88</v>
      </c>
      <c r="M1187">
        <v>1185</v>
      </c>
      <c r="N1187" s="16">
        <v>1.1574074074074073E-5</v>
      </c>
      <c r="O1187">
        <v>95</v>
      </c>
      <c r="P1187">
        <v>5</v>
      </c>
      <c r="Q1187">
        <f>pqZwift[[#This Row],[Afstand]]+IF(pqZwift[[#This Row],[Index]]&gt;1,Q1186,0)</f>
        <v>7377</v>
      </c>
      <c r="R1187">
        <v>19</v>
      </c>
      <c r="S1187">
        <v>88</v>
      </c>
    </row>
    <row r="1188" spans="2:19" x14ac:dyDescent="0.25">
      <c r="B1188">
        <v>1186</v>
      </c>
      <c r="C1188" t="s">
        <v>1782</v>
      </c>
      <c r="D1188" t="s">
        <v>44</v>
      </c>
      <c r="E1188" s="10">
        <v>1.1574074074074073E-5</v>
      </c>
      <c r="F1188" t="s">
        <v>45</v>
      </c>
      <c r="G1188" t="s">
        <v>624</v>
      </c>
      <c r="H1188" s="11">
        <v>44171.412152777775</v>
      </c>
      <c r="I1188" t="s">
        <v>1787</v>
      </c>
      <c r="J1188">
        <v>0</v>
      </c>
      <c r="K1188">
        <v>87</v>
      </c>
      <c r="M1188">
        <v>1186</v>
      </c>
      <c r="N1188" s="16">
        <v>1.1574074074074073E-5</v>
      </c>
      <c r="O1188">
        <v>95</v>
      </c>
      <c r="P1188">
        <v>4</v>
      </c>
      <c r="Q1188">
        <f>pqZwift[[#This Row],[Afstand]]+IF(pqZwift[[#This Row],[Index]]&gt;1,Q1187,0)</f>
        <v>7381</v>
      </c>
      <c r="R1188">
        <v>15</v>
      </c>
      <c r="S1188">
        <v>87</v>
      </c>
    </row>
    <row r="1189" spans="2:19" x14ac:dyDescent="0.25">
      <c r="B1189">
        <v>1187</v>
      </c>
      <c r="C1189" t="s">
        <v>1782</v>
      </c>
      <c r="D1189" t="s">
        <v>55</v>
      </c>
      <c r="E1189" s="10">
        <v>1.1574074074074073E-5</v>
      </c>
      <c r="F1189" t="s">
        <v>327</v>
      </c>
      <c r="G1189" t="s">
        <v>1788</v>
      </c>
      <c r="H1189" s="11">
        <v>44171.412164351852</v>
      </c>
      <c r="I1189" t="s">
        <v>1789</v>
      </c>
      <c r="J1189">
        <v>0</v>
      </c>
      <c r="K1189">
        <v>88</v>
      </c>
      <c r="M1189">
        <v>1187</v>
      </c>
      <c r="N1189" s="16">
        <v>1.1574074074074073E-5</v>
      </c>
      <c r="O1189">
        <v>95</v>
      </c>
      <c r="P1189">
        <v>5</v>
      </c>
      <c r="Q1189">
        <f>pqZwift[[#This Row],[Afstand]]+IF(pqZwift[[#This Row],[Index]]&gt;1,Q1188,0)</f>
        <v>7386</v>
      </c>
      <c r="R1189">
        <v>20</v>
      </c>
      <c r="S1189">
        <v>88</v>
      </c>
    </row>
    <row r="1190" spans="2:19" x14ac:dyDescent="0.25">
      <c r="B1190">
        <v>1188</v>
      </c>
      <c r="C1190" t="s">
        <v>1782</v>
      </c>
      <c r="D1190" t="s">
        <v>44</v>
      </c>
      <c r="E1190" s="10">
        <v>1.1574074074074073E-5</v>
      </c>
      <c r="F1190" t="s">
        <v>52</v>
      </c>
      <c r="G1190" t="s">
        <v>1516</v>
      </c>
      <c r="H1190" s="11">
        <v>44171.412175925929</v>
      </c>
      <c r="I1190" t="s">
        <v>1790</v>
      </c>
      <c r="J1190">
        <v>0</v>
      </c>
      <c r="K1190">
        <v>87</v>
      </c>
      <c r="M1190">
        <v>1188</v>
      </c>
      <c r="N1190" s="16">
        <v>1.1574074074074073E-5</v>
      </c>
      <c r="O1190">
        <v>95</v>
      </c>
      <c r="P1190">
        <v>4</v>
      </c>
      <c r="Q1190">
        <f>pqZwift[[#This Row],[Afstand]]+IF(pqZwift[[#This Row],[Index]]&gt;1,Q1189,0)</f>
        <v>7390</v>
      </c>
      <c r="R1190">
        <v>16</v>
      </c>
      <c r="S1190">
        <v>87</v>
      </c>
    </row>
    <row r="1191" spans="2:19" x14ac:dyDescent="0.25">
      <c r="B1191">
        <v>1189</v>
      </c>
      <c r="C1191" t="s">
        <v>1782</v>
      </c>
      <c r="D1191" t="s">
        <v>55</v>
      </c>
      <c r="E1191" s="10">
        <v>1.1574074074074073E-5</v>
      </c>
      <c r="F1191" t="s">
        <v>327</v>
      </c>
      <c r="G1191" t="s">
        <v>1788</v>
      </c>
      <c r="H1191" s="11">
        <v>44171.412187499998</v>
      </c>
      <c r="I1191" t="s">
        <v>1791</v>
      </c>
      <c r="J1191">
        <v>0</v>
      </c>
      <c r="K1191">
        <v>87</v>
      </c>
      <c r="M1191">
        <v>1189</v>
      </c>
      <c r="N1191" s="16">
        <v>1.1574074074074073E-5</v>
      </c>
      <c r="O1191">
        <v>95</v>
      </c>
      <c r="P1191">
        <v>5</v>
      </c>
      <c r="Q1191">
        <f>pqZwift[[#This Row],[Afstand]]+IF(pqZwift[[#This Row],[Index]]&gt;1,Q1190,0)</f>
        <v>7395</v>
      </c>
      <c r="R1191">
        <v>20</v>
      </c>
      <c r="S1191">
        <v>87</v>
      </c>
    </row>
    <row r="1192" spans="2:19" x14ac:dyDescent="0.25">
      <c r="B1192">
        <v>1190</v>
      </c>
      <c r="C1192" t="s">
        <v>1792</v>
      </c>
      <c r="D1192" t="s">
        <v>55</v>
      </c>
      <c r="E1192" s="10">
        <v>1.1574074074074073E-5</v>
      </c>
      <c r="F1192" t="s">
        <v>61</v>
      </c>
      <c r="G1192" t="s">
        <v>1047</v>
      </c>
      <c r="H1192" s="11">
        <v>44171.412199074075</v>
      </c>
      <c r="I1192" t="s">
        <v>1793</v>
      </c>
      <c r="J1192">
        <v>0</v>
      </c>
      <c r="K1192">
        <v>86</v>
      </c>
      <c r="M1192">
        <v>1190</v>
      </c>
      <c r="N1192" s="16">
        <v>1.1574074074074073E-5</v>
      </c>
      <c r="O1192">
        <v>96</v>
      </c>
      <c r="P1192">
        <v>5</v>
      </c>
      <c r="Q1192">
        <f>pqZwift[[#This Row],[Afstand]]+IF(pqZwift[[#This Row],[Index]]&gt;1,Q1191,0)</f>
        <v>7400</v>
      </c>
      <c r="R1192">
        <v>18</v>
      </c>
      <c r="S1192">
        <v>86</v>
      </c>
    </row>
    <row r="1193" spans="2:19" x14ac:dyDescent="0.25">
      <c r="B1193">
        <v>1191</v>
      </c>
      <c r="C1193" t="s">
        <v>1792</v>
      </c>
      <c r="D1193" t="s">
        <v>44</v>
      </c>
      <c r="E1193" s="10">
        <v>1.1574074074074073E-5</v>
      </c>
      <c r="F1193" t="s">
        <v>52</v>
      </c>
      <c r="G1193" t="s">
        <v>616</v>
      </c>
      <c r="H1193" s="11">
        <v>44171.412210648145</v>
      </c>
      <c r="I1193" t="s">
        <v>1794</v>
      </c>
      <c r="J1193">
        <v>0</v>
      </c>
      <c r="K1193">
        <v>87</v>
      </c>
      <c r="M1193">
        <v>1191</v>
      </c>
      <c r="N1193" s="16">
        <v>1.1574074074074073E-5</v>
      </c>
      <c r="O1193">
        <v>96</v>
      </c>
      <c r="P1193">
        <v>4</v>
      </c>
      <c r="Q1193">
        <f>pqZwift[[#This Row],[Afstand]]+IF(pqZwift[[#This Row],[Index]]&gt;1,Q1192,0)</f>
        <v>7404</v>
      </c>
      <c r="R1193">
        <v>16</v>
      </c>
      <c r="S1193">
        <v>87</v>
      </c>
    </row>
    <row r="1194" spans="2:19" x14ac:dyDescent="0.25">
      <c r="B1194">
        <v>1192</v>
      </c>
      <c r="C1194" t="s">
        <v>1792</v>
      </c>
      <c r="D1194" t="s">
        <v>55</v>
      </c>
      <c r="E1194" s="10">
        <v>1.1574074074074073E-5</v>
      </c>
      <c r="F1194" t="s">
        <v>56</v>
      </c>
      <c r="G1194" t="s">
        <v>1052</v>
      </c>
      <c r="H1194" s="11">
        <v>44171.412222222221</v>
      </c>
      <c r="I1194" t="s">
        <v>1795</v>
      </c>
      <c r="J1194">
        <v>0</v>
      </c>
      <c r="K1194">
        <v>88</v>
      </c>
      <c r="M1194">
        <v>1192</v>
      </c>
      <c r="N1194" s="16">
        <v>1.1574074074074073E-5</v>
      </c>
      <c r="O1194">
        <v>96</v>
      </c>
      <c r="P1194">
        <v>5</v>
      </c>
      <c r="Q1194">
        <f>pqZwift[[#This Row],[Afstand]]+IF(pqZwift[[#This Row],[Index]]&gt;1,Q1193,0)</f>
        <v>7409</v>
      </c>
      <c r="R1194">
        <v>17</v>
      </c>
      <c r="S1194">
        <v>88</v>
      </c>
    </row>
    <row r="1195" spans="2:19" x14ac:dyDescent="0.25">
      <c r="B1195">
        <v>1193</v>
      </c>
      <c r="C1195" t="s">
        <v>1792</v>
      </c>
      <c r="D1195" t="s">
        <v>55</v>
      </c>
      <c r="E1195" s="10">
        <v>1.1574074074074073E-5</v>
      </c>
      <c r="F1195" t="s">
        <v>61</v>
      </c>
      <c r="G1195" t="s">
        <v>1047</v>
      </c>
      <c r="H1195" s="11">
        <v>44171.412233796298</v>
      </c>
      <c r="I1195" t="s">
        <v>1796</v>
      </c>
      <c r="J1195">
        <v>0</v>
      </c>
      <c r="K1195">
        <v>88</v>
      </c>
      <c r="M1195">
        <v>1193</v>
      </c>
      <c r="N1195" s="16">
        <v>1.1574074074074073E-5</v>
      </c>
      <c r="O1195">
        <v>96</v>
      </c>
      <c r="P1195">
        <v>5</v>
      </c>
      <c r="Q1195">
        <f>pqZwift[[#This Row],[Afstand]]+IF(pqZwift[[#This Row],[Index]]&gt;1,Q1194,0)</f>
        <v>7414</v>
      </c>
      <c r="R1195">
        <v>18</v>
      </c>
      <c r="S1195">
        <v>88</v>
      </c>
    </row>
    <row r="1196" spans="2:19" x14ac:dyDescent="0.25">
      <c r="B1196">
        <v>1194</v>
      </c>
      <c r="C1196" t="s">
        <v>1792</v>
      </c>
      <c r="D1196" t="s">
        <v>55</v>
      </c>
      <c r="E1196" s="10">
        <v>1.1574074074074073E-5</v>
      </c>
      <c r="F1196" t="s">
        <v>56</v>
      </c>
      <c r="G1196" t="s">
        <v>1030</v>
      </c>
      <c r="H1196" s="11">
        <v>44171.412245370368</v>
      </c>
      <c r="I1196" t="s">
        <v>1797</v>
      </c>
      <c r="J1196">
        <v>0</v>
      </c>
      <c r="K1196">
        <v>89</v>
      </c>
      <c r="M1196">
        <v>1194</v>
      </c>
      <c r="N1196" s="16">
        <v>1.1574074074074073E-5</v>
      </c>
      <c r="O1196">
        <v>96</v>
      </c>
      <c r="P1196">
        <v>5</v>
      </c>
      <c r="Q1196">
        <f>pqZwift[[#This Row],[Afstand]]+IF(pqZwift[[#This Row],[Index]]&gt;1,Q1195,0)</f>
        <v>7419</v>
      </c>
      <c r="R1196">
        <v>17</v>
      </c>
      <c r="S1196">
        <v>89</v>
      </c>
    </row>
    <row r="1197" spans="2:19" x14ac:dyDescent="0.25">
      <c r="B1197">
        <v>1195</v>
      </c>
      <c r="C1197" t="s">
        <v>1792</v>
      </c>
      <c r="D1197" t="s">
        <v>44</v>
      </c>
      <c r="E1197" s="10">
        <v>1.1574074074074073E-5</v>
      </c>
      <c r="F1197" t="s">
        <v>52</v>
      </c>
      <c r="G1197" t="s">
        <v>336</v>
      </c>
      <c r="H1197" s="11">
        <v>44171.412256944444</v>
      </c>
      <c r="I1197" t="s">
        <v>1798</v>
      </c>
      <c r="J1197">
        <v>0</v>
      </c>
      <c r="K1197">
        <v>89</v>
      </c>
      <c r="M1197">
        <v>1195</v>
      </c>
      <c r="N1197" s="16">
        <v>1.1574074074074073E-5</v>
      </c>
      <c r="O1197">
        <v>96</v>
      </c>
      <c r="P1197">
        <v>4</v>
      </c>
      <c r="Q1197">
        <f>pqZwift[[#This Row],[Afstand]]+IF(pqZwift[[#This Row],[Index]]&gt;1,Q1196,0)</f>
        <v>7423</v>
      </c>
      <c r="R1197">
        <v>16</v>
      </c>
      <c r="S1197">
        <v>89</v>
      </c>
    </row>
    <row r="1198" spans="2:19" x14ac:dyDescent="0.25">
      <c r="B1198">
        <v>1196</v>
      </c>
      <c r="C1198" t="s">
        <v>1792</v>
      </c>
      <c r="D1198" t="s">
        <v>55</v>
      </c>
      <c r="E1198" s="10">
        <v>1.1574074074074073E-5</v>
      </c>
      <c r="F1198" t="s">
        <v>921</v>
      </c>
      <c r="G1198" t="s">
        <v>1055</v>
      </c>
      <c r="H1198" s="11">
        <v>44171.412268518521</v>
      </c>
      <c r="I1198" t="s">
        <v>1799</v>
      </c>
      <c r="J1198">
        <v>0</v>
      </c>
      <c r="K1198">
        <v>89</v>
      </c>
      <c r="M1198">
        <v>1196</v>
      </c>
      <c r="N1198" s="16">
        <v>1.1574074074074073E-5</v>
      </c>
      <c r="O1198">
        <v>96</v>
      </c>
      <c r="P1198">
        <v>5</v>
      </c>
      <c r="Q1198">
        <f>pqZwift[[#This Row],[Afstand]]+IF(pqZwift[[#This Row],[Index]]&gt;1,Q1197,0)</f>
        <v>7428</v>
      </c>
      <c r="R1198">
        <v>19</v>
      </c>
      <c r="S1198">
        <v>89</v>
      </c>
    </row>
    <row r="1199" spans="2:19" x14ac:dyDescent="0.25">
      <c r="B1199">
        <v>1197</v>
      </c>
      <c r="C1199" t="s">
        <v>1792</v>
      </c>
      <c r="D1199" t="s">
        <v>55</v>
      </c>
      <c r="E1199" s="10">
        <v>1.1574074074074073E-5</v>
      </c>
      <c r="F1199" t="s">
        <v>56</v>
      </c>
      <c r="G1199" t="s">
        <v>1030</v>
      </c>
      <c r="H1199" s="11">
        <v>44171.412280092591</v>
      </c>
      <c r="I1199" t="s">
        <v>1800</v>
      </c>
      <c r="J1199">
        <v>0</v>
      </c>
      <c r="K1199">
        <v>88</v>
      </c>
      <c r="M1199">
        <v>1197</v>
      </c>
      <c r="N1199" s="16">
        <v>1.1574074074074073E-5</v>
      </c>
      <c r="O1199">
        <v>96</v>
      </c>
      <c r="P1199">
        <v>5</v>
      </c>
      <c r="Q1199">
        <f>pqZwift[[#This Row],[Afstand]]+IF(pqZwift[[#This Row],[Index]]&gt;1,Q1198,0)</f>
        <v>7433</v>
      </c>
      <c r="R1199">
        <v>17</v>
      </c>
      <c r="S1199">
        <v>88</v>
      </c>
    </row>
    <row r="1200" spans="2:19" x14ac:dyDescent="0.25">
      <c r="B1200">
        <v>1198</v>
      </c>
      <c r="C1200" t="s">
        <v>1801</v>
      </c>
      <c r="D1200" t="s">
        <v>55</v>
      </c>
      <c r="E1200" s="10">
        <v>1.1574074074074073E-5</v>
      </c>
      <c r="F1200" t="s">
        <v>921</v>
      </c>
      <c r="G1200" t="s">
        <v>1055</v>
      </c>
      <c r="H1200" s="11">
        <v>44171.412291666667</v>
      </c>
      <c r="I1200" t="s">
        <v>1802</v>
      </c>
      <c r="J1200">
        <v>0</v>
      </c>
      <c r="K1200">
        <v>87</v>
      </c>
      <c r="M1200">
        <v>1198</v>
      </c>
      <c r="N1200" s="16">
        <v>1.1574074074074073E-5</v>
      </c>
      <c r="O1200">
        <v>97</v>
      </c>
      <c r="P1200">
        <v>5</v>
      </c>
      <c r="Q1200">
        <f>pqZwift[[#This Row],[Afstand]]+IF(pqZwift[[#This Row],[Index]]&gt;1,Q1199,0)</f>
        <v>7438</v>
      </c>
      <c r="R1200">
        <v>19</v>
      </c>
      <c r="S1200">
        <v>87</v>
      </c>
    </row>
    <row r="1201" spans="2:19" x14ac:dyDescent="0.25">
      <c r="B1201">
        <v>1199</v>
      </c>
      <c r="C1201" t="s">
        <v>1801</v>
      </c>
      <c r="D1201" t="s">
        <v>55</v>
      </c>
      <c r="E1201" s="10">
        <v>1.1574074074074073E-5</v>
      </c>
      <c r="F1201" t="s">
        <v>56</v>
      </c>
      <c r="G1201" t="s">
        <v>336</v>
      </c>
      <c r="H1201" s="11">
        <v>44171.412303240744</v>
      </c>
      <c r="I1201" t="s">
        <v>1803</v>
      </c>
      <c r="J1201">
        <v>0</v>
      </c>
      <c r="K1201">
        <v>87</v>
      </c>
      <c r="M1201">
        <v>1199</v>
      </c>
      <c r="N1201" s="16">
        <v>1.1574074074074073E-5</v>
      </c>
      <c r="O1201">
        <v>97</v>
      </c>
      <c r="P1201">
        <v>5</v>
      </c>
      <c r="Q1201">
        <f>pqZwift[[#This Row],[Afstand]]+IF(pqZwift[[#This Row],[Index]]&gt;1,Q1200,0)</f>
        <v>7443</v>
      </c>
      <c r="R1201">
        <v>17</v>
      </c>
      <c r="S1201">
        <v>87</v>
      </c>
    </row>
    <row r="1202" spans="2:19" x14ac:dyDescent="0.25">
      <c r="B1202">
        <v>1200</v>
      </c>
      <c r="C1202" t="s">
        <v>1801</v>
      </c>
      <c r="D1202" t="s">
        <v>55</v>
      </c>
      <c r="E1202" s="10">
        <v>1.1574074074074073E-5</v>
      </c>
      <c r="F1202" t="s">
        <v>56</v>
      </c>
      <c r="G1202" t="s">
        <v>1052</v>
      </c>
      <c r="H1202" s="11">
        <v>44171.412314814814</v>
      </c>
      <c r="I1202" t="s">
        <v>1804</v>
      </c>
      <c r="J1202">
        <v>0</v>
      </c>
      <c r="K1202">
        <v>87</v>
      </c>
      <c r="M1202">
        <v>1200</v>
      </c>
      <c r="N1202" s="16">
        <v>1.1574074074074073E-5</v>
      </c>
      <c r="O1202">
        <v>97</v>
      </c>
      <c r="P1202">
        <v>5</v>
      </c>
      <c r="Q1202">
        <f>pqZwift[[#This Row],[Afstand]]+IF(pqZwift[[#This Row],[Index]]&gt;1,Q1201,0)</f>
        <v>7448</v>
      </c>
      <c r="R1202">
        <v>17</v>
      </c>
      <c r="S1202">
        <v>87</v>
      </c>
    </row>
    <row r="1203" spans="2:19" x14ac:dyDescent="0.25">
      <c r="B1203">
        <v>1201</v>
      </c>
      <c r="C1203" t="s">
        <v>1801</v>
      </c>
      <c r="D1203" t="s">
        <v>55</v>
      </c>
      <c r="E1203" s="10">
        <v>1.1574074074074073E-5</v>
      </c>
      <c r="F1203" t="s">
        <v>56</v>
      </c>
      <c r="G1203" t="s">
        <v>1052</v>
      </c>
      <c r="H1203" s="11">
        <v>44171.412326388891</v>
      </c>
      <c r="I1203" t="s">
        <v>1805</v>
      </c>
      <c r="J1203">
        <v>0</v>
      </c>
      <c r="K1203">
        <v>87</v>
      </c>
      <c r="M1203">
        <v>1201</v>
      </c>
      <c r="N1203" s="16">
        <v>1.1574074074074073E-5</v>
      </c>
      <c r="O1203">
        <v>97</v>
      </c>
      <c r="P1203">
        <v>5</v>
      </c>
      <c r="Q1203">
        <f>pqZwift[[#This Row],[Afstand]]+IF(pqZwift[[#This Row],[Index]]&gt;1,Q1202,0)</f>
        <v>7453</v>
      </c>
      <c r="R1203">
        <v>17</v>
      </c>
      <c r="S1203">
        <v>87</v>
      </c>
    </row>
    <row r="1204" spans="2:19" x14ac:dyDescent="0.25">
      <c r="B1204">
        <v>1202</v>
      </c>
      <c r="C1204" t="s">
        <v>1801</v>
      </c>
      <c r="D1204" t="s">
        <v>55</v>
      </c>
      <c r="E1204" s="10">
        <v>1.1574074074074073E-5</v>
      </c>
      <c r="F1204" t="s">
        <v>56</v>
      </c>
      <c r="G1204" t="s">
        <v>336</v>
      </c>
      <c r="H1204" s="11">
        <v>44171.41233796296</v>
      </c>
      <c r="I1204" t="s">
        <v>1806</v>
      </c>
      <c r="J1204">
        <v>0</v>
      </c>
      <c r="K1204">
        <v>88</v>
      </c>
      <c r="M1204">
        <v>1202</v>
      </c>
      <c r="N1204" s="16">
        <v>1.1574074074074073E-5</v>
      </c>
      <c r="O1204">
        <v>97</v>
      </c>
      <c r="P1204">
        <v>5</v>
      </c>
      <c r="Q1204">
        <f>pqZwift[[#This Row],[Afstand]]+IF(pqZwift[[#This Row],[Index]]&gt;1,Q1203,0)</f>
        <v>7458</v>
      </c>
      <c r="R1204">
        <v>17</v>
      </c>
      <c r="S1204">
        <v>88</v>
      </c>
    </row>
    <row r="1205" spans="2:19" x14ac:dyDescent="0.25">
      <c r="B1205">
        <v>1203</v>
      </c>
      <c r="C1205" t="s">
        <v>1801</v>
      </c>
      <c r="D1205" t="s">
        <v>55</v>
      </c>
      <c r="E1205" s="10">
        <v>1.1574074074074073E-5</v>
      </c>
      <c r="F1205" t="s">
        <v>921</v>
      </c>
      <c r="G1205" t="s">
        <v>1024</v>
      </c>
      <c r="H1205" s="11">
        <v>44171.412349537037</v>
      </c>
      <c r="I1205" t="s">
        <v>1807</v>
      </c>
      <c r="J1205">
        <v>0</v>
      </c>
      <c r="K1205">
        <v>88</v>
      </c>
      <c r="M1205">
        <v>1203</v>
      </c>
      <c r="N1205" s="16">
        <v>1.1574074074074073E-5</v>
      </c>
      <c r="O1205">
        <v>97</v>
      </c>
      <c r="P1205">
        <v>5</v>
      </c>
      <c r="Q1205">
        <f>pqZwift[[#This Row],[Afstand]]+IF(pqZwift[[#This Row],[Index]]&gt;1,Q1204,0)</f>
        <v>7463</v>
      </c>
      <c r="R1205">
        <v>19</v>
      </c>
      <c r="S1205">
        <v>88</v>
      </c>
    </row>
    <row r="1206" spans="2:19" x14ac:dyDescent="0.25">
      <c r="B1206">
        <v>1204</v>
      </c>
      <c r="C1206" t="s">
        <v>1801</v>
      </c>
      <c r="D1206" t="s">
        <v>55</v>
      </c>
      <c r="E1206" s="10">
        <v>1.1574074074074073E-5</v>
      </c>
      <c r="F1206" t="s">
        <v>61</v>
      </c>
      <c r="G1206" t="s">
        <v>1020</v>
      </c>
      <c r="H1206" s="11">
        <v>44171.412361111114</v>
      </c>
      <c r="I1206" t="s">
        <v>1808</v>
      </c>
      <c r="J1206">
        <v>0</v>
      </c>
      <c r="K1206">
        <v>88</v>
      </c>
      <c r="M1206">
        <v>1204</v>
      </c>
      <c r="N1206" s="16">
        <v>1.1574074074074073E-5</v>
      </c>
      <c r="O1206">
        <v>97</v>
      </c>
      <c r="P1206">
        <v>5</v>
      </c>
      <c r="Q1206">
        <f>pqZwift[[#This Row],[Afstand]]+IF(pqZwift[[#This Row],[Index]]&gt;1,Q1205,0)</f>
        <v>7468</v>
      </c>
      <c r="R1206">
        <v>18</v>
      </c>
      <c r="S1206">
        <v>88</v>
      </c>
    </row>
    <row r="1207" spans="2:19" x14ac:dyDescent="0.25">
      <c r="B1207">
        <v>1205</v>
      </c>
      <c r="C1207" t="s">
        <v>1801</v>
      </c>
      <c r="D1207" t="s">
        <v>55</v>
      </c>
      <c r="E1207" s="10">
        <v>1.1574074074074073E-5</v>
      </c>
      <c r="F1207" t="s">
        <v>61</v>
      </c>
      <c r="G1207" t="s">
        <v>1047</v>
      </c>
      <c r="H1207" s="11">
        <v>44171.412372685183</v>
      </c>
      <c r="I1207" t="s">
        <v>1809</v>
      </c>
      <c r="J1207">
        <v>0</v>
      </c>
      <c r="K1207">
        <v>89</v>
      </c>
      <c r="M1207">
        <v>1205</v>
      </c>
      <c r="N1207" s="16">
        <v>1.1574074074074073E-5</v>
      </c>
      <c r="O1207">
        <v>97</v>
      </c>
      <c r="P1207">
        <v>5</v>
      </c>
      <c r="Q1207">
        <f>pqZwift[[#This Row],[Afstand]]+IF(pqZwift[[#This Row],[Index]]&gt;1,Q1206,0)</f>
        <v>7473</v>
      </c>
      <c r="R1207">
        <v>18</v>
      </c>
      <c r="S1207">
        <v>89</v>
      </c>
    </row>
    <row r="1208" spans="2:19" x14ac:dyDescent="0.25">
      <c r="B1208">
        <v>1206</v>
      </c>
      <c r="C1208" t="s">
        <v>1801</v>
      </c>
      <c r="D1208" t="s">
        <v>55</v>
      </c>
      <c r="E1208" s="10">
        <v>1.1574074074074073E-5</v>
      </c>
      <c r="F1208" t="s">
        <v>56</v>
      </c>
      <c r="G1208" t="s">
        <v>1030</v>
      </c>
      <c r="H1208" s="11">
        <v>44171.41238425926</v>
      </c>
      <c r="I1208" t="s">
        <v>1810</v>
      </c>
      <c r="J1208">
        <v>0</v>
      </c>
      <c r="K1208">
        <v>88</v>
      </c>
      <c r="M1208">
        <v>1206</v>
      </c>
      <c r="N1208" s="16">
        <v>1.1574074074074073E-5</v>
      </c>
      <c r="O1208">
        <v>97</v>
      </c>
      <c r="P1208">
        <v>5</v>
      </c>
      <c r="Q1208">
        <f>pqZwift[[#This Row],[Afstand]]+IF(pqZwift[[#This Row],[Index]]&gt;1,Q1207,0)</f>
        <v>7478</v>
      </c>
      <c r="R1208">
        <v>17</v>
      </c>
      <c r="S1208">
        <v>88</v>
      </c>
    </row>
    <row r="1209" spans="2:19" x14ac:dyDescent="0.25">
      <c r="B1209">
        <v>1207</v>
      </c>
      <c r="C1209" t="s">
        <v>1811</v>
      </c>
      <c r="D1209" t="s">
        <v>66</v>
      </c>
      <c r="E1209" s="10">
        <v>1.1574074074074073E-5</v>
      </c>
      <c r="F1209" t="s">
        <v>327</v>
      </c>
      <c r="G1209" t="s">
        <v>670</v>
      </c>
      <c r="H1209" s="11">
        <v>44171.412395833337</v>
      </c>
      <c r="I1209" t="s">
        <v>1812</v>
      </c>
      <c r="J1209">
        <v>0</v>
      </c>
      <c r="K1209">
        <v>89</v>
      </c>
      <c r="M1209">
        <v>1207</v>
      </c>
      <c r="N1209" s="16">
        <v>1.1574074074074073E-5</v>
      </c>
      <c r="O1209">
        <v>98</v>
      </c>
      <c r="P1209">
        <v>6</v>
      </c>
      <c r="Q1209">
        <f>pqZwift[[#This Row],[Afstand]]+IF(pqZwift[[#This Row],[Index]]&gt;1,Q1208,0)</f>
        <v>7484</v>
      </c>
      <c r="R1209">
        <v>20</v>
      </c>
      <c r="S1209">
        <v>89</v>
      </c>
    </row>
    <row r="1210" spans="2:19" x14ac:dyDescent="0.25">
      <c r="B1210">
        <v>1208</v>
      </c>
      <c r="C1210" t="s">
        <v>1811</v>
      </c>
      <c r="D1210" t="s">
        <v>44</v>
      </c>
      <c r="E1210" s="10">
        <v>1.1574074074074073E-5</v>
      </c>
      <c r="F1210" t="s">
        <v>52</v>
      </c>
      <c r="G1210" t="s">
        <v>616</v>
      </c>
      <c r="H1210" s="11">
        <v>44171.412407407406</v>
      </c>
      <c r="I1210" t="s">
        <v>1813</v>
      </c>
      <c r="J1210">
        <v>0</v>
      </c>
      <c r="K1210">
        <v>89</v>
      </c>
      <c r="M1210">
        <v>1208</v>
      </c>
      <c r="N1210" s="16">
        <v>1.1574074074074073E-5</v>
      </c>
      <c r="O1210">
        <v>98</v>
      </c>
      <c r="P1210">
        <v>4</v>
      </c>
      <c r="Q1210">
        <f>pqZwift[[#This Row],[Afstand]]+IF(pqZwift[[#This Row],[Index]]&gt;1,Q1209,0)</f>
        <v>7488</v>
      </c>
      <c r="R1210">
        <v>16</v>
      </c>
      <c r="S1210">
        <v>89</v>
      </c>
    </row>
    <row r="1211" spans="2:19" x14ac:dyDescent="0.25">
      <c r="B1211">
        <v>1209</v>
      </c>
      <c r="C1211" t="s">
        <v>1811</v>
      </c>
      <c r="D1211" t="s">
        <v>55</v>
      </c>
      <c r="E1211" s="10">
        <v>1.1574074074074073E-5</v>
      </c>
      <c r="F1211" t="s">
        <v>56</v>
      </c>
      <c r="G1211" t="s">
        <v>1038</v>
      </c>
      <c r="H1211" s="11">
        <v>44171.412418981483</v>
      </c>
      <c r="I1211" t="s">
        <v>1814</v>
      </c>
      <c r="J1211">
        <v>0</v>
      </c>
      <c r="K1211">
        <v>90</v>
      </c>
      <c r="M1211">
        <v>1209</v>
      </c>
      <c r="N1211" s="16">
        <v>1.1574074074074073E-5</v>
      </c>
      <c r="O1211">
        <v>98</v>
      </c>
      <c r="P1211">
        <v>5</v>
      </c>
      <c r="Q1211">
        <f>pqZwift[[#This Row],[Afstand]]+IF(pqZwift[[#This Row],[Index]]&gt;1,Q1210,0)</f>
        <v>7493</v>
      </c>
      <c r="R1211">
        <v>17</v>
      </c>
      <c r="S1211">
        <v>90</v>
      </c>
    </row>
    <row r="1212" spans="2:19" x14ac:dyDescent="0.25">
      <c r="B1212">
        <v>1210</v>
      </c>
      <c r="C1212" t="s">
        <v>1811</v>
      </c>
      <c r="D1212" t="s">
        <v>66</v>
      </c>
      <c r="E1212" s="10">
        <v>1.1574074074074073E-5</v>
      </c>
      <c r="F1212" t="s">
        <v>327</v>
      </c>
      <c r="G1212" t="s">
        <v>670</v>
      </c>
      <c r="H1212" s="11">
        <v>44171.412430555552</v>
      </c>
      <c r="I1212" t="s">
        <v>1815</v>
      </c>
      <c r="J1212">
        <v>0</v>
      </c>
      <c r="K1212">
        <v>90</v>
      </c>
      <c r="M1212">
        <v>1210</v>
      </c>
      <c r="N1212" s="16">
        <v>1.1574074074074073E-5</v>
      </c>
      <c r="O1212">
        <v>98</v>
      </c>
      <c r="P1212">
        <v>6</v>
      </c>
      <c r="Q1212">
        <f>pqZwift[[#This Row],[Afstand]]+IF(pqZwift[[#This Row],[Index]]&gt;1,Q1211,0)</f>
        <v>7499</v>
      </c>
      <c r="R1212">
        <v>20</v>
      </c>
      <c r="S1212">
        <v>90</v>
      </c>
    </row>
    <row r="1213" spans="2:19" x14ac:dyDescent="0.25">
      <c r="B1213">
        <v>1211</v>
      </c>
      <c r="C1213" t="s">
        <v>1811</v>
      </c>
      <c r="D1213" t="s">
        <v>55</v>
      </c>
      <c r="E1213" s="10">
        <v>1.1574074074074073E-5</v>
      </c>
      <c r="F1213" t="s">
        <v>56</v>
      </c>
      <c r="G1213" t="s">
        <v>797</v>
      </c>
      <c r="H1213" s="11">
        <v>44171.412442129629</v>
      </c>
      <c r="I1213" t="s">
        <v>1816</v>
      </c>
      <c r="J1213">
        <v>0</v>
      </c>
      <c r="K1213">
        <v>91</v>
      </c>
      <c r="M1213">
        <v>1211</v>
      </c>
      <c r="N1213" s="16">
        <v>1.1574074074074073E-5</v>
      </c>
      <c r="O1213">
        <v>98</v>
      </c>
      <c r="P1213">
        <v>5</v>
      </c>
      <c r="Q1213">
        <f>pqZwift[[#This Row],[Afstand]]+IF(pqZwift[[#This Row],[Index]]&gt;1,Q1212,0)</f>
        <v>7504</v>
      </c>
      <c r="R1213">
        <v>17</v>
      </c>
      <c r="S1213">
        <v>91</v>
      </c>
    </row>
    <row r="1214" spans="2:19" x14ac:dyDescent="0.25">
      <c r="B1214">
        <v>1212</v>
      </c>
      <c r="C1214" t="s">
        <v>1811</v>
      </c>
      <c r="D1214" t="s">
        <v>55</v>
      </c>
      <c r="E1214" s="10">
        <v>1.1574074074074073E-5</v>
      </c>
      <c r="F1214" t="s">
        <v>921</v>
      </c>
      <c r="G1214" t="s">
        <v>1446</v>
      </c>
      <c r="H1214" s="11">
        <v>44171.412453703706</v>
      </c>
      <c r="I1214" t="s">
        <v>1817</v>
      </c>
      <c r="J1214">
        <v>0</v>
      </c>
      <c r="K1214">
        <v>91</v>
      </c>
      <c r="M1214">
        <v>1212</v>
      </c>
      <c r="N1214" s="16">
        <v>1.1574074074074073E-5</v>
      </c>
      <c r="O1214">
        <v>98</v>
      </c>
      <c r="P1214">
        <v>5</v>
      </c>
      <c r="Q1214">
        <f>pqZwift[[#This Row],[Afstand]]+IF(pqZwift[[#This Row],[Index]]&gt;1,Q1213,0)</f>
        <v>7509</v>
      </c>
      <c r="R1214">
        <v>19</v>
      </c>
      <c r="S1214">
        <v>91</v>
      </c>
    </row>
    <row r="1215" spans="2:19" x14ac:dyDescent="0.25">
      <c r="B1215">
        <v>1213</v>
      </c>
      <c r="C1215" t="s">
        <v>1811</v>
      </c>
      <c r="D1215" t="s">
        <v>55</v>
      </c>
      <c r="E1215" s="10">
        <v>1.1574074074074073E-5</v>
      </c>
      <c r="F1215" t="s">
        <v>921</v>
      </c>
      <c r="G1215" t="s">
        <v>1446</v>
      </c>
      <c r="H1215" s="11">
        <v>44171.412465277775</v>
      </c>
      <c r="I1215" t="s">
        <v>1818</v>
      </c>
      <c r="J1215">
        <v>0</v>
      </c>
      <c r="K1215">
        <v>92</v>
      </c>
      <c r="M1215">
        <v>1213</v>
      </c>
      <c r="N1215" s="16">
        <v>1.1574074074074073E-5</v>
      </c>
      <c r="O1215">
        <v>98</v>
      </c>
      <c r="P1215">
        <v>5</v>
      </c>
      <c r="Q1215">
        <f>pqZwift[[#This Row],[Afstand]]+IF(pqZwift[[#This Row],[Index]]&gt;1,Q1214,0)</f>
        <v>7514</v>
      </c>
      <c r="R1215">
        <v>19</v>
      </c>
      <c r="S1215">
        <v>92</v>
      </c>
    </row>
    <row r="1216" spans="2:19" x14ac:dyDescent="0.25">
      <c r="B1216">
        <v>1214</v>
      </c>
      <c r="C1216" t="s">
        <v>1811</v>
      </c>
      <c r="D1216" t="s">
        <v>55</v>
      </c>
      <c r="E1216" s="10">
        <v>1.1574074074074073E-5</v>
      </c>
      <c r="F1216" t="s">
        <v>921</v>
      </c>
      <c r="G1216" t="s">
        <v>1785</v>
      </c>
      <c r="H1216" s="11">
        <v>44171.412476851852</v>
      </c>
      <c r="I1216" t="s">
        <v>1819</v>
      </c>
      <c r="J1216">
        <v>0</v>
      </c>
      <c r="K1216">
        <v>92</v>
      </c>
      <c r="M1216">
        <v>1214</v>
      </c>
      <c r="N1216" s="16">
        <v>1.1574074074074073E-5</v>
      </c>
      <c r="O1216">
        <v>98</v>
      </c>
      <c r="P1216">
        <v>5</v>
      </c>
      <c r="Q1216">
        <f>pqZwift[[#This Row],[Afstand]]+IF(pqZwift[[#This Row],[Index]]&gt;1,Q1215,0)</f>
        <v>7519</v>
      </c>
      <c r="R1216">
        <v>19</v>
      </c>
      <c r="S1216">
        <v>92</v>
      </c>
    </row>
    <row r="1217" spans="2:19" x14ac:dyDescent="0.25">
      <c r="B1217">
        <v>1215</v>
      </c>
      <c r="C1217" t="s">
        <v>1811</v>
      </c>
      <c r="D1217" t="s">
        <v>55</v>
      </c>
      <c r="E1217" s="10">
        <v>1.1574074074074073E-5</v>
      </c>
      <c r="F1217" t="s">
        <v>61</v>
      </c>
      <c r="G1217" t="s">
        <v>1780</v>
      </c>
      <c r="H1217" s="11">
        <v>44171.412488425929</v>
      </c>
      <c r="I1217" t="s">
        <v>1820</v>
      </c>
      <c r="J1217">
        <v>0</v>
      </c>
      <c r="K1217">
        <v>91</v>
      </c>
      <c r="M1217">
        <v>1215</v>
      </c>
      <c r="N1217" s="16">
        <v>1.1574074074074073E-5</v>
      </c>
      <c r="O1217">
        <v>98</v>
      </c>
      <c r="P1217">
        <v>5</v>
      </c>
      <c r="Q1217">
        <f>pqZwift[[#This Row],[Afstand]]+IF(pqZwift[[#This Row],[Index]]&gt;1,Q1216,0)</f>
        <v>7524</v>
      </c>
      <c r="R1217">
        <v>18</v>
      </c>
      <c r="S1217">
        <v>91</v>
      </c>
    </row>
    <row r="1218" spans="2:19" x14ac:dyDescent="0.25">
      <c r="B1218">
        <v>1216</v>
      </c>
      <c r="C1218" t="s">
        <v>1811</v>
      </c>
      <c r="D1218" t="s">
        <v>66</v>
      </c>
      <c r="E1218" s="10">
        <v>1.1574074074074073E-5</v>
      </c>
      <c r="F1218" t="s">
        <v>70</v>
      </c>
      <c r="G1218" t="s">
        <v>1821</v>
      </c>
      <c r="H1218" s="11">
        <v>44171.412499999999</v>
      </c>
      <c r="I1218" t="s">
        <v>1822</v>
      </c>
      <c r="J1218">
        <v>0</v>
      </c>
      <c r="K1218">
        <v>92</v>
      </c>
      <c r="M1218">
        <v>1216</v>
      </c>
      <c r="N1218" s="16">
        <v>1.1574074074074073E-5</v>
      </c>
      <c r="O1218">
        <v>98</v>
      </c>
      <c r="P1218">
        <v>6</v>
      </c>
      <c r="Q1218">
        <f>pqZwift[[#This Row],[Afstand]]+IF(pqZwift[[#This Row],[Index]]&gt;1,Q1217,0)</f>
        <v>7530</v>
      </c>
      <c r="R1218">
        <v>22</v>
      </c>
      <c r="S1218">
        <v>92</v>
      </c>
    </row>
    <row r="1219" spans="2:19" x14ac:dyDescent="0.25">
      <c r="B1219">
        <v>1217</v>
      </c>
      <c r="C1219" t="s">
        <v>1811</v>
      </c>
      <c r="D1219" t="s">
        <v>55</v>
      </c>
      <c r="E1219" s="10">
        <v>1.1574074074074073E-5</v>
      </c>
      <c r="F1219" t="s">
        <v>61</v>
      </c>
      <c r="G1219" t="s">
        <v>1214</v>
      </c>
      <c r="H1219" s="11">
        <v>44171.412511574075</v>
      </c>
      <c r="I1219" t="s">
        <v>1823</v>
      </c>
      <c r="J1219">
        <v>0</v>
      </c>
      <c r="K1219">
        <v>91</v>
      </c>
      <c r="M1219">
        <v>1217</v>
      </c>
      <c r="N1219" s="16">
        <v>1.1574074074074073E-5</v>
      </c>
      <c r="O1219">
        <v>98</v>
      </c>
      <c r="P1219">
        <v>5</v>
      </c>
      <c r="Q1219">
        <f>pqZwift[[#This Row],[Afstand]]+IF(pqZwift[[#This Row],[Index]]&gt;1,Q1218,0)</f>
        <v>7535</v>
      </c>
      <c r="R1219">
        <v>18</v>
      </c>
      <c r="S1219">
        <v>91</v>
      </c>
    </row>
    <row r="1220" spans="2:19" x14ac:dyDescent="0.25">
      <c r="B1220">
        <v>1218</v>
      </c>
      <c r="C1220" t="s">
        <v>1811</v>
      </c>
      <c r="D1220" t="s">
        <v>66</v>
      </c>
      <c r="E1220" s="10">
        <v>1.1574074074074073E-5</v>
      </c>
      <c r="F1220" t="s">
        <v>70</v>
      </c>
      <c r="G1220" t="s">
        <v>1821</v>
      </c>
      <c r="H1220" s="11">
        <v>44171.412523148145</v>
      </c>
      <c r="I1220" t="s">
        <v>1824</v>
      </c>
      <c r="J1220">
        <v>0</v>
      </c>
      <c r="K1220">
        <v>92</v>
      </c>
      <c r="M1220">
        <v>1218</v>
      </c>
      <c r="N1220" s="16">
        <v>1.1574074074074073E-5</v>
      </c>
      <c r="O1220">
        <v>98</v>
      </c>
      <c r="P1220">
        <v>6</v>
      </c>
      <c r="Q1220">
        <f>pqZwift[[#This Row],[Afstand]]+IF(pqZwift[[#This Row],[Index]]&gt;1,Q1219,0)</f>
        <v>7541</v>
      </c>
      <c r="R1220">
        <v>22</v>
      </c>
      <c r="S1220">
        <v>92</v>
      </c>
    </row>
    <row r="1221" spans="2:19" x14ac:dyDescent="0.25">
      <c r="B1221">
        <v>1219</v>
      </c>
      <c r="C1221" t="s">
        <v>1811</v>
      </c>
      <c r="D1221" t="s">
        <v>66</v>
      </c>
      <c r="E1221" s="10">
        <v>1.1574074074074073E-5</v>
      </c>
      <c r="F1221" t="s">
        <v>67</v>
      </c>
      <c r="G1221" t="s">
        <v>650</v>
      </c>
      <c r="H1221" s="11">
        <v>44171.412534722222</v>
      </c>
      <c r="I1221" t="s">
        <v>1825</v>
      </c>
      <c r="J1221">
        <v>0</v>
      </c>
      <c r="K1221">
        <v>93</v>
      </c>
      <c r="M1221">
        <v>1219</v>
      </c>
      <c r="N1221" s="16">
        <v>1.1574074074074073E-5</v>
      </c>
      <c r="O1221">
        <v>98</v>
      </c>
      <c r="P1221">
        <v>6</v>
      </c>
      <c r="Q1221">
        <f>pqZwift[[#This Row],[Afstand]]+IF(pqZwift[[#This Row],[Index]]&gt;1,Q1220,0)</f>
        <v>7547</v>
      </c>
      <c r="R1221">
        <v>21</v>
      </c>
      <c r="S1221">
        <v>93</v>
      </c>
    </row>
    <row r="1222" spans="2:19" x14ac:dyDescent="0.25">
      <c r="B1222">
        <v>1220</v>
      </c>
      <c r="C1222" t="s">
        <v>1811</v>
      </c>
      <c r="D1222" t="s">
        <v>43</v>
      </c>
      <c r="E1222" s="10">
        <v>1.1574074074074073E-5</v>
      </c>
      <c r="F1222" t="s">
        <v>173</v>
      </c>
      <c r="G1222" t="s">
        <v>657</v>
      </c>
      <c r="H1222" s="11">
        <v>44171.412546296298</v>
      </c>
      <c r="I1222" t="s">
        <v>1826</v>
      </c>
      <c r="J1222">
        <v>0</v>
      </c>
      <c r="K1222">
        <v>93</v>
      </c>
      <c r="M1222">
        <v>1220</v>
      </c>
      <c r="N1222" s="16">
        <v>1.1574074074074073E-5</v>
      </c>
      <c r="O1222">
        <v>98</v>
      </c>
      <c r="P1222">
        <v>7</v>
      </c>
      <c r="Q1222">
        <f>pqZwift[[#This Row],[Afstand]]+IF(pqZwift[[#This Row],[Index]]&gt;1,Q1221,0)</f>
        <v>7554</v>
      </c>
      <c r="R1222">
        <v>25</v>
      </c>
      <c r="S1222">
        <v>93</v>
      </c>
    </row>
    <row r="1223" spans="2:19" x14ac:dyDescent="0.25">
      <c r="B1223">
        <v>1221</v>
      </c>
      <c r="C1223" t="s">
        <v>1811</v>
      </c>
      <c r="D1223" t="s">
        <v>66</v>
      </c>
      <c r="E1223" s="10">
        <v>1.1574074074074073E-5</v>
      </c>
      <c r="F1223" t="s">
        <v>67</v>
      </c>
      <c r="G1223" t="s">
        <v>1827</v>
      </c>
      <c r="H1223" s="11">
        <v>44171.412557870368</v>
      </c>
      <c r="I1223" t="s">
        <v>1828</v>
      </c>
      <c r="J1223">
        <v>0</v>
      </c>
      <c r="K1223">
        <v>92</v>
      </c>
      <c r="M1223">
        <v>1221</v>
      </c>
      <c r="N1223" s="16">
        <v>1.1574074074074073E-5</v>
      </c>
      <c r="O1223">
        <v>98</v>
      </c>
      <c r="P1223">
        <v>6</v>
      </c>
      <c r="Q1223">
        <f>pqZwift[[#This Row],[Afstand]]+IF(pqZwift[[#This Row],[Index]]&gt;1,Q1222,0)</f>
        <v>7560</v>
      </c>
      <c r="R1223">
        <v>21</v>
      </c>
      <c r="S1223">
        <v>92</v>
      </c>
    </row>
    <row r="1224" spans="2:19" x14ac:dyDescent="0.25">
      <c r="B1224">
        <v>1222</v>
      </c>
      <c r="C1224" t="s">
        <v>1811</v>
      </c>
      <c r="D1224" t="s">
        <v>66</v>
      </c>
      <c r="E1224" s="10">
        <v>1.1574074074074073E-5</v>
      </c>
      <c r="F1224" t="s">
        <v>67</v>
      </c>
      <c r="G1224" t="s">
        <v>650</v>
      </c>
      <c r="H1224" s="11">
        <v>44171.412569444445</v>
      </c>
      <c r="I1224" t="s">
        <v>1829</v>
      </c>
      <c r="J1224">
        <v>0</v>
      </c>
      <c r="K1224">
        <v>93</v>
      </c>
      <c r="M1224">
        <v>1222</v>
      </c>
      <c r="N1224" s="16">
        <v>1.1574074074074073E-5</v>
      </c>
      <c r="O1224">
        <v>98</v>
      </c>
      <c r="P1224">
        <v>6</v>
      </c>
      <c r="Q1224">
        <f>pqZwift[[#This Row],[Afstand]]+IF(pqZwift[[#This Row],[Index]]&gt;1,Q1223,0)</f>
        <v>7566</v>
      </c>
      <c r="R1224">
        <v>21</v>
      </c>
      <c r="S1224">
        <v>93</v>
      </c>
    </row>
    <row r="1225" spans="2:19" x14ac:dyDescent="0.25">
      <c r="B1225">
        <v>1223</v>
      </c>
      <c r="C1225" t="s">
        <v>1811</v>
      </c>
      <c r="D1225" t="s">
        <v>43</v>
      </c>
      <c r="E1225" s="10">
        <v>1.1574074074074073E-5</v>
      </c>
      <c r="F1225" t="s">
        <v>173</v>
      </c>
      <c r="G1225" t="s">
        <v>657</v>
      </c>
      <c r="H1225" s="11">
        <v>44171.412581018521</v>
      </c>
      <c r="I1225" t="s">
        <v>1830</v>
      </c>
      <c r="J1225">
        <v>0</v>
      </c>
      <c r="K1225">
        <v>92</v>
      </c>
      <c r="M1225">
        <v>1223</v>
      </c>
      <c r="N1225" s="16">
        <v>1.1574074074074073E-5</v>
      </c>
      <c r="O1225">
        <v>98</v>
      </c>
      <c r="P1225">
        <v>7</v>
      </c>
      <c r="Q1225">
        <f>pqZwift[[#This Row],[Afstand]]+IF(pqZwift[[#This Row],[Index]]&gt;1,Q1224,0)</f>
        <v>7573</v>
      </c>
      <c r="R1225">
        <v>25</v>
      </c>
      <c r="S1225">
        <v>92</v>
      </c>
    </row>
    <row r="1226" spans="2:19" x14ac:dyDescent="0.25">
      <c r="B1226">
        <v>1224</v>
      </c>
      <c r="C1226" t="s">
        <v>1811</v>
      </c>
      <c r="D1226" t="s">
        <v>66</v>
      </c>
      <c r="E1226" s="10">
        <v>1.1574074074074073E-5</v>
      </c>
      <c r="F1226" t="s">
        <v>70</v>
      </c>
      <c r="G1226" t="s">
        <v>1821</v>
      </c>
      <c r="H1226" s="11">
        <v>44171.412592592591</v>
      </c>
      <c r="I1226" t="s">
        <v>1831</v>
      </c>
      <c r="J1226">
        <v>0</v>
      </c>
      <c r="K1226">
        <v>93</v>
      </c>
      <c r="M1226">
        <v>1224</v>
      </c>
      <c r="N1226" s="16">
        <v>1.1574074074074073E-5</v>
      </c>
      <c r="O1226">
        <v>98</v>
      </c>
      <c r="P1226">
        <v>6</v>
      </c>
      <c r="Q1226">
        <f>pqZwift[[#This Row],[Afstand]]+IF(pqZwift[[#This Row],[Index]]&gt;1,Q1225,0)</f>
        <v>7579</v>
      </c>
      <c r="R1226">
        <v>22</v>
      </c>
      <c r="S1226">
        <v>93</v>
      </c>
    </row>
    <row r="1227" spans="2:19" x14ac:dyDescent="0.25">
      <c r="B1227">
        <v>1225</v>
      </c>
      <c r="C1227" t="s">
        <v>1811</v>
      </c>
      <c r="D1227" t="s">
        <v>66</v>
      </c>
      <c r="E1227" s="10">
        <v>1.1574074074074073E-5</v>
      </c>
      <c r="F1227" t="s">
        <v>67</v>
      </c>
      <c r="G1227" t="s">
        <v>650</v>
      </c>
      <c r="H1227" s="11">
        <v>44171.412604166668</v>
      </c>
      <c r="I1227" t="s">
        <v>1832</v>
      </c>
      <c r="J1227">
        <v>0</v>
      </c>
      <c r="K1227">
        <v>93</v>
      </c>
      <c r="M1227">
        <v>1225</v>
      </c>
      <c r="N1227" s="16">
        <v>1.1574074074074073E-5</v>
      </c>
      <c r="O1227">
        <v>98</v>
      </c>
      <c r="P1227">
        <v>6</v>
      </c>
      <c r="Q1227">
        <f>pqZwift[[#This Row],[Afstand]]+IF(pqZwift[[#This Row],[Index]]&gt;1,Q1226,0)</f>
        <v>7585</v>
      </c>
      <c r="R1227">
        <v>21</v>
      </c>
      <c r="S1227">
        <v>93</v>
      </c>
    </row>
    <row r="1228" spans="2:19" x14ac:dyDescent="0.25">
      <c r="B1228">
        <v>1226</v>
      </c>
      <c r="C1228" t="s">
        <v>1811</v>
      </c>
      <c r="D1228" t="s">
        <v>35</v>
      </c>
      <c r="E1228" s="10">
        <v>1.1574074074074073E-5</v>
      </c>
      <c r="F1228" t="s">
        <v>84</v>
      </c>
      <c r="G1228" t="s">
        <v>1833</v>
      </c>
      <c r="H1228" s="11">
        <v>44171.412615740737</v>
      </c>
      <c r="I1228" t="s">
        <v>1834</v>
      </c>
      <c r="J1228">
        <v>0</v>
      </c>
      <c r="K1228">
        <v>94</v>
      </c>
      <c r="M1228">
        <v>1226</v>
      </c>
      <c r="N1228" s="16">
        <v>1.1574074074074073E-5</v>
      </c>
      <c r="O1228">
        <v>98</v>
      </c>
      <c r="P1228">
        <v>8</v>
      </c>
      <c r="Q1228">
        <f>pqZwift[[#This Row],[Afstand]]+IF(pqZwift[[#This Row],[Index]]&gt;1,Q1227,0)</f>
        <v>7593</v>
      </c>
      <c r="R1228">
        <v>29</v>
      </c>
      <c r="S1228">
        <v>94</v>
      </c>
    </row>
    <row r="1229" spans="2:19" x14ac:dyDescent="0.25">
      <c r="B1229">
        <v>1227</v>
      </c>
      <c r="C1229" t="s">
        <v>1811</v>
      </c>
      <c r="D1229" t="s">
        <v>66</v>
      </c>
      <c r="E1229" s="10">
        <v>1.1574074074074073E-5</v>
      </c>
      <c r="F1229" t="s">
        <v>70</v>
      </c>
      <c r="G1229" t="s">
        <v>1821</v>
      </c>
      <c r="H1229" s="11">
        <v>44171.412627314814</v>
      </c>
      <c r="I1229" t="s">
        <v>1835</v>
      </c>
      <c r="J1229">
        <v>0</v>
      </c>
      <c r="K1229">
        <v>94</v>
      </c>
      <c r="M1229">
        <v>1227</v>
      </c>
      <c r="N1229" s="16">
        <v>1.1574074074074073E-5</v>
      </c>
      <c r="O1229">
        <v>98</v>
      </c>
      <c r="P1229">
        <v>6</v>
      </c>
      <c r="Q1229">
        <f>pqZwift[[#This Row],[Afstand]]+IF(pqZwift[[#This Row],[Index]]&gt;1,Q1228,0)</f>
        <v>7599</v>
      </c>
      <c r="R1229">
        <v>22</v>
      </c>
      <c r="S1229">
        <v>94</v>
      </c>
    </row>
    <row r="1230" spans="2:19" x14ac:dyDescent="0.25">
      <c r="B1230">
        <v>1228</v>
      </c>
      <c r="C1230" t="s">
        <v>1811</v>
      </c>
      <c r="D1230" t="s">
        <v>35</v>
      </c>
      <c r="E1230" s="10">
        <v>1.1574074074074073E-5</v>
      </c>
      <c r="F1230" t="s">
        <v>84</v>
      </c>
      <c r="G1230" t="s">
        <v>1833</v>
      </c>
      <c r="H1230" s="11">
        <v>44171.412638888891</v>
      </c>
      <c r="I1230" t="s">
        <v>1836</v>
      </c>
      <c r="J1230">
        <v>0</v>
      </c>
      <c r="K1230">
        <v>94</v>
      </c>
      <c r="M1230">
        <v>1228</v>
      </c>
      <c r="N1230" s="16">
        <v>1.1574074074074073E-5</v>
      </c>
      <c r="O1230">
        <v>98</v>
      </c>
      <c r="P1230">
        <v>8</v>
      </c>
      <c r="Q1230">
        <f>pqZwift[[#This Row],[Afstand]]+IF(pqZwift[[#This Row],[Index]]&gt;1,Q1229,0)</f>
        <v>7607</v>
      </c>
      <c r="R1230">
        <v>29</v>
      </c>
      <c r="S1230">
        <v>94</v>
      </c>
    </row>
    <row r="1231" spans="2:19" x14ac:dyDescent="0.25">
      <c r="B1231">
        <v>1229</v>
      </c>
      <c r="C1231" t="s">
        <v>1811</v>
      </c>
      <c r="D1231" t="s">
        <v>66</v>
      </c>
      <c r="E1231" s="10">
        <v>1.1574074074074073E-5</v>
      </c>
      <c r="F1231" t="s">
        <v>70</v>
      </c>
      <c r="G1231" t="s">
        <v>646</v>
      </c>
      <c r="H1231" s="11">
        <v>44171.41265046296</v>
      </c>
      <c r="I1231" t="s">
        <v>1837</v>
      </c>
      <c r="J1231">
        <v>0</v>
      </c>
      <c r="K1231">
        <v>93</v>
      </c>
      <c r="M1231">
        <v>1229</v>
      </c>
      <c r="N1231" s="16">
        <v>1.1574074074074073E-5</v>
      </c>
      <c r="O1231">
        <v>98</v>
      </c>
      <c r="P1231">
        <v>6</v>
      </c>
      <c r="Q1231">
        <f>pqZwift[[#This Row],[Afstand]]+IF(pqZwift[[#This Row],[Index]]&gt;1,Q1230,0)</f>
        <v>7613</v>
      </c>
      <c r="R1231">
        <v>22</v>
      </c>
      <c r="S1231">
        <v>93</v>
      </c>
    </row>
    <row r="1232" spans="2:19" x14ac:dyDescent="0.25">
      <c r="B1232">
        <v>1230</v>
      </c>
      <c r="C1232" t="s">
        <v>1811</v>
      </c>
      <c r="D1232" t="s">
        <v>35</v>
      </c>
      <c r="E1232" s="10">
        <v>1.1574074074074073E-5</v>
      </c>
      <c r="F1232" t="s">
        <v>84</v>
      </c>
      <c r="G1232" t="s">
        <v>1838</v>
      </c>
      <c r="H1232" s="11">
        <v>44171.412662037037</v>
      </c>
      <c r="I1232" t="s">
        <v>1839</v>
      </c>
      <c r="J1232">
        <v>0</v>
      </c>
      <c r="K1232">
        <v>93</v>
      </c>
      <c r="M1232">
        <v>1230</v>
      </c>
      <c r="N1232" s="16">
        <v>1.1574074074074073E-5</v>
      </c>
      <c r="O1232">
        <v>98</v>
      </c>
      <c r="P1232">
        <v>8</v>
      </c>
      <c r="Q1232">
        <f>pqZwift[[#This Row],[Afstand]]+IF(pqZwift[[#This Row],[Index]]&gt;1,Q1231,0)</f>
        <v>7621</v>
      </c>
      <c r="R1232">
        <v>29</v>
      </c>
      <c r="S1232">
        <v>93</v>
      </c>
    </row>
    <row r="1233" spans="2:19" x14ac:dyDescent="0.25">
      <c r="B1233">
        <v>1231</v>
      </c>
      <c r="C1233" t="s">
        <v>1811</v>
      </c>
      <c r="D1233" t="s">
        <v>66</v>
      </c>
      <c r="E1233" s="10">
        <v>1.1574074074074073E-5</v>
      </c>
      <c r="F1233" t="s">
        <v>70</v>
      </c>
      <c r="G1233" t="s">
        <v>646</v>
      </c>
      <c r="H1233" s="11">
        <v>44171.412673611114</v>
      </c>
      <c r="I1233" t="s">
        <v>1840</v>
      </c>
      <c r="J1233">
        <v>0</v>
      </c>
      <c r="K1233">
        <v>93</v>
      </c>
      <c r="M1233">
        <v>1231</v>
      </c>
      <c r="N1233" s="16">
        <v>1.1574074074074073E-5</v>
      </c>
      <c r="O1233">
        <v>98</v>
      </c>
      <c r="P1233">
        <v>6</v>
      </c>
      <c r="Q1233">
        <f>pqZwift[[#This Row],[Afstand]]+IF(pqZwift[[#This Row],[Index]]&gt;1,Q1232,0)</f>
        <v>7627</v>
      </c>
      <c r="R1233">
        <v>22</v>
      </c>
      <c r="S1233">
        <v>93</v>
      </c>
    </row>
    <row r="1234" spans="2:19" x14ac:dyDescent="0.25">
      <c r="B1234">
        <v>1232</v>
      </c>
      <c r="C1234" t="s">
        <v>1811</v>
      </c>
      <c r="D1234" t="s">
        <v>35</v>
      </c>
      <c r="E1234" s="10">
        <v>1.1574074074074073E-5</v>
      </c>
      <c r="F1234" t="s">
        <v>84</v>
      </c>
      <c r="G1234" t="s">
        <v>1841</v>
      </c>
      <c r="H1234" s="11">
        <v>44171.412685185183</v>
      </c>
      <c r="I1234" t="s">
        <v>1842</v>
      </c>
      <c r="J1234">
        <v>0</v>
      </c>
      <c r="K1234">
        <v>92</v>
      </c>
      <c r="M1234">
        <v>1232</v>
      </c>
      <c r="N1234" s="16">
        <v>1.1574074074074073E-5</v>
      </c>
      <c r="O1234">
        <v>98</v>
      </c>
      <c r="P1234">
        <v>8</v>
      </c>
      <c r="Q1234">
        <f>pqZwift[[#This Row],[Afstand]]+IF(pqZwift[[#This Row],[Index]]&gt;1,Q1233,0)</f>
        <v>7635</v>
      </c>
      <c r="R1234">
        <v>29</v>
      </c>
      <c r="S1234">
        <v>92</v>
      </c>
    </row>
    <row r="1235" spans="2:19" x14ac:dyDescent="0.25">
      <c r="B1235">
        <v>1233</v>
      </c>
      <c r="C1235" t="s">
        <v>1811</v>
      </c>
      <c r="D1235" t="s">
        <v>43</v>
      </c>
      <c r="E1235" s="10">
        <v>1.1574074074074073E-5</v>
      </c>
      <c r="F1235" t="s">
        <v>79</v>
      </c>
      <c r="G1235" t="s">
        <v>1843</v>
      </c>
      <c r="H1235" s="11">
        <v>44171.41269675926</v>
      </c>
      <c r="I1235" t="s">
        <v>1844</v>
      </c>
      <c r="J1235">
        <v>0</v>
      </c>
      <c r="K1235">
        <v>93</v>
      </c>
      <c r="M1235">
        <v>1233</v>
      </c>
      <c r="N1235" s="16">
        <v>1.1574074074074073E-5</v>
      </c>
      <c r="O1235">
        <v>98</v>
      </c>
      <c r="P1235">
        <v>7</v>
      </c>
      <c r="Q1235">
        <f>pqZwift[[#This Row],[Afstand]]+IF(pqZwift[[#This Row],[Index]]&gt;1,Q1234,0)</f>
        <v>7642</v>
      </c>
      <c r="R1235">
        <v>26</v>
      </c>
      <c r="S1235">
        <v>93</v>
      </c>
    </row>
    <row r="1236" spans="2:19" x14ac:dyDescent="0.25">
      <c r="B1236">
        <v>1234</v>
      </c>
      <c r="C1236" t="s">
        <v>1811</v>
      </c>
      <c r="D1236" t="s">
        <v>43</v>
      </c>
      <c r="E1236" s="10">
        <v>1.1574074074074073E-5</v>
      </c>
      <c r="F1236" t="s">
        <v>79</v>
      </c>
      <c r="G1236" t="s">
        <v>1845</v>
      </c>
      <c r="H1236" s="11">
        <v>44171.412708333337</v>
      </c>
      <c r="I1236" t="s">
        <v>1846</v>
      </c>
      <c r="J1236">
        <v>0</v>
      </c>
      <c r="K1236">
        <v>93</v>
      </c>
      <c r="M1236">
        <v>1234</v>
      </c>
      <c r="N1236" s="16">
        <v>1.1574074074074073E-5</v>
      </c>
      <c r="O1236">
        <v>98</v>
      </c>
      <c r="P1236">
        <v>7</v>
      </c>
      <c r="Q1236">
        <f>pqZwift[[#This Row],[Afstand]]+IF(pqZwift[[#This Row],[Index]]&gt;1,Q1235,0)</f>
        <v>7649</v>
      </c>
      <c r="R1236">
        <v>26</v>
      </c>
      <c r="S1236">
        <v>93</v>
      </c>
    </row>
    <row r="1237" spans="2:19" x14ac:dyDescent="0.25">
      <c r="B1237">
        <v>1235</v>
      </c>
      <c r="C1237" t="s">
        <v>1811</v>
      </c>
      <c r="D1237" t="s">
        <v>43</v>
      </c>
      <c r="E1237" s="10">
        <v>1.1574074074074073E-5</v>
      </c>
      <c r="F1237" t="s">
        <v>76</v>
      </c>
      <c r="G1237" t="s">
        <v>1847</v>
      </c>
      <c r="H1237" s="11">
        <v>44171.412719907406</v>
      </c>
      <c r="I1237" t="s">
        <v>1848</v>
      </c>
      <c r="J1237">
        <v>0</v>
      </c>
      <c r="K1237">
        <v>93</v>
      </c>
      <c r="M1237">
        <v>1235</v>
      </c>
      <c r="N1237" s="16">
        <v>1.1574074074074073E-5</v>
      </c>
      <c r="O1237">
        <v>98</v>
      </c>
      <c r="P1237">
        <v>7</v>
      </c>
      <c r="Q1237">
        <f>pqZwift[[#This Row],[Afstand]]+IF(pqZwift[[#This Row],[Index]]&gt;1,Q1236,0)</f>
        <v>7656</v>
      </c>
      <c r="R1237">
        <v>27</v>
      </c>
      <c r="S1237">
        <v>93</v>
      </c>
    </row>
    <row r="1238" spans="2:19" x14ac:dyDescent="0.25">
      <c r="B1238">
        <v>1236</v>
      </c>
      <c r="C1238" t="s">
        <v>1811</v>
      </c>
      <c r="D1238" t="s">
        <v>43</v>
      </c>
      <c r="E1238" s="10">
        <v>1.1574074074074073E-5</v>
      </c>
      <c r="F1238" t="s">
        <v>76</v>
      </c>
      <c r="G1238" t="s">
        <v>1847</v>
      </c>
      <c r="H1238" s="11">
        <v>44171.412731481483</v>
      </c>
      <c r="I1238" t="s">
        <v>1849</v>
      </c>
      <c r="J1238">
        <v>0</v>
      </c>
      <c r="K1238">
        <v>94</v>
      </c>
      <c r="M1238">
        <v>1236</v>
      </c>
      <c r="N1238" s="16">
        <v>1.1574074074074073E-5</v>
      </c>
      <c r="O1238">
        <v>98</v>
      </c>
      <c r="P1238">
        <v>7</v>
      </c>
      <c r="Q1238">
        <f>pqZwift[[#This Row],[Afstand]]+IF(pqZwift[[#This Row],[Index]]&gt;1,Q1237,0)</f>
        <v>7663</v>
      </c>
      <c r="R1238">
        <v>27</v>
      </c>
      <c r="S1238">
        <v>94</v>
      </c>
    </row>
    <row r="1239" spans="2:19" x14ac:dyDescent="0.25">
      <c r="B1239">
        <v>1237</v>
      </c>
      <c r="C1239" t="s">
        <v>1811</v>
      </c>
      <c r="D1239" t="s">
        <v>43</v>
      </c>
      <c r="E1239" s="10">
        <v>1.1574074074074073E-5</v>
      </c>
      <c r="F1239" t="s">
        <v>173</v>
      </c>
      <c r="G1239" t="s">
        <v>1224</v>
      </c>
      <c r="H1239" s="11">
        <v>44171.412743055553</v>
      </c>
      <c r="I1239" t="s">
        <v>1850</v>
      </c>
      <c r="J1239">
        <v>0</v>
      </c>
      <c r="K1239">
        <v>93</v>
      </c>
      <c r="M1239">
        <v>1237</v>
      </c>
      <c r="N1239" s="16">
        <v>1.1574074074074073E-5</v>
      </c>
      <c r="O1239">
        <v>98</v>
      </c>
      <c r="P1239">
        <v>7</v>
      </c>
      <c r="Q1239">
        <f>pqZwift[[#This Row],[Afstand]]+IF(pqZwift[[#This Row],[Index]]&gt;1,Q1238,0)</f>
        <v>7670</v>
      </c>
      <c r="R1239">
        <v>25</v>
      </c>
      <c r="S1239">
        <v>93</v>
      </c>
    </row>
    <row r="1240" spans="2:19" x14ac:dyDescent="0.25">
      <c r="B1240">
        <v>1238</v>
      </c>
      <c r="C1240" t="s">
        <v>1811</v>
      </c>
      <c r="D1240" t="s">
        <v>35</v>
      </c>
      <c r="E1240" s="10">
        <v>1.1574074074074073E-5</v>
      </c>
      <c r="F1240" t="s">
        <v>185</v>
      </c>
      <c r="G1240" t="s">
        <v>801</v>
      </c>
      <c r="H1240" s="11">
        <v>44171.412754629629</v>
      </c>
      <c r="I1240" t="s">
        <v>1851</v>
      </c>
      <c r="J1240">
        <v>0</v>
      </c>
      <c r="K1240">
        <v>94</v>
      </c>
      <c r="M1240">
        <v>1238</v>
      </c>
      <c r="N1240" s="16">
        <v>1.1574074074074073E-5</v>
      </c>
      <c r="O1240">
        <v>98</v>
      </c>
      <c r="P1240">
        <v>8</v>
      </c>
      <c r="Q1240">
        <f>pqZwift[[#This Row],[Afstand]]+IF(pqZwift[[#This Row],[Index]]&gt;1,Q1239,0)</f>
        <v>7678</v>
      </c>
      <c r="R1240">
        <v>28</v>
      </c>
      <c r="S1240">
        <v>94</v>
      </c>
    </row>
    <row r="1241" spans="2:19" x14ac:dyDescent="0.25">
      <c r="B1241">
        <v>1239</v>
      </c>
      <c r="C1241" t="s">
        <v>1811</v>
      </c>
      <c r="D1241" t="s">
        <v>35</v>
      </c>
      <c r="E1241" s="10">
        <v>1.1574074074074073E-5</v>
      </c>
      <c r="F1241" t="s">
        <v>185</v>
      </c>
      <c r="G1241" t="s">
        <v>642</v>
      </c>
      <c r="H1241" s="11">
        <v>44171.412766203706</v>
      </c>
      <c r="I1241" t="s">
        <v>1852</v>
      </c>
      <c r="J1241">
        <v>0</v>
      </c>
      <c r="K1241">
        <v>93</v>
      </c>
      <c r="M1241">
        <v>1239</v>
      </c>
      <c r="N1241" s="16">
        <v>1.1574074074074073E-5</v>
      </c>
      <c r="O1241">
        <v>98</v>
      </c>
      <c r="P1241">
        <v>8</v>
      </c>
      <c r="Q1241">
        <f>pqZwift[[#This Row],[Afstand]]+IF(pqZwift[[#This Row],[Index]]&gt;1,Q1240,0)</f>
        <v>7686</v>
      </c>
      <c r="R1241">
        <v>28</v>
      </c>
      <c r="S1241">
        <v>93</v>
      </c>
    </row>
    <row r="1242" spans="2:19" x14ac:dyDescent="0.25">
      <c r="B1242">
        <v>1240</v>
      </c>
      <c r="C1242" t="s">
        <v>1811</v>
      </c>
      <c r="D1242" t="s">
        <v>43</v>
      </c>
      <c r="E1242" s="10">
        <v>1.1574074074074073E-5</v>
      </c>
      <c r="F1242" t="s">
        <v>76</v>
      </c>
      <c r="G1242" t="s">
        <v>1853</v>
      </c>
      <c r="H1242" s="11">
        <v>44171.412777777776</v>
      </c>
      <c r="I1242" t="s">
        <v>1854</v>
      </c>
      <c r="J1242">
        <v>0</v>
      </c>
      <c r="K1242">
        <v>93</v>
      </c>
      <c r="M1242">
        <v>1240</v>
      </c>
      <c r="N1242" s="16">
        <v>1.1574074074074073E-5</v>
      </c>
      <c r="O1242">
        <v>98</v>
      </c>
      <c r="P1242">
        <v>7</v>
      </c>
      <c r="Q1242">
        <f>pqZwift[[#This Row],[Afstand]]+IF(pqZwift[[#This Row],[Index]]&gt;1,Q1241,0)</f>
        <v>7693</v>
      </c>
      <c r="R1242">
        <v>27</v>
      </c>
      <c r="S1242">
        <v>93</v>
      </c>
    </row>
    <row r="1243" spans="2:19" x14ac:dyDescent="0.25">
      <c r="B1243">
        <v>1241</v>
      </c>
      <c r="C1243" t="s">
        <v>1811</v>
      </c>
      <c r="D1243" t="s">
        <v>43</v>
      </c>
      <c r="E1243" s="10">
        <v>1.1574074074074073E-5</v>
      </c>
      <c r="F1243" t="s">
        <v>76</v>
      </c>
      <c r="G1243" t="s">
        <v>1853</v>
      </c>
      <c r="H1243" s="11">
        <v>44171.412789351853</v>
      </c>
      <c r="I1243" t="s">
        <v>1855</v>
      </c>
      <c r="J1243">
        <v>0</v>
      </c>
      <c r="K1243">
        <v>92</v>
      </c>
      <c r="M1243">
        <v>1241</v>
      </c>
      <c r="N1243" s="16">
        <v>1.1574074074074073E-5</v>
      </c>
      <c r="O1243">
        <v>98</v>
      </c>
      <c r="P1243">
        <v>7</v>
      </c>
      <c r="Q1243">
        <f>pqZwift[[#This Row],[Afstand]]+IF(pqZwift[[#This Row],[Index]]&gt;1,Q1242,0)</f>
        <v>7700</v>
      </c>
      <c r="R1243">
        <v>27</v>
      </c>
      <c r="S1243">
        <v>92</v>
      </c>
    </row>
    <row r="1244" spans="2:19" x14ac:dyDescent="0.25">
      <c r="B1244">
        <v>1242</v>
      </c>
      <c r="C1244" t="s">
        <v>1811</v>
      </c>
      <c r="D1244" t="s">
        <v>43</v>
      </c>
      <c r="E1244" s="10">
        <v>1.1574074074074073E-5</v>
      </c>
      <c r="F1244" t="s">
        <v>73</v>
      </c>
      <c r="G1244" t="s">
        <v>1856</v>
      </c>
      <c r="H1244" s="11">
        <v>44171.412800925929</v>
      </c>
      <c r="I1244" t="s">
        <v>1857</v>
      </c>
      <c r="J1244">
        <v>0</v>
      </c>
      <c r="K1244">
        <v>91</v>
      </c>
      <c r="M1244">
        <v>1242</v>
      </c>
      <c r="N1244" s="16">
        <v>1.1574074074074073E-5</v>
      </c>
      <c r="O1244">
        <v>98</v>
      </c>
      <c r="P1244">
        <v>7</v>
      </c>
      <c r="Q1244">
        <f>pqZwift[[#This Row],[Afstand]]+IF(pqZwift[[#This Row],[Index]]&gt;1,Q1243,0)</f>
        <v>7707</v>
      </c>
      <c r="R1244">
        <v>24</v>
      </c>
      <c r="S1244">
        <v>91</v>
      </c>
    </row>
    <row r="1245" spans="2:19" x14ac:dyDescent="0.25">
      <c r="B1245">
        <v>1243</v>
      </c>
      <c r="C1245" t="s">
        <v>1811</v>
      </c>
      <c r="D1245" t="s">
        <v>35</v>
      </c>
      <c r="E1245" s="10">
        <v>1.1574074074074073E-5</v>
      </c>
      <c r="F1245" t="s">
        <v>185</v>
      </c>
      <c r="G1245" t="s">
        <v>1858</v>
      </c>
      <c r="H1245" s="11">
        <v>44171.412812499999</v>
      </c>
      <c r="I1245" t="s">
        <v>1859</v>
      </c>
      <c r="J1245">
        <v>0</v>
      </c>
      <c r="K1245">
        <v>92</v>
      </c>
      <c r="M1245">
        <v>1243</v>
      </c>
      <c r="N1245" s="16">
        <v>1.1574074074074073E-5</v>
      </c>
      <c r="O1245">
        <v>98</v>
      </c>
      <c r="P1245">
        <v>8</v>
      </c>
      <c r="Q1245">
        <f>pqZwift[[#This Row],[Afstand]]+IF(pqZwift[[#This Row],[Index]]&gt;1,Q1244,0)</f>
        <v>7715</v>
      </c>
      <c r="R1245">
        <v>28</v>
      </c>
      <c r="S1245">
        <v>92</v>
      </c>
    </row>
    <row r="1246" spans="2:19" x14ac:dyDescent="0.25">
      <c r="B1246">
        <v>1244</v>
      </c>
      <c r="C1246" t="s">
        <v>1860</v>
      </c>
      <c r="D1246" t="s">
        <v>35</v>
      </c>
      <c r="E1246" s="10">
        <v>1.1574074074074073E-5</v>
      </c>
      <c r="F1246" t="s">
        <v>84</v>
      </c>
      <c r="G1246" t="s">
        <v>1861</v>
      </c>
      <c r="H1246" s="11">
        <v>44171.412824074076</v>
      </c>
      <c r="I1246" t="s">
        <v>1862</v>
      </c>
      <c r="J1246">
        <v>0</v>
      </c>
      <c r="K1246">
        <v>91</v>
      </c>
      <c r="M1246">
        <v>1244</v>
      </c>
      <c r="N1246" s="16">
        <v>1.1574074074074073E-5</v>
      </c>
      <c r="O1246">
        <v>99</v>
      </c>
      <c r="P1246">
        <v>8</v>
      </c>
      <c r="Q1246">
        <f>pqZwift[[#This Row],[Afstand]]+IF(pqZwift[[#This Row],[Index]]&gt;1,Q1245,0)</f>
        <v>7723</v>
      </c>
      <c r="R1246">
        <v>29</v>
      </c>
      <c r="S1246">
        <v>91</v>
      </c>
    </row>
    <row r="1247" spans="2:19" x14ac:dyDescent="0.25">
      <c r="B1247">
        <v>1245</v>
      </c>
      <c r="C1247" t="s">
        <v>1860</v>
      </c>
      <c r="D1247" t="s">
        <v>43</v>
      </c>
      <c r="E1247" s="10">
        <v>1.1574074074074073E-5</v>
      </c>
      <c r="F1247" t="s">
        <v>173</v>
      </c>
      <c r="G1247" t="s">
        <v>1863</v>
      </c>
      <c r="H1247" s="11">
        <v>44171.412835648145</v>
      </c>
      <c r="I1247" t="s">
        <v>1864</v>
      </c>
      <c r="J1247">
        <v>0</v>
      </c>
      <c r="K1247">
        <v>91</v>
      </c>
      <c r="M1247">
        <v>1245</v>
      </c>
      <c r="N1247" s="16">
        <v>1.1574074074074073E-5</v>
      </c>
      <c r="O1247">
        <v>99</v>
      </c>
      <c r="P1247">
        <v>7</v>
      </c>
      <c r="Q1247">
        <f>pqZwift[[#This Row],[Afstand]]+IF(pqZwift[[#This Row],[Index]]&gt;1,Q1246,0)</f>
        <v>7730</v>
      </c>
      <c r="R1247">
        <v>25</v>
      </c>
      <c r="S1247">
        <v>91</v>
      </c>
    </row>
    <row r="1248" spans="2:19" x14ac:dyDescent="0.25">
      <c r="B1248">
        <v>1246</v>
      </c>
      <c r="C1248" t="s">
        <v>1860</v>
      </c>
      <c r="D1248" t="s">
        <v>66</v>
      </c>
      <c r="E1248" s="10">
        <v>1.1574074074074073E-5</v>
      </c>
      <c r="F1248" t="s">
        <v>315</v>
      </c>
      <c r="G1248" t="s">
        <v>1142</v>
      </c>
      <c r="H1248" s="11">
        <v>44171.412847222222</v>
      </c>
      <c r="I1248" t="s">
        <v>1865</v>
      </c>
      <c r="J1248">
        <v>0</v>
      </c>
      <c r="K1248">
        <v>91</v>
      </c>
      <c r="M1248">
        <v>1246</v>
      </c>
      <c r="N1248" s="16">
        <v>1.1574074074074073E-5</v>
      </c>
      <c r="O1248">
        <v>99</v>
      </c>
      <c r="P1248">
        <v>6</v>
      </c>
      <c r="Q1248">
        <f>pqZwift[[#This Row],[Afstand]]+IF(pqZwift[[#This Row],[Index]]&gt;1,Q1247,0)</f>
        <v>7736</v>
      </c>
      <c r="R1248">
        <v>23</v>
      </c>
      <c r="S1248">
        <v>91</v>
      </c>
    </row>
    <row r="1249" spans="2:19" x14ac:dyDescent="0.25">
      <c r="B1249">
        <v>1247</v>
      </c>
      <c r="C1249" t="s">
        <v>1860</v>
      </c>
      <c r="D1249" t="s">
        <v>43</v>
      </c>
      <c r="E1249" s="10">
        <v>1.1574074074074073E-5</v>
      </c>
      <c r="F1249" t="s">
        <v>173</v>
      </c>
      <c r="G1249" t="s">
        <v>1863</v>
      </c>
      <c r="H1249" s="11">
        <v>44171.412858796299</v>
      </c>
      <c r="I1249" t="s">
        <v>1866</v>
      </c>
      <c r="J1249">
        <v>0</v>
      </c>
      <c r="K1249">
        <v>90</v>
      </c>
      <c r="M1249">
        <v>1247</v>
      </c>
      <c r="N1249" s="16">
        <v>1.1574074074074073E-5</v>
      </c>
      <c r="O1249">
        <v>99</v>
      </c>
      <c r="P1249">
        <v>7</v>
      </c>
      <c r="Q1249">
        <f>pqZwift[[#This Row],[Afstand]]+IF(pqZwift[[#This Row],[Index]]&gt;1,Q1248,0)</f>
        <v>7743</v>
      </c>
      <c r="R1249">
        <v>25</v>
      </c>
      <c r="S1249">
        <v>90</v>
      </c>
    </row>
    <row r="1250" spans="2:19" x14ac:dyDescent="0.25">
      <c r="B1250">
        <v>1248</v>
      </c>
      <c r="C1250" t="s">
        <v>1860</v>
      </c>
      <c r="D1250" t="s">
        <v>43</v>
      </c>
      <c r="E1250" s="10">
        <v>1.1574074074074073E-5</v>
      </c>
      <c r="F1250" t="s">
        <v>73</v>
      </c>
      <c r="G1250" t="s">
        <v>1856</v>
      </c>
      <c r="H1250" s="11">
        <v>44171.412870370368</v>
      </c>
      <c r="I1250" t="s">
        <v>1867</v>
      </c>
      <c r="J1250">
        <v>0</v>
      </c>
      <c r="K1250">
        <v>90</v>
      </c>
      <c r="M1250">
        <v>1248</v>
      </c>
      <c r="N1250" s="16">
        <v>1.1574074074074073E-5</v>
      </c>
      <c r="O1250">
        <v>99</v>
      </c>
      <c r="P1250">
        <v>7</v>
      </c>
      <c r="Q1250">
        <f>pqZwift[[#This Row],[Afstand]]+IF(pqZwift[[#This Row],[Index]]&gt;1,Q1249,0)</f>
        <v>7750</v>
      </c>
      <c r="R1250">
        <v>24</v>
      </c>
      <c r="S1250">
        <v>90</v>
      </c>
    </row>
    <row r="1251" spans="2:19" x14ac:dyDescent="0.25">
      <c r="B1251">
        <v>1249</v>
      </c>
      <c r="C1251" t="s">
        <v>1860</v>
      </c>
      <c r="D1251" t="s">
        <v>66</v>
      </c>
      <c r="E1251" s="10">
        <v>1.1574074074074073E-5</v>
      </c>
      <c r="F1251" t="s">
        <v>70</v>
      </c>
      <c r="G1251" t="s">
        <v>1118</v>
      </c>
      <c r="H1251" s="11">
        <v>44171.412881944445</v>
      </c>
      <c r="I1251" t="s">
        <v>1868</v>
      </c>
      <c r="J1251">
        <v>0</v>
      </c>
      <c r="K1251">
        <v>88</v>
      </c>
      <c r="M1251">
        <v>1249</v>
      </c>
      <c r="N1251" s="16">
        <v>1.1574074074074073E-5</v>
      </c>
      <c r="O1251">
        <v>99</v>
      </c>
      <c r="P1251">
        <v>6</v>
      </c>
      <c r="Q1251">
        <f>pqZwift[[#This Row],[Afstand]]+IF(pqZwift[[#This Row],[Index]]&gt;1,Q1250,0)</f>
        <v>7756</v>
      </c>
      <c r="R1251">
        <v>22</v>
      </c>
      <c r="S1251">
        <v>88</v>
      </c>
    </row>
    <row r="1252" spans="2:19" x14ac:dyDescent="0.25">
      <c r="B1252">
        <v>1250</v>
      </c>
      <c r="C1252" t="s">
        <v>1869</v>
      </c>
      <c r="D1252" t="s">
        <v>43</v>
      </c>
      <c r="E1252" s="10">
        <v>1.1574074074074073E-5</v>
      </c>
      <c r="F1252" t="s">
        <v>73</v>
      </c>
      <c r="G1252" t="s">
        <v>630</v>
      </c>
      <c r="H1252" s="11">
        <v>44171.412893518522</v>
      </c>
      <c r="I1252" t="s">
        <v>1870</v>
      </c>
      <c r="J1252">
        <v>0</v>
      </c>
      <c r="K1252">
        <v>88</v>
      </c>
      <c r="M1252">
        <v>1250</v>
      </c>
      <c r="N1252" s="16">
        <v>1.1574074074074073E-5</v>
      </c>
      <c r="O1252">
        <v>100</v>
      </c>
      <c r="P1252">
        <v>7</v>
      </c>
      <c r="Q1252">
        <f>pqZwift[[#This Row],[Afstand]]+IF(pqZwift[[#This Row],[Index]]&gt;1,Q1251,0)</f>
        <v>7763</v>
      </c>
      <c r="R1252">
        <v>24</v>
      </c>
      <c r="S1252">
        <v>88</v>
      </c>
    </row>
    <row r="1253" spans="2:19" x14ac:dyDescent="0.25">
      <c r="B1253">
        <v>1251</v>
      </c>
      <c r="C1253" t="s">
        <v>1869</v>
      </c>
      <c r="D1253" t="s">
        <v>66</v>
      </c>
      <c r="E1253" s="10">
        <v>1.1574074074074073E-5</v>
      </c>
      <c r="F1253" t="s">
        <v>315</v>
      </c>
      <c r="G1253" t="s">
        <v>1142</v>
      </c>
      <c r="H1253" s="11">
        <v>44171.412905092591</v>
      </c>
      <c r="I1253" t="s">
        <v>1871</v>
      </c>
      <c r="J1253">
        <v>0</v>
      </c>
      <c r="K1253">
        <v>88</v>
      </c>
      <c r="M1253">
        <v>1251</v>
      </c>
      <c r="N1253" s="16">
        <v>1.1574074074074073E-5</v>
      </c>
      <c r="O1253">
        <v>100</v>
      </c>
      <c r="P1253">
        <v>6</v>
      </c>
      <c r="Q1253">
        <f>pqZwift[[#This Row],[Afstand]]+IF(pqZwift[[#This Row],[Index]]&gt;1,Q1252,0)</f>
        <v>7769</v>
      </c>
      <c r="R1253">
        <v>23</v>
      </c>
      <c r="S1253">
        <v>88</v>
      </c>
    </row>
    <row r="1254" spans="2:19" x14ac:dyDescent="0.25">
      <c r="B1254">
        <v>1252</v>
      </c>
      <c r="C1254" t="s">
        <v>1869</v>
      </c>
      <c r="D1254" t="s">
        <v>66</v>
      </c>
      <c r="E1254" s="10">
        <v>1.1574074074074073E-5</v>
      </c>
      <c r="F1254" t="s">
        <v>67</v>
      </c>
      <c r="G1254" t="s">
        <v>1872</v>
      </c>
      <c r="H1254" s="11">
        <v>44171.412916666668</v>
      </c>
      <c r="I1254" t="s">
        <v>1873</v>
      </c>
      <c r="J1254">
        <v>0</v>
      </c>
      <c r="K1254">
        <v>87</v>
      </c>
      <c r="M1254">
        <v>1252</v>
      </c>
      <c r="N1254" s="16">
        <v>1.1574074074074073E-5</v>
      </c>
      <c r="O1254">
        <v>100</v>
      </c>
      <c r="P1254">
        <v>6</v>
      </c>
      <c r="Q1254">
        <f>pqZwift[[#This Row],[Afstand]]+IF(pqZwift[[#This Row],[Index]]&gt;1,Q1253,0)</f>
        <v>7775</v>
      </c>
      <c r="R1254">
        <v>21</v>
      </c>
      <c r="S1254">
        <v>87</v>
      </c>
    </row>
    <row r="1255" spans="2:19" x14ac:dyDescent="0.25">
      <c r="B1255">
        <v>1253</v>
      </c>
      <c r="C1255" t="s">
        <v>1869</v>
      </c>
      <c r="D1255" t="s">
        <v>66</v>
      </c>
      <c r="E1255" s="10">
        <v>1.1574074074074073E-5</v>
      </c>
      <c r="F1255" t="s">
        <v>315</v>
      </c>
      <c r="G1255" t="s">
        <v>1115</v>
      </c>
      <c r="H1255" s="11">
        <v>44171.412928240738</v>
      </c>
      <c r="I1255" t="s">
        <v>1874</v>
      </c>
      <c r="J1255">
        <v>0</v>
      </c>
      <c r="K1255">
        <v>88</v>
      </c>
      <c r="M1255">
        <v>1253</v>
      </c>
      <c r="N1255" s="16">
        <v>1.1574074074074073E-5</v>
      </c>
      <c r="O1255">
        <v>100</v>
      </c>
      <c r="P1255">
        <v>6</v>
      </c>
      <c r="Q1255">
        <f>pqZwift[[#This Row],[Afstand]]+IF(pqZwift[[#This Row],[Index]]&gt;1,Q1254,0)</f>
        <v>7781</v>
      </c>
      <c r="R1255">
        <v>23</v>
      </c>
      <c r="S1255">
        <v>88</v>
      </c>
    </row>
    <row r="1256" spans="2:19" x14ac:dyDescent="0.25">
      <c r="B1256">
        <v>1254</v>
      </c>
      <c r="C1256" t="s">
        <v>1869</v>
      </c>
      <c r="D1256" t="s">
        <v>66</v>
      </c>
      <c r="E1256" s="10">
        <v>1.1574074074074073E-5</v>
      </c>
      <c r="F1256" t="s">
        <v>70</v>
      </c>
      <c r="G1256" t="s">
        <v>1875</v>
      </c>
      <c r="H1256" s="11">
        <v>44171.412939814814</v>
      </c>
      <c r="I1256" t="s">
        <v>1876</v>
      </c>
      <c r="J1256">
        <v>0</v>
      </c>
      <c r="K1256">
        <v>89</v>
      </c>
      <c r="M1256">
        <v>1254</v>
      </c>
      <c r="N1256" s="16">
        <v>1.1574074074074073E-5</v>
      </c>
      <c r="O1256">
        <v>100</v>
      </c>
      <c r="P1256">
        <v>6</v>
      </c>
      <c r="Q1256">
        <f>pqZwift[[#This Row],[Afstand]]+IF(pqZwift[[#This Row],[Index]]&gt;1,Q1255,0)</f>
        <v>7787</v>
      </c>
      <c r="R1256">
        <v>22</v>
      </c>
      <c r="S1256">
        <v>89</v>
      </c>
    </row>
    <row r="1257" spans="2:19" x14ac:dyDescent="0.25">
      <c r="B1257">
        <v>1255</v>
      </c>
      <c r="C1257" t="s">
        <v>1869</v>
      </c>
      <c r="D1257" t="s">
        <v>66</v>
      </c>
      <c r="E1257" s="10">
        <v>1.1574074074074073E-5</v>
      </c>
      <c r="F1257" t="s">
        <v>70</v>
      </c>
      <c r="G1257" t="s">
        <v>1875</v>
      </c>
      <c r="H1257" s="11">
        <v>44171.412951388891</v>
      </c>
      <c r="I1257" t="s">
        <v>1877</v>
      </c>
      <c r="J1257">
        <v>0</v>
      </c>
      <c r="K1257">
        <v>89</v>
      </c>
      <c r="M1257">
        <v>1255</v>
      </c>
      <c r="N1257" s="16">
        <v>1.1574074074074073E-5</v>
      </c>
      <c r="O1257">
        <v>100</v>
      </c>
      <c r="P1257">
        <v>6</v>
      </c>
      <c r="Q1257">
        <f>pqZwift[[#This Row],[Afstand]]+IF(pqZwift[[#This Row],[Index]]&gt;1,Q1256,0)</f>
        <v>7793</v>
      </c>
      <c r="R1257">
        <v>22</v>
      </c>
      <c r="S1257">
        <v>89</v>
      </c>
    </row>
    <row r="1258" spans="2:19" x14ac:dyDescent="0.25">
      <c r="B1258">
        <v>1256</v>
      </c>
      <c r="C1258" t="s">
        <v>1869</v>
      </c>
      <c r="D1258" t="s">
        <v>43</v>
      </c>
      <c r="E1258" s="10">
        <v>1.1574074074074073E-5</v>
      </c>
      <c r="F1258" t="s">
        <v>173</v>
      </c>
      <c r="G1258" t="s">
        <v>1135</v>
      </c>
      <c r="H1258" s="11">
        <v>44171.412962962961</v>
      </c>
      <c r="I1258" t="s">
        <v>1878</v>
      </c>
      <c r="J1258">
        <v>0</v>
      </c>
      <c r="K1258">
        <v>90</v>
      </c>
      <c r="M1258">
        <v>1256</v>
      </c>
      <c r="N1258" s="16">
        <v>1.1574074074074073E-5</v>
      </c>
      <c r="O1258">
        <v>100</v>
      </c>
      <c r="P1258">
        <v>7</v>
      </c>
      <c r="Q1258">
        <f>pqZwift[[#This Row],[Afstand]]+IF(pqZwift[[#This Row],[Index]]&gt;1,Q1257,0)</f>
        <v>7800</v>
      </c>
      <c r="R1258">
        <v>25</v>
      </c>
      <c r="S1258">
        <v>90</v>
      </c>
    </row>
    <row r="1259" spans="2:19" x14ac:dyDescent="0.25">
      <c r="B1259">
        <v>1257</v>
      </c>
      <c r="C1259" t="s">
        <v>1869</v>
      </c>
      <c r="D1259" t="s">
        <v>66</v>
      </c>
      <c r="E1259" s="10">
        <v>1.1574074074074073E-5</v>
      </c>
      <c r="F1259" t="s">
        <v>70</v>
      </c>
      <c r="G1259" t="s">
        <v>336</v>
      </c>
      <c r="H1259" s="11">
        <v>44171.412974537037</v>
      </c>
      <c r="I1259" t="s">
        <v>1879</v>
      </c>
      <c r="J1259">
        <v>0</v>
      </c>
      <c r="K1259">
        <v>91</v>
      </c>
      <c r="M1259">
        <v>1257</v>
      </c>
      <c r="N1259" s="16">
        <v>1.1574074074074073E-5</v>
      </c>
      <c r="O1259">
        <v>100</v>
      </c>
      <c r="P1259">
        <v>6</v>
      </c>
      <c r="Q1259">
        <f>pqZwift[[#This Row],[Afstand]]+IF(pqZwift[[#This Row],[Index]]&gt;1,Q1258,0)</f>
        <v>7806</v>
      </c>
      <c r="R1259">
        <v>22</v>
      </c>
      <c r="S1259">
        <v>91</v>
      </c>
    </row>
    <row r="1260" spans="2:19" x14ac:dyDescent="0.25">
      <c r="B1260">
        <v>1258</v>
      </c>
      <c r="C1260" t="s">
        <v>1869</v>
      </c>
      <c r="D1260" t="s">
        <v>43</v>
      </c>
      <c r="E1260" s="10">
        <v>1.1574074074074073E-5</v>
      </c>
      <c r="F1260" t="s">
        <v>315</v>
      </c>
      <c r="G1260" t="s">
        <v>1121</v>
      </c>
      <c r="H1260" s="11">
        <v>44171.412986111114</v>
      </c>
      <c r="I1260" t="s">
        <v>1880</v>
      </c>
      <c r="J1260">
        <v>0</v>
      </c>
      <c r="K1260">
        <v>91</v>
      </c>
      <c r="M1260">
        <v>1258</v>
      </c>
      <c r="N1260" s="16">
        <v>1.1574074074074073E-5</v>
      </c>
      <c r="O1260">
        <v>100</v>
      </c>
      <c r="P1260">
        <v>7</v>
      </c>
      <c r="Q1260">
        <f>pqZwift[[#This Row],[Afstand]]+IF(pqZwift[[#This Row],[Index]]&gt;1,Q1259,0)</f>
        <v>7813</v>
      </c>
      <c r="R1260">
        <v>23</v>
      </c>
      <c r="S1260">
        <v>91</v>
      </c>
    </row>
    <row r="1261" spans="2:19" x14ac:dyDescent="0.25">
      <c r="B1261">
        <v>1259</v>
      </c>
      <c r="C1261" t="s">
        <v>1869</v>
      </c>
      <c r="D1261" t="s">
        <v>43</v>
      </c>
      <c r="E1261" s="10">
        <v>1.1574074074074073E-5</v>
      </c>
      <c r="F1261" t="s">
        <v>79</v>
      </c>
      <c r="G1261" t="s">
        <v>1128</v>
      </c>
      <c r="H1261" s="11">
        <v>44171.412997685184</v>
      </c>
      <c r="I1261" t="s">
        <v>1881</v>
      </c>
      <c r="J1261">
        <v>0</v>
      </c>
      <c r="K1261">
        <v>91</v>
      </c>
      <c r="M1261">
        <v>1259</v>
      </c>
      <c r="N1261" s="16">
        <v>1.1574074074074073E-5</v>
      </c>
      <c r="O1261">
        <v>100</v>
      </c>
      <c r="P1261">
        <v>7</v>
      </c>
      <c r="Q1261">
        <f>pqZwift[[#This Row],[Afstand]]+IF(pqZwift[[#This Row],[Index]]&gt;1,Q1260,0)</f>
        <v>7820</v>
      </c>
      <c r="R1261">
        <v>26</v>
      </c>
      <c r="S1261">
        <v>91</v>
      </c>
    </row>
    <row r="1262" spans="2:19" x14ac:dyDescent="0.25">
      <c r="B1262">
        <v>1260</v>
      </c>
      <c r="C1262" t="s">
        <v>1869</v>
      </c>
      <c r="D1262" t="s">
        <v>43</v>
      </c>
      <c r="E1262" s="10">
        <v>1.1574074074074073E-5</v>
      </c>
      <c r="F1262" t="s">
        <v>173</v>
      </c>
      <c r="G1262" t="s">
        <v>1882</v>
      </c>
      <c r="H1262" s="11">
        <v>44171.41300925926</v>
      </c>
      <c r="I1262" t="s">
        <v>1883</v>
      </c>
      <c r="J1262">
        <v>0</v>
      </c>
      <c r="K1262">
        <v>91</v>
      </c>
      <c r="M1262">
        <v>1260</v>
      </c>
      <c r="N1262" s="16">
        <v>1.1574074074074073E-5</v>
      </c>
      <c r="O1262">
        <v>100</v>
      </c>
      <c r="P1262">
        <v>7</v>
      </c>
      <c r="Q1262">
        <f>pqZwift[[#This Row],[Afstand]]+IF(pqZwift[[#This Row],[Index]]&gt;1,Q1261,0)</f>
        <v>7827</v>
      </c>
      <c r="R1262">
        <v>25</v>
      </c>
      <c r="S1262">
        <v>91</v>
      </c>
    </row>
    <row r="1263" spans="2:19" x14ac:dyDescent="0.25">
      <c r="B1263">
        <v>1261</v>
      </c>
      <c r="C1263" t="s">
        <v>1869</v>
      </c>
      <c r="D1263" t="s">
        <v>35</v>
      </c>
      <c r="E1263" s="10">
        <v>1.1574074074074073E-5</v>
      </c>
      <c r="F1263" t="s">
        <v>185</v>
      </c>
      <c r="G1263" t="s">
        <v>1884</v>
      </c>
      <c r="H1263" s="11">
        <v>44171.41302083333</v>
      </c>
      <c r="I1263" t="s">
        <v>1885</v>
      </c>
      <c r="J1263">
        <v>0</v>
      </c>
      <c r="K1263">
        <v>91</v>
      </c>
      <c r="M1263">
        <v>1261</v>
      </c>
      <c r="N1263" s="16">
        <v>1.1574074074074073E-5</v>
      </c>
      <c r="O1263">
        <v>100</v>
      </c>
      <c r="P1263">
        <v>8</v>
      </c>
      <c r="Q1263">
        <f>pqZwift[[#This Row],[Afstand]]+IF(pqZwift[[#This Row],[Index]]&gt;1,Q1262,0)</f>
        <v>7835</v>
      </c>
      <c r="R1263">
        <v>28</v>
      </c>
      <c r="S1263">
        <v>91</v>
      </c>
    </row>
    <row r="1264" spans="2:19" x14ac:dyDescent="0.25">
      <c r="B1264">
        <v>1262</v>
      </c>
      <c r="C1264" t="s">
        <v>1869</v>
      </c>
      <c r="D1264" t="s">
        <v>43</v>
      </c>
      <c r="E1264" s="10">
        <v>1.1574074074074073E-5</v>
      </c>
      <c r="F1264" t="s">
        <v>76</v>
      </c>
      <c r="G1264" t="s">
        <v>1886</v>
      </c>
      <c r="H1264" s="11">
        <v>44171.413032407407</v>
      </c>
      <c r="I1264" t="s">
        <v>1887</v>
      </c>
      <c r="J1264">
        <v>0</v>
      </c>
      <c r="K1264">
        <v>93</v>
      </c>
      <c r="M1264">
        <v>1262</v>
      </c>
      <c r="N1264" s="16">
        <v>1.1574074074074073E-5</v>
      </c>
      <c r="O1264">
        <v>100</v>
      </c>
      <c r="P1264">
        <v>7</v>
      </c>
      <c r="Q1264">
        <f>pqZwift[[#This Row],[Afstand]]+IF(pqZwift[[#This Row],[Index]]&gt;1,Q1263,0)</f>
        <v>7842</v>
      </c>
      <c r="R1264">
        <v>27</v>
      </c>
      <c r="S1264">
        <v>93</v>
      </c>
    </row>
    <row r="1265" spans="2:19" x14ac:dyDescent="0.25">
      <c r="B1265">
        <v>1263</v>
      </c>
      <c r="C1265" t="s">
        <v>1869</v>
      </c>
      <c r="D1265" t="s">
        <v>43</v>
      </c>
      <c r="E1265" s="10">
        <v>1.1574074074074073E-5</v>
      </c>
      <c r="F1265" t="s">
        <v>76</v>
      </c>
      <c r="G1265" t="s">
        <v>336</v>
      </c>
      <c r="H1265" s="11">
        <v>44171.413043981483</v>
      </c>
      <c r="I1265" t="s">
        <v>1888</v>
      </c>
      <c r="J1265">
        <v>0</v>
      </c>
      <c r="K1265">
        <v>93</v>
      </c>
      <c r="M1265">
        <v>1263</v>
      </c>
      <c r="N1265" s="16">
        <v>1.1574074074074073E-5</v>
      </c>
      <c r="O1265">
        <v>100</v>
      </c>
      <c r="P1265">
        <v>7</v>
      </c>
      <c r="Q1265">
        <f>pqZwift[[#This Row],[Afstand]]+IF(pqZwift[[#This Row],[Index]]&gt;1,Q1264,0)</f>
        <v>7849</v>
      </c>
      <c r="R1265">
        <v>27</v>
      </c>
      <c r="S1265">
        <v>93</v>
      </c>
    </row>
    <row r="1266" spans="2:19" x14ac:dyDescent="0.25">
      <c r="B1266">
        <v>1264</v>
      </c>
      <c r="C1266" t="s">
        <v>1860</v>
      </c>
      <c r="D1266" t="s">
        <v>35</v>
      </c>
      <c r="E1266" s="10">
        <v>1.1574074074074073E-5</v>
      </c>
      <c r="F1266" t="s">
        <v>84</v>
      </c>
      <c r="G1266" t="s">
        <v>1889</v>
      </c>
      <c r="H1266" s="11">
        <v>44171.413055555553</v>
      </c>
      <c r="I1266" t="s">
        <v>1890</v>
      </c>
      <c r="J1266">
        <v>0</v>
      </c>
      <c r="K1266">
        <v>92</v>
      </c>
      <c r="M1266">
        <v>1264</v>
      </c>
      <c r="N1266" s="16">
        <v>1.1574074074074073E-5</v>
      </c>
      <c r="O1266">
        <v>99</v>
      </c>
      <c r="P1266">
        <v>8</v>
      </c>
      <c r="Q1266">
        <f>pqZwift[[#This Row],[Afstand]]+IF(pqZwift[[#This Row],[Index]]&gt;1,Q1265,0)</f>
        <v>7857</v>
      </c>
      <c r="R1266">
        <v>29</v>
      </c>
      <c r="S1266">
        <v>92</v>
      </c>
    </row>
    <row r="1267" spans="2:19" x14ac:dyDescent="0.25">
      <c r="B1267">
        <v>1265</v>
      </c>
      <c r="C1267" t="s">
        <v>1860</v>
      </c>
      <c r="D1267" t="s">
        <v>35</v>
      </c>
      <c r="E1267" s="10">
        <v>1.1574074074074073E-5</v>
      </c>
      <c r="F1267" t="s">
        <v>161</v>
      </c>
      <c r="G1267" t="s">
        <v>1891</v>
      </c>
      <c r="H1267" s="11">
        <v>44171.41306712963</v>
      </c>
      <c r="I1267" t="s">
        <v>1892</v>
      </c>
      <c r="J1267">
        <v>0</v>
      </c>
      <c r="K1267">
        <v>93</v>
      </c>
      <c r="M1267">
        <v>1265</v>
      </c>
      <c r="N1267" s="16">
        <v>1.1574074074074073E-5</v>
      </c>
      <c r="O1267">
        <v>99</v>
      </c>
      <c r="P1267">
        <v>8</v>
      </c>
      <c r="Q1267">
        <f>pqZwift[[#This Row],[Afstand]]+IF(pqZwift[[#This Row],[Index]]&gt;1,Q1266,0)</f>
        <v>7865</v>
      </c>
      <c r="R1267">
        <v>30</v>
      </c>
      <c r="S1267">
        <v>93</v>
      </c>
    </row>
    <row r="1268" spans="2:19" x14ac:dyDescent="0.25">
      <c r="B1268">
        <v>1266</v>
      </c>
      <c r="C1268" t="s">
        <v>1860</v>
      </c>
      <c r="D1268" t="s">
        <v>35</v>
      </c>
      <c r="E1268" s="10">
        <v>1.1574074074074073E-5</v>
      </c>
      <c r="F1268" t="s">
        <v>161</v>
      </c>
      <c r="G1268" t="s">
        <v>1893</v>
      </c>
      <c r="H1268" s="11">
        <v>44171.413078703707</v>
      </c>
      <c r="I1268" t="s">
        <v>1894</v>
      </c>
      <c r="J1268">
        <v>0</v>
      </c>
      <c r="K1268">
        <v>92</v>
      </c>
      <c r="M1268">
        <v>1266</v>
      </c>
      <c r="N1268" s="16">
        <v>1.1574074074074073E-5</v>
      </c>
      <c r="O1268">
        <v>99</v>
      </c>
      <c r="P1268">
        <v>8</v>
      </c>
      <c r="Q1268">
        <f>pqZwift[[#This Row],[Afstand]]+IF(pqZwift[[#This Row],[Index]]&gt;1,Q1267,0)</f>
        <v>7873</v>
      </c>
      <c r="R1268">
        <v>30</v>
      </c>
      <c r="S1268">
        <v>92</v>
      </c>
    </row>
    <row r="1269" spans="2:19" x14ac:dyDescent="0.25">
      <c r="B1269">
        <v>1267</v>
      </c>
      <c r="C1269" t="s">
        <v>1860</v>
      </c>
      <c r="D1269" t="s">
        <v>87</v>
      </c>
      <c r="E1269" s="10">
        <v>1.1574074074074073E-5</v>
      </c>
      <c r="F1269" t="s">
        <v>88</v>
      </c>
      <c r="G1269" t="s">
        <v>616</v>
      </c>
      <c r="H1269" s="11">
        <v>44171.413090277776</v>
      </c>
      <c r="I1269" t="s">
        <v>1895</v>
      </c>
      <c r="J1269">
        <v>0</v>
      </c>
      <c r="K1269">
        <v>93</v>
      </c>
      <c r="M1269">
        <v>1267</v>
      </c>
      <c r="N1269" s="16">
        <v>1.1574074074074073E-5</v>
      </c>
      <c r="O1269">
        <v>99</v>
      </c>
      <c r="P1269">
        <v>9</v>
      </c>
      <c r="Q1269">
        <f>pqZwift[[#This Row],[Afstand]]+IF(pqZwift[[#This Row],[Index]]&gt;1,Q1268,0)</f>
        <v>7882</v>
      </c>
      <c r="R1269">
        <v>32</v>
      </c>
      <c r="S1269">
        <v>93</v>
      </c>
    </row>
    <row r="1270" spans="2:19" x14ac:dyDescent="0.25">
      <c r="B1270">
        <v>1268</v>
      </c>
      <c r="C1270" t="s">
        <v>1860</v>
      </c>
      <c r="D1270" t="s">
        <v>87</v>
      </c>
      <c r="E1270" s="10">
        <v>1.1574074074074073E-5</v>
      </c>
      <c r="F1270" t="s">
        <v>93</v>
      </c>
      <c r="G1270" t="s">
        <v>688</v>
      </c>
      <c r="H1270" s="11">
        <v>44171.413101851853</v>
      </c>
      <c r="I1270" t="s">
        <v>1896</v>
      </c>
      <c r="J1270">
        <v>0</v>
      </c>
      <c r="K1270">
        <v>93</v>
      </c>
      <c r="M1270">
        <v>1268</v>
      </c>
      <c r="N1270" s="16">
        <v>1.1574074074074073E-5</v>
      </c>
      <c r="O1270">
        <v>99</v>
      </c>
      <c r="P1270">
        <v>9</v>
      </c>
      <c r="Q1270">
        <f>pqZwift[[#This Row],[Afstand]]+IF(pqZwift[[#This Row],[Index]]&gt;1,Q1269,0)</f>
        <v>7891</v>
      </c>
      <c r="R1270">
        <v>31</v>
      </c>
      <c r="S1270">
        <v>93</v>
      </c>
    </row>
    <row r="1271" spans="2:19" x14ac:dyDescent="0.25">
      <c r="B1271">
        <v>1269</v>
      </c>
      <c r="C1271" t="s">
        <v>1811</v>
      </c>
      <c r="D1271" t="s">
        <v>87</v>
      </c>
      <c r="E1271" s="10">
        <v>1.1574074074074073E-5</v>
      </c>
      <c r="F1271" t="s">
        <v>101</v>
      </c>
      <c r="G1271" t="s">
        <v>690</v>
      </c>
      <c r="H1271" s="11">
        <v>44171.413113425922</v>
      </c>
      <c r="I1271" t="s">
        <v>1897</v>
      </c>
      <c r="J1271">
        <v>0</v>
      </c>
      <c r="K1271">
        <v>94</v>
      </c>
      <c r="M1271">
        <v>1269</v>
      </c>
      <c r="N1271" s="16">
        <v>1.1574074074074073E-5</v>
      </c>
      <c r="O1271">
        <v>98</v>
      </c>
      <c r="P1271">
        <v>9</v>
      </c>
      <c r="Q1271">
        <f>pqZwift[[#This Row],[Afstand]]+IF(pqZwift[[#This Row],[Index]]&gt;1,Q1270,0)</f>
        <v>7900</v>
      </c>
      <c r="R1271">
        <v>33</v>
      </c>
      <c r="S1271">
        <v>94</v>
      </c>
    </row>
    <row r="1272" spans="2:19" x14ac:dyDescent="0.25">
      <c r="B1272">
        <v>1270</v>
      </c>
      <c r="C1272" t="s">
        <v>1811</v>
      </c>
      <c r="D1272" t="s">
        <v>104</v>
      </c>
      <c r="E1272" s="10">
        <v>1.1574074074074073E-5</v>
      </c>
      <c r="F1272" t="s">
        <v>105</v>
      </c>
      <c r="G1272" t="s">
        <v>1898</v>
      </c>
      <c r="H1272" s="11">
        <v>44171.413124999999</v>
      </c>
      <c r="I1272" t="s">
        <v>1899</v>
      </c>
      <c r="J1272">
        <v>0</v>
      </c>
      <c r="K1272">
        <v>93</v>
      </c>
      <c r="M1272">
        <v>1270</v>
      </c>
      <c r="N1272" s="16">
        <v>1.1574074074074073E-5</v>
      </c>
      <c r="O1272">
        <v>98</v>
      </c>
      <c r="P1272">
        <v>10</v>
      </c>
      <c r="Q1272">
        <f>pqZwift[[#This Row],[Afstand]]+IF(pqZwift[[#This Row],[Index]]&gt;1,Q1271,0)</f>
        <v>7910</v>
      </c>
      <c r="R1272">
        <v>35</v>
      </c>
      <c r="S1272">
        <v>93</v>
      </c>
    </row>
    <row r="1273" spans="2:19" x14ac:dyDescent="0.25">
      <c r="B1273">
        <v>1271</v>
      </c>
      <c r="C1273" t="s">
        <v>1811</v>
      </c>
      <c r="D1273" t="s">
        <v>87</v>
      </c>
      <c r="E1273" s="10">
        <v>1.1574074074074073E-5</v>
      </c>
      <c r="F1273" t="s">
        <v>98</v>
      </c>
      <c r="G1273" t="s">
        <v>1900</v>
      </c>
      <c r="H1273" s="11">
        <v>44171.413136574076</v>
      </c>
      <c r="I1273" t="s">
        <v>1901</v>
      </c>
      <c r="J1273">
        <v>0</v>
      </c>
      <c r="K1273">
        <v>93</v>
      </c>
      <c r="M1273">
        <v>1271</v>
      </c>
      <c r="N1273" s="16">
        <v>1.1574074074074073E-5</v>
      </c>
      <c r="O1273">
        <v>98</v>
      </c>
      <c r="P1273">
        <v>9</v>
      </c>
      <c r="Q1273">
        <f>pqZwift[[#This Row],[Afstand]]+IF(pqZwift[[#This Row],[Index]]&gt;1,Q1272,0)</f>
        <v>7919</v>
      </c>
      <c r="R1273">
        <v>34</v>
      </c>
      <c r="S1273">
        <v>93</v>
      </c>
    </row>
    <row r="1274" spans="2:19" x14ac:dyDescent="0.25">
      <c r="B1274">
        <v>1272</v>
      </c>
      <c r="C1274" t="s">
        <v>1801</v>
      </c>
      <c r="D1274" t="s">
        <v>104</v>
      </c>
      <c r="E1274" s="10">
        <v>1.1574074074074073E-5</v>
      </c>
      <c r="F1274" t="s">
        <v>388</v>
      </c>
      <c r="G1274" t="s">
        <v>1010</v>
      </c>
      <c r="H1274" s="11">
        <v>44171.413148148145</v>
      </c>
      <c r="I1274" t="s">
        <v>1902</v>
      </c>
      <c r="J1274">
        <v>0</v>
      </c>
      <c r="K1274">
        <v>92</v>
      </c>
      <c r="M1274">
        <v>1272</v>
      </c>
      <c r="N1274" s="16">
        <v>1.1574074074074073E-5</v>
      </c>
      <c r="O1274">
        <v>97</v>
      </c>
      <c r="P1274">
        <v>10</v>
      </c>
      <c r="Q1274">
        <f>pqZwift[[#This Row],[Afstand]]+IF(pqZwift[[#This Row],[Index]]&gt;1,Q1273,0)</f>
        <v>7929</v>
      </c>
      <c r="R1274">
        <v>38</v>
      </c>
      <c r="S1274">
        <v>92</v>
      </c>
    </row>
    <row r="1275" spans="2:19" x14ac:dyDescent="0.25">
      <c r="B1275">
        <v>1273</v>
      </c>
      <c r="C1275" t="s">
        <v>1801</v>
      </c>
      <c r="D1275" t="s">
        <v>104</v>
      </c>
      <c r="E1275" s="10">
        <v>1.1574074074074073E-5</v>
      </c>
      <c r="F1275" t="s">
        <v>105</v>
      </c>
      <c r="G1275" t="s">
        <v>336</v>
      </c>
      <c r="H1275" s="11">
        <v>44171.413159722222</v>
      </c>
      <c r="I1275" t="s">
        <v>1903</v>
      </c>
      <c r="J1275">
        <v>0</v>
      </c>
      <c r="K1275">
        <v>91</v>
      </c>
      <c r="M1275">
        <v>1273</v>
      </c>
      <c r="N1275" s="16">
        <v>1.1574074074074073E-5</v>
      </c>
      <c r="O1275">
        <v>97</v>
      </c>
      <c r="P1275">
        <v>10</v>
      </c>
      <c r="Q1275">
        <f>pqZwift[[#This Row],[Afstand]]+IF(pqZwift[[#This Row],[Index]]&gt;1,Q1274,0)</f>
        <v>7939</v>
      </c>
      <c r="R1275">
        <v>35</v>
      </c>
      <c r="S1275">
        <v>91</v>
      </c>
    </row>
    <row r="1276" spans="2:19" x14ac:dyDescent="0.25">
      <c r="B1276">
        <v>1274</v>
      </c>
      <c r="C1276" t="s">
        <v>1801</v>
      </c>
      <c r="D1276" t="s">
        <v>104</v>
      </c>
      <c r="E1276" s="10">
        <v>1.1574074074074073E-5</v>
      </c>
      <c r="F1276" t="s">
        <v>112</v>
      </c>
      <c r="G1276" t="s">
        <v>1904</v>
      </c>
      <c r="H1276" s="11">
        <v>44171.413171296299</v>
      </c>
      <c r="I1276" t="s">
        <v>1905</v>
      </c>
      <c r="J1276">
        <v>0</v>
      </c>
      <c r="K1276">
        <v>92</v>
      </c>
      <c r="M1276">
        <v>1274</v>
      </c>
      <c r="N1276" s="16">
        <v>1.1574074074074073E-5</v>
      </c>
      <c r="O1276">
        <v>97</v>
      </c>
      <c r="P1276">
        <v>10</v>
      </c>
      <c r="Q1276">
        <f>pqZwift[[#This Row],[Afstand]]+IF(pqZwift[[#This Row],[Index]]&gt;1,Q1275,0)</f>
        <v>7949</v>
      </c>
      <c r="R1276">
        <v>36</v>
      </c>
      <c r="S1276">
        <v>92</v>
      </c>
    </row>
    <row r="1277" spans="2:19" x14ac:dyDescent="0.25">
      <c r="B1277">
        <v>1275</v>
      </c>
      <c r="C1277" t="s">
        <v>1792</v>
      </c>
      <c r="D1277" t="s">
        <v>117</v>
      </c>
      <c r="E1277" s="10">
        <v>1.1574074074074073E-5</v>
      </c>
      <c r="F1277" t="s">
        <v>388</v>
      </c>
      <c r="G1277" t="s">
        <v>336</v>
      </c>
      <c r="H1277" s="11">
        <v>44171.413182870368</v>
      </c>
      <c r="I1277" t="s">
        <v>1906</v>
      </c>
      <c r="J1277">
        <v>0</v>
      </c>
      <c r="K1277">
        <v>91</v>
      </c>
      <c r="M1277">
        <v>1275</v>
      </c>
      <c r="N1277" s="16">
        <v>1.1574074074074073E-5</v>
      </c>
      <c r="O1277">
        <v>96</v>
      </c>
      <c r="P1277">
        <v>11</v>
      </c>
      <c r="Q1277">
        <f>pqZwift[[#This Row],[Afstand]]+IF(pqZwift[[#This Row],[Index]]&gt;1,Q1276,0)</f>
        <v>7960</v>
      </c>
      <c r="R1277">
        <v>38</v>
      </c>
      <c r="S1277">
        <v>91</v>
      </c>
    </row>
    <row r="1278" spans="2:19" x14ac:dyDescent="0.25">
      <c r="B1278">
        <v>1276</v>
      </c>
      <c r="C1278" t="s">
        <v>1792</v>
      </c>
      <c r="D1278" t="s">
        <v>117</v>
      </c>
      <c r="E1278" s="10">
        <v>1.1574074074074073E-5</v>
      </c>
      <c r="F1278" t="s">
        <v>118</v>
      </c>
      <c r="G1278" t="s">
        <v>999</v>
      </c>
      <c r="H1278" s="11">
        <v>44171.413194444445</v>
      </c>
      <c r="I1278" t="s">
        <v>1907</v>
      </c>
      <c r="J1278">
        <v>0</v>
      </c>
      <c r="K1278">
        <v>91</v>
      </c>
      <c r="M1278">
        <v>1276</v>
      </c>
      <c r="N1278" s="16">
        <v>1.1574074074074073E-5</v>
      </c>
      <c r="O1278">
        <v>96</v>
      </c>
      <c r="P1278">
        <v>11</v>
      </c>
      <c r="Q1278">
        <f>pqZwift[[#This Row],[Afstand]]+IF(pqZwift[[#This Row],[Index]]&gt;1,Q1277,0)</f>
        <v>7971</v>
      </c>
      <c r="R1278">
        <v>39</v>
      </c>
      <c r="S1278">
        <v>91</v>
      </c>
    </row>
    <row r="1279" spans="2:19" x14ac:dyDescent="0.25">
      <c r="B1279">
        <v>1277</v>
      </c>
      <c r="C1279" t="s">
        <v>1792</v>
      </c>
      <c r="D1279" t="s">
        <v>117</v>
      </c>
      <c r="E1279" s="10">
        <v>1.1574074074074073E-5</v>
      </c>
      <c r="F1279" t="s">
        <v>118</v>
      </c>
      <c r="G1279" t="s">
        <v>336</v>
      </c>
      <c r="H1279" s="11">
        <v>44171.413206018522</v>
      </c>
      <c r="I1279" t="s">
        <v>1908</v>
      </c>
      <c r="J1279">
        <v>0</v>
      </c>
      <c r="K1279">
        <v>91</v>
      </c>
      <c r="M1279">
        <v>1277</v>
      </c>
      <c r="N1279" s="16">
        <v>1.1574074074074073E-5</v>
      </c>
      <c r="O1279">
        <v>96</v>
      </c>
      <c r="P1279">
        <v>11</v>
      </c>
      <c r="Q1279">
        <f>pqZwift[[#This Row],[Afstand]]+IF(pqZwift[[#This Row],[Index]]&gt;1,Q1278,0)</f>
        <v>7982</v>
      </c>
      <c r="R1279">
        <v>39</v>
      </c>
      <c r="S1279">
        <v>91</v>
      </c>
    </row>
    <row r="1280" spans="2:19" x14ac:dyDescent="0.25">
      <c r="B1280">
        <v>1278</v>
      </c>
      <c r="C1280" t="s">
        <v>1782</v>
      </c>
      <c r="D1280" t="s">
        <v>117</v>
      </c>
      <c r="E1280" s="10">
        <v>1.1574074074074073E-5</v>
      </c>
      <c r="F1280" t="s">
        <v>125</v>
      </c>
      <c r="G1280" t="s">
        <v>1909</v>
      </c>
      <c r="H1280" s="11">
        <v>44171.413217592592</v>
      </c>
      <c r="I1280" t="s">
        <v>1910</v>
      </c>
      <c r="J1280">
        <v>0</v>
      </c>
      <c r="K1280">
        <v>92</v>
      </c>
      <c r="M1280">
        <v>1278</v>
      </c>
      <c r="N1280" s="16">
        <v>1.1574074074074073E-5</v>
      </c>
      <c r="O1280">
        <v>95</v>
      </c>
      <c r="P1280">
        <v>11</v>
      </c>
      <c r="Q1280">
        <f>pqZwift[[#This Row],[Afstand]]+IF(pqZwift[[#This Row],[Index]]&gt;1,Q1279,0)</f>
        <v>7993</v>
      </c>
      <c r="R1280">
        <v>40</v>
      </c>
      <c r="S1280">
        <v>92</v>
      </c>
    </row>
    <row r="1281" spans="2:19" x14ac:dyDescent="0.25">
      <c r="B1281">
        <v>1279</v>
      </c>
      <c r="C1281" t="s">
        <v>1782</v>
      </c>
      <c r="D1281" t="s">
        <v>117</v>
      </c>
      <c r="E1281" s="10">
        <v>1.1574074074074073E-5</v>
      </c>
      <c r="F1281" t="s">
        <v>118</v>
      </c>
      <c r="G1281" t="s">
        <v>336</v>
      </c>
      <c r="H1281" s="11">
        <v>44171.413229166668</v>
      </c>
      <c r="I1281" t="s">
        <v>1911</v>
      </c>
      <c r="J1281">
        <v>0</v>
      </c>
      <c r="K1281">
        <v>91</v>
      </c>
      <c r="M1281">
        <v>1279</v>
      </c>
      <c r="N1281" s="16">
        <v>1.1574074074074073E-5</v>
      </c>
      <c r="O1281">
        <v>95</v>
      </c>
      <c r="P1281">
        <v>11</v>
      </c>
      <c r="Q1281">
        <f>pqZwift[[#This Row],[Afstand]]+IF(pqZwift[[#This Row],[Index]]&gt;1,Q1280,0)</f>
        <v>8004</v>
      </c>
      <c r="R1281">
        <v>39</v>
      </c>
      <c r="S1281">
        <v>91</v>
      </c>
    </row>
    <row r="1282" spans="2:19" x14ac:dyDescent="0.25">
      <c r="B1282">
        <v>1280</v>
      </c>
      <c r="C1282" t="s">
        <v>1782</v>
      </c>
      <c r="D1282" t="s">
        <v>117</v>
      </c>
      <c r="E1282" s="10">
        <v>1.1574074074074073E-5</v>
      </c>
      <c r="F1282" t="s">
        <v>125</v>
      </c>
      <c r="G1282" t="s">
        <v>336</v>
      </c>
      <c r="H1282" s="11">
        <v>44171.413240740738</v>
      </c>
      <c r="I1282" t="s">
        <v>1912</v>
      </c>
      <c r="J1282">
        <v>0</v>
      </c>
      <c r="K1282">
        <v>91</v>
      </c>
      <c r="M1282">
        <v>1280</v>
      </c>
      <c r="N1282" s="16">
        <v>1.1574074074074073E-5</v>
      </c>
      <c r="O1282">
        <v>95</v>
      </c>
      <c r="P1282">
        <v>11</v>
      </c>
      <c r="Q1282">
        <f>pqZwift[[#This Row],[Afstand]]+IF(pqZwift[[#This Row],[Index]]&gt;1,Q1281,0)</f>
        <v>8015</v>
      </c>
      <c r="R1282">
        <v>40</v>
      </c>
      <c r="S1282">
        <v>91</v>
      </c>
    </row>
    <row r="1283" spans="2:19" x14ac:dyDescent="0.25">
      <c r="B1283">
        <v>1281</v>
      </c>
      <c r="C1283" t="s">
        <v>1771</v>
      </c>
      <c r="D1283" t="s">
        <v>401</v>
      </c>
      <c r="E1283" s="10">
        <v>1.1574074074074073E-5</v>
      </c>
      <c r="F1283" t="s">
        <v>402</v>
      </c>
      <c r="G1283" t="s">
        <v>336</v>
      </c>
      <c r="H1283" s="11">
        <v>44171.413252314815</v>
      </c>
      <c r="I1283" t="s">
        <v>1913</v>
      </c>
      <c r="J1283">
        <v>0</v>
      </c>
      <c r="K1283">
        <v>91</v>
      </c>
      <c r="M1283">
        <v>1281</v>
      </c>
      <c r="N1283" s="16">
        <v>1.1574074074074073E-5</v>
      </c>
      <c r="O1283">
        <v>94</v>
      </c>
      <c r="P1283">
        <v>12</v>
      </c>
      <c r="Q1283">
        <f>pqZwift[[#This Row],[Afstand]]+IF(pqZwift[[#This Row],[Index]]&gt;1,Q1282,0)</f>
        <v>8027</v>
      </c>
      <c r="R1283">
        <v>42</v>
      </c>
      <c r="S1283">
        <v>91</v>
      </c>
    </row>
    <row r="1284" spans="2:19" x14ac:dyDescent="0.25">
      <c r="B1284">
        <v>1282</v>
      </c>
      <c r="C1284" t="s">
        <v>1771</v>
      </c>
      <c r="D1284" t="s">
        <v>117</v>
      </c>
      <c r="E1284" s="10">
        <v>1.1574074074074073E-5</v>
      </c>
      <c r="F1284" t="s">
        <v>501</v>
      </c>
      <c r="G1284" t="s">
        <v>512</v>
      </c>
      <c r="H1284" s="11">
        <v>44171.413263888891</v>
      </c>
      <c r="I1284" t="s">
        <v>1914</v>
      </c>
      <c r="J1284">
        <v>0</v>
      </c>
      <c r="K1284">
        <v>92</v>
      </c>
      <c r="M1284">
        <v>1282</v>
      </c>
      <c r="N1284" s="16">
        <v>1.1574074074074073E-5</v>
      </c>
      <c r="O1284">
        <v>94</v>
      </c>
      <c r="P1284">
        <v>11</v>
      </c>
      <c r="Q1284">
        <f>pqZwift[[#This Row],[Afstand]]+IF(pqZwift[[#This Row],[Index]]&gt;1,Q1283,0)</f>
        <v>8038</v>
      </c>
      <c r="R1284">
        <v>41</v>
      </c>
      <c r="S1284">
        <v>92</v>
      </c>
    </row>
    <row r="1285" spans="2:19" x14ac:dyDescent="0.25">
      <c r="B1285">
        <v>1283</v>
      </c>
      <c r="C1285" t="s">
        <v>1771</v>
      </c>
      <c r="D1285" t="s">
        <v>401</v>
      </c>
      <c r="E1285" s="10">
        <v>1.1574074074074073E-5</v>
      </c>
      <c r="F1285" t="s">
        <v>402</v>
      </c>
      <c r="G1285" t="s">
        <v>336</v>
      </c>
      <c r="H1285" s="11">
        <v>44171.413275462961</v>
      </c>
      <c r="I1285" t="s">
        <v>1915</v>
      </c>
      <c r="J1285">
        <v>0</v>
      </c>
      <c r="K1285">
        <v>91</v>
      </c>
      <c r="M1285">
        <v>1283</v>
      </c>
      <c r="N1285" s="16">
        <v>1.1574074074074073E-5</v>
      </c>
      <c r="O1285">
        <v>94</v>
      </c>
      <c r="P1285">
        <v>12</v>
      </c>
      <c r="Q1285">
        <f>pqZwift[[#This Row],[Afstand]]+IF(pqZwift[[#This Row],[Index]]&gt;1,Q1284,0)</f>
        <v>8050</v>
      </c>
      <c r="R1285">
        <v>42</v>
      </c>
      <c r="S1285">
        <v>91</v>
      </c>
    </row>
    <row r="1286" spans="2:19" x14ac:dyDescent="0.25">
      <c r="B1286">
        <v>1284</v>
      </c>
      <c r="C1286" t="s">
        <v>1763</v>
      </c>
      <c r="D1286" t="s">
        <v>401</v>
      </c>
      <c r="E1286" s="10">
        <v>1.1574074074074073E-5</v>
      </c>
      <c r="F1286" t="s">
        <v>402</v>
      </c>
      <c r="G1286" t="s">
        <v>1916</v>
      </c>
      <c r="H1286" s="11">
        <v>44171.413287037038</v>
      </c>
      <c r="I1286" t="s">
        <v>1917</v>
      </c>
      <c r="J1286">
        <v>0</v>
      </c>
      <c r="K1286">
        <v>91</v>
      </c>
      <c r="M1286">
        <v>1284</v>
      </c>
      <c r="N1286" s="16">
        <v>1.1574074074074073E-5</v>
      </c>
      <c r="O1286">
        <v>93</v>
      </c>
      <c r="P1286">
        <v>12</v>
      </c>
      <c r="Q1286">
        <f>pqZwift[[#This Row],[Afstand]]+IF(pqZwift[[#This Row],[Index]]&gt;1,Q1285,0)</f>
        <v>8062</v>
      </c>
      <c r="R1286">
        <v>42</v>
      </c>
      <c r="S1286">
        <v>91</v>
      </c>
    </row>
    <row r="1287" spans="2:19" x14ac:dyDescent="0.25">
      <c r="B1287">
        <v>1285</v>
      </c>
      <c r="C1287" t="s">
        <v>1763</v>
      </c>
      <c r="D1287" t="s">
        <v>401</v>
      </c>
      <c r="E1287" s="10">
        <v>1.1574074074074073E-5</v>
      </c>
      <c r="F1287" t="s">
        <v>402</v>
      </c>
      <c r="G1287" t="s">
        <v>1918</v>
      </c>
      <c r="H1287" s="11">
        <v>44171.413298611114</v>
      </c>
      <c r="I1287" t="s">
        <v>1919</v>
      </c>
      <c r="J1287">
        <v>0</v>
      </c>
      <c r="K1287">
        <v>91</v>
      </c>
      <c r="M1287">
        <v>1285</v>
      </c>
      <c r="N1287" s="16">
        <v>1.1574074074074073E-5</v>
      </c>
      <c r="O1287">
        <v>93</v>
      </c>
      <c r="P1287">
        <v>12</v>
      </c>
      <c r="Q1287">
        <f>pqZwift[[#This Row],[Afstand]]+IF(pqZwift[[#This Row],[Index]]&gt;1,Q1286,0)</f>
        <v>8074</v>
      </c>
      <c r="R1287">
        <v>42</v>
      </c>
      <c r="S1287">
        <v>91</v>
      </c>
    </row>
    <row r="1288" spans="2:19" x14ac:dyDescent="0.25">
      <c r="B1288">
        <v>1286</v>
      </c>
      <c r="C1288" t="s">
        <v>1763</v>
      </c>
      <c r="D1288" t="s">
        <v>401</v>
      </c>
      <c r="E1288" s="10">
        <v>1.1574074074074073E-5</v>
      </c>
      <c r="F1288" t="s">
        <v>529</v>
      </c>
      <c r="G1288" t="s">
        <v>1920</v>
      </c>
      <c r="H1288" s="11">
        <v>44171.413310185184</v>
      </c>
      <c r="I1288" t="s">
        <v>1921</v>
      </c>
      <c r="J1288">
        <v>0</v>
      </c>
      <c r="K1288">
        <v>92</v>
      </c>
      <c r="M1288">
        <v>1286</v>
      </c>
      <c r="N1288" s="16">
        <v>1.1574074074074073E-5</v>
      </c>
      <c r="O1288">
        <v>93</v>
      </c>
      <c r="P1288">
        <v>12</v>
      </c>
      <c r="Q1288">
        <f>pqZwift[[#This Row],[Afstand]]+IF(pqZwift[[#This Row],[Index]]&gt;1,Q1287,0)</f>
        <v>8086</v>
      </c>
      <c r="R1288">
        <v>44</v>
      </c>
      <c r="S1288">
        <v>92</v>
      </c>
    </row>
    <row r="1289" spans="2:19" x14ac:dyDescent="0.25">
      <c r="B1289">
        <v>1287</v>
      </c>
      <c r="C1289" t="s">
        <v>1754</v>
      </c>
      <c r="D1289" t="s">
        <v>401</v>
      </c>
      <c r="E1289" s="10">
        <v>1.1574074074074073E-5</v>
      </c>
      <c r="F1289" t="s">
        <v>514</v>
      </c>
      <c r="G1289" t="s">
        <v>516</v>
      </c>
      <c r="H1289" s="11">
        <v>44171.413321759261</v>
      </c>
      <c r="I1289" t="s">
        <v>1922</v>
      </c>
      <c r="J1289">
        <v>0</v>
      </c>
      <c r="K1289">
        <v>91</v>
      </c>
      <c r="M1289">
        <v>1287</v>
      </c>
      <c r="N1289" s="16">
        <v>1.1574074074074073E-5</v>
      </c>
      <c r="O1289">
        <v>92</v>
      </c>
      <c r="P1289">
        <v>12</v>
      </c>
      <c r="Q1289">
        <f>pqZwift[[#This Row],[Afstand]]+IF(pqZwift[[#This Row],[Index]]&gt;1,Q1288,0)</f>
        <v>8098</v>
      </c>
      <c r="R1289">
        <v>43</v>
      </c>
      <c r="S1289">
        <v>91</v>
      </c>
    </row>
    <row r="1290" spans="2:19" x14ac:dyDescent="0.25">
      <c r="B1290">
        <v>1288</v>
      </c>
      <c r="C1290" t="s">
        <v>1754</v>
      </c>
      <c r="D1290" t="s">
        <v>117</v>
      </c>
      <c r="E1290" s="10">
        <v>1.1574074074074073E-5</v>
      </c>
      <c r="F1290" t="s">
        <v>501</v>
      </c>
      <c r="G1290" t="s">
        <v>512</v>
      </c>
      <c r="H1290" s="11">
        <v>44171.41333333333</v>
      </c>
      <c r="I1290" t="s">
        <v>1923</v>
      </c>
      <c r="J1290">
        <v>0</v>
      </c>
      <c r="K1290">
        <v>91</v>
      </c>
      <c r="M1290">
        <v>1288</v>
      </c>
      <c r="N1290" s="16">
        <v>1.1574074074074073E-5</v>
      </c>
      <c r="O1290">
        <v>92</v>
      </c>
      <c r="P1290">
        <v>11</v>
      </c>
      <c r="Q1290">
        <f>pqZwift[[#This Row],[Afstand]]+IF(pqZwift[[#This Row],[Index]]&gt;1,Q1289,0)</f>
        <v>8109</v>
      </c>
      <c r="R1290">
        <v>41</v>
      </c>
      <c r="S1290">
        <v>91</v>
      </c>
    </row>
    <row r="1291" spans="2:19" x14ac:dyDescent="0.25">
      <c r="B1291">
        <v>1289</v>
      </c>
      <c r="C1291" t="s">
        <v>1754</v>
      </c>
      <c r="D1291" t="s">
        <v>1163</v>
      </c>
      <c r="E1291" s="10">
        <v>1.1574074074074073E-5</v>
      </c>
      <c r="F1291" t="s">
        <v>1924</v>
      </c>
      <c r="G1291" t="s">
        <v>1925</v>
      </c>
      <c r="H1291" s="11">
        <v>44171.413344907407</v>
      </c>
      <c r="I1291" t="s">
        <v>1926</v>
      </c>
      <c r="J1291">
        <v>0</v>
      </c>
      <c r="K1291">
        <v>92</v>
      </c>
      <c r="M1291">
        <v>1289</v>
      </c>
      <c r="N1291" s="16">
        <v>1.1574074074074073E-5</v>
      </c>
      <c r="O1291">
        <v>92</v>
      </c>
      <c r="P1291">
        <v>13</v>
      </c>
      <c r="Q1291">
        <f>pqZwift[[#This Row],[Afstand]]+IF(pqZwift[[#This Row],[Index]]&gt;1,Q1290,0)</f>
        <v>8122</v>
      </c>
      <c r="R1291">
        <v>46</v>
      </c>
      <c r="S1291">
        <v>92</v>
      </c>
    </row>
    <row r="1292" spans="2:19" x14ac:dyDescent="0.25">
      <c r="B1292">
        <v>1290</v>
      </c>
      <c r="C1292" t="s">
        <v>1744</v>
      </c>
      <c r="D1292" t="s">
        <v>117</v>
      </c>
      <c r="E1292" s="10">
        <v>1.1574074074074073E-5</v>
      </c>
      <c r="F1292" t="s">
        <v>501</v>
      </c>
      <c r="G1292" t="s">
        <v>328</v>
      </c>
      <c r="H1292" s="11">
        <v>44171.413356481484</v>
      </c>
      <c r="I1292" t="s">
        <v>1927</v>
      </c>
      <c r="J1292">
        <v>0</v>
      </c>
      <c r="K1292">
        <v>91</v>
      </c>
      <c r="M1292">
        <v>1290</v>
      </c>
      <c r="N1292" s="16">
        <v>1.1574074074074073E-5</v>
      </c>
      <c r="O1292">
        <v>91</v>
      </c>
      <c r="P1292">
        <v>11</v>
      </c>
      <c r="Q1292">
        <f>pqZwift[[#This Row],[Afstand]]+IF(pqZwift[[#This Row],[Index]]&gt;1,Q1291,0)</f>
        <v>8133</v>
      </c>
      <c r="R1292">
        <v>41</v>
      </c>
      <c r="S1292">
        <v>91</v>
      </c>
    </row>
    <row r="1293" spans="2:19" x14ac:dyDescent="0.25">
      <c r="B1293">
        <v>1291</v>
      </c>
      <c r="C1293" t="s">
        <v>1744</v>
      </c>
      <c r="D1293" t="s">
        <v>1163</v>
      </c>
      <c r="E1293" s="10">
        <v>1.1574074074074073E-5</v>
      </c>
      <c r="F1293" t="s">
        <v>1924</v>
      </c>
      <c r="G1293" t="s">
        <v>1928</v>
      </c>
      <c r="H1293" s="11">
        <v>44171.413368055553</v>
      </c>
      <c r="I1293" t="s">
        <v>1929</v>
      </c>
      <c r="J1293">
        <v>0</v>
      </c>
      <c r="K1293">
        <v>91</v>
      </c>
      <c r="M1293">
        <v>1291</v>
      </c>
      <c r="N1293" s="16">
        <v>1.1574074074074073E-5</v>
      </c>
      <c r="O1293">
        <v>91</v>
      </c>
      <c r="P1293">
        <v>13</v>
      </c>
      <c r="Q1293">
        <f>pqZwift[[#This Row],[Afstand]]+IF(pqZwift[[#This Row],[Index]]&gt;1,Q1292,0)</f>
        <v>8146</v>
      </c>
      <c r="R1293">
        <v>46</v>
      </c>
      <c r="S1293">
        <v>91</v>
      </c>
    </row>
    <row r="1294" spans="2:19" x14ac:dyDescent="0.25">
      <c r="B1294">
        <v>1292</v>
      </c>
      <c r="C1294" t="s">
        <v>1744</v>
      </c>
      <c r="D1294" t="s">
        <v>401</v>
      </c>
      <c r="E1294" s="10">
        <v>1.1574074074074073E-5</v>
      </c>
      <c r="F1294" t="s">
        <v>402</v>
      </c>
      <c r="G1294" t="s">
        <v>1930</v>
      </c>
      <c r="H1294" s="11">
        <v>44171.41337962963</v>
      </c>
      <c r="I1294" t="s">
        <v>1931</v>
      </c>
      <c r="J1294">
        <v>0</v>
      </c>
      <c r="K1294">
        <v>91</v>
      </c>
      <c r="M1294">
        <v>1292</v>
      </c>
      <c r="N1294" s="16">
        <v>1.1574074074074073E-5</v>
      </c>
      <c r="O1294">
        <v>91</v>
      </c>
      <c r="P1294">
        <v>12</v>
      </c>
      <c r="Q1294">
        <f>pqZwift[[#This Row],[Afstand]]+IF(pqZwift[[#This Row],[Index]]&gt;1,Q1293,0)</f>
        <v>8158</v>
      </c>
      <c r="R1294">
        <v>42</v>
      </c>
      <c r="S1294">
        <v>91</v>
      </c>
    </row>
    <row r="1295" spans="2:19" x14ac:dyDescent="0.25">
      <c r="B1295">
        <v>1293</v>
      </c>
      <c r="C1295" t="s">
        <v>1732</v>
      </c>
      <c r="D1295" t="s">
        <v>401</v>
      </c>
      <c r="E1295" s="10">
        <v>1.1574074074074073E-5</v>
      </c>
      <c r="F1295" t="s">
        <v>514</v>
      </c>
      <c r="G1295" t="s">
        <v>1932</v>
      </c>
      <c r="H1295" s="11">
        <v>44171.413391203707</v>
      </c>
      <c r="I1295" t="s">
        <v>1933</v>
      </c>
      <c r="J1295">
        <v>0</v>
      </c>
      <c r="K1295">
        <v>92</v>
      </c>
      <c r="M1295">
        <v>1293</v>
      </c>
      <c r="N1295" s="16">
        <v>1.1574074074074073E-5</v>
      </c>
      <c r="O1295">
        <v>90</v>
      </c>
      <c r="P1295">
        <v>12</v>
      </c>
      <c r="Q1295">
        <f>pqZwift[[#This Row],[Afstand]]+IF(pqZwift[[#This Row],[Index]]&gt;1,Q1294,0)</f>
        <v>8170</v>
      </c>
      <c r="R1295">
        <v>43</v>
      </c>
      <c r="S1295">
        <v>92</v>
      </c>
    </row>
    <row r="1296" spans="2:19" x14ac:dyDescent="0.25">
      <c r="B1296">
        <v>1294</v>
      </c>
      <c r="C1296" t="s">
        <v>1732</v>
      </c>
      <c r="D1296" t="s">
        <v>401</v>
      </c>
      <c r="E1296" s="10">
        <v>1.1574074074074073E-5</v>
      </c>
      <c r="F1296" t="s">
        <v>529</v>
      </c>
      <c r="G1296" t="s">
        <v>460</v>
      </c>
      <c r="H1296" s="11">
        <v>44171.413402777776</v>
      </c>
      <c r="I1296" t="s">
        <v>1934</v>
      </c>
      <c r="J1296">
        <v>0</v>
      </c>
      <c r="K1296">
        <v>91</v>
      </c>
      <c r="M1296">
        <v>1294</v>
      </c>
      <c r="N1296" s="16">
        <v>1.1574074074074073E-5</v>
      </c>
      <c r="O1296">
        <v>90</v>
      </c>
      <c r="P1296">
        <v>12</v>
      </c>
      <c r="Q1296">
        <f>pqZwift[[#This Row],[Afstand]]+IF(pqZwift[[#This Row],[Index]]&gt;1,Q1295,0)</f>
        <v>8182</v>
      </c>
      <c r="R1296">
        <v>44</v>
      </c>
      <c r="S1296">
        <v>91</v>
      </c>
    </row>
    <row r="1297" spans="2:19" x14ac:dyDescent="0.25">
      <c r="B1297">
        <v>1295</v>
      </c>
      <c r="C1297" t="s">
        <v>1732</v>
      </c>
      <c r="D1297" t="s">
        <v>401</v>
      </c>
      <c r="E1297" s="10">
        <v>1.1574074074074073E-5</v>
      </c>
      <c r="F1297" t="s">
        <v>529</v>
      </c>
      <c r="G1297" t="s">
        <v>1935</v>
      </c>
      <c r="H1297" s="11">
        <v>44171.413414351853</v>
      </c>
      <c r="I1297" t="s">
        <v>1936</v>
      </c>
      <c r="J1297">
        <v>0</v>
      </c>
      <c r="K1297">
        <v>92</v>
      </c>
      <c r="M1297">
        <v>1295</v>
      </c>
      <c r="N1297" s="16">
        <v>1.1574074074074073E-5</v>
      </c>
      <c r="O1297">
        <v>90</v>
      </c>
      <c r="P1297">
        <v>12</v>
      </c>
      <c r="Q1297">
        <f>pqZwift[[#This Row],[Afstand]]+IF(pqZwift[[#This Row],[Index]]&gt;1,Q1296,0)</f>
        <v>8194</v>
      </c>
      <c r="R1297">
        <v>44</v>
      </c>
      <c r="S1297">
        <v>92</v>
      </c>
    </row>
    <row r="1298" spans="2:19" x14ac:dyDescent="0.25">
      <c r="B1298">
        <v>1296</v>
      </c>
      <c r="C1298" t="s">
        <v>1722</v>
      </c>
      <c r="D1298" t="s">
        <v>401</v>
      </c>
      <c r="E1298" s="10">
        <v>1.1574074074074073E-5</v>
      </c>
      <c r="F1298" t="s">
        <v>529</v>
      </c>
      <c r="G1298" t="s">
        <v>1937</v>
      </c>
      <c r="H1298" s="11">
        <v>44171.413425925923</v>
      </c>
      <c r="I1298" t="s">
        <v>1938</v>
      </c>
      <c r="J1298">
        <v>0</v>
      </c>
      <c r="K1298">
        <v>92</v>
      </c>
      <c r="M1298">
        <v>1296</v>
      </c>
      <c r="N1298" s="16">
        <v>1.1574074074074073E-5</v>
      </c>
      <c r="O1298">
        <v>89</v>
      </c>
      <c r="P1298">
        <v>12</v>
      </c>
      <c r="Q1298">
        <f>pqZwift[[#This Row],[Afstand]]+IF(pqZwift[[#This Row],[Index]]&gt;1,Q1297,0)</f>
        <v>8206</v>
      </c>
      <c r="R1298">
        <v>44</v>
      </c>
      <c r="S1298">
        <v>92</v>
      </c>
    </row>
    <row r="1299" spans="2:19" x14ac:dyDescent="0.25">
      <c r="B1299">
        <v>1297</v>
      </c>
      <c r="C1299" t="s">
        <v>1722</v>
      </c>
      <c r="D1299" t="s">
        <v>401</v>
      </c>
      <c r="E1299" s="10">
        <v>1.1574074074074073E-5</v>
      </c>
      <c r="F1299" t="s">
        <v>514</v>
      </c>
      <c r="G1299" t="s">
        <v>1939</v>
      </c>
      <c r="H1299" s="11">
        <v>44171.413437499999</v>
      </c>
      <c r="I1299" t="s">
        <v>1940</v>
      </c>
      <c r="J1299">
        <v>0</v>
      </c>
      <c r="K1299">
        <v>93</v>
      </c>
      <c r="M1299">
        <v>1297</v>
      </c>
      <c r="N1299" s="16">
        <v>1.1574074074074073E-5</v>
      </c>
      <c r="O1299">
        <v>89</v>
      </c>
      <c r="P1299">
        <v>12</v>
      </c>
      <c r="Q1299">
        <f>pqZwift[[#This Row],[Afstand]]+IF(pqZwift[[#This Row],[Index]]&gt;1,Q1298,0)</f>
        <v>8218</v>
      </c>
      <c r="R1299">
        <v>43</v>
      </c>
      <c r="S1299">
        <v>93</v>
      </c>
    </row>
    <row r="1300" spans="2:19" x14ac:dyDescent="0.25">
      <c r="B1300">
        <v>1298</v>
      </c>
      <c r="C1300" t="s">
        <v>1722</v>
      </c>
      <c r="D1300" t="s">
        <v>401</v>
      </c>
      <c r="E1300" s="10">
        <v>1.1574074074074073E-5</v>
      </c>
      <c r="F1300" t="s">
        <v>514</v>
      </c>
      <c r="G1300" t="s">
        <v>1939</v>
      </c>
      <c r="H1300" s="11">
        <v>44171.413449074076</v>
      </c>
      <c r="I1300" t="s">
        <v>1941</v>
      </c>
      <c r="J1300">
        <v>0</v>
      </c>
      <c r="K1300">
        <v>93</v>
      </c>
      <c r="M1300">
        <v>1298</v>
      </c>
      <c r="N1300" s="16">
        <v>1.1574074074074073E-5</v>
      </c>
      <c r="O1300">
        <v>89</v>
      </c>
      <c r="P1300">
        <v>12</v>
      </c>
      <c r="Q1300">
        <f>pqZwift[[#This Row],[Afstand]]+IF(pqZwift[[#This Row],[Index]]&gt;1,Q1299,0)</f>
        <v>8230</v>
      </c>
      <c r="R1300">
        <v>43</v>
      </c>
      <c r="S1300">
        <v>93</v>
      </c>
    </row>
    <row r="1301" spans="2:19" x14ac:dyDescent="0.25">
      <c r="B1301">
        <v>1299</v>
      </c>
      <c r="C1301" t="s">
        <v>1707</v>
      </c>
      <c r="D1301" t="s">
        <v>401</v>
      </c>
      <c r="E1301" s="10">
        <v>1.1574074074074073E-5</v>
      </c>
      <c r="F1301" t="s">
        <v>514</v>
      </c>
      <c r="G1301" t="s">
        <v>1939</v>
      </c>
      <c r="H1301" s="11">
        <v>44171.413460648146</v>
      </c>
      <c r="I1301" t="s">
        <v>1942</v>
      </c>
      <c r="J1301">
        <v>0</v>
      </c>
      <c r="K1301">
        <v>94</v>
      </c>
      <c r="M1301">
        <v>1299</v>
      </c>
      <c r="N1301" s="16">
        <v>1.1574074074074073E-5</v>
      </c>
      <c r="O1301">
        <v>88</v>
      </c>
      <c r="P1301">
        <v>12</v>
      </c>
      <c r="Q1301">
        <f>pqZwift[[#This Row],[Afstand]]+IF(pqZwift[[#This Row],[Index]]&gt;1,Q1300,0)</f>
        <v>8242</v>
      </c>
      <c r="R1301">
        <v>43</v>
      </c>
      <c r="S1301">
        <v>94</v>
      </c>
    </row>
    <row r="1302" spans="2:19" x14ac:dyDescent="0.25">
      <c r="B1302">
        <v>1300</v>
      </c>
      <c r="C1302" t="s">
        <v>1707</v>
      </c>
      <c r="D1302" t="s">
        <v>401</v>
      </c>
      <c r="E1302" s="10">
        <v>1.1574074074074073E-5</v>
      </c>
      <c r="F1302" t="s">
        <v>524</v>
      </c>
      <c r="G1302" t="s">
        <v>1943</v>
      </c>
      <c r="H1302" s="11">
        <v>44171.413472222222</v>
      </c>
      <c r="I1302" t="s">
        <v>1944</v>
      </c>
      <c r="J1302">
        <v>0</v>
      </c>
      <c r="K1302">
        <v>93</v>
      </c>
      <c r="M1302">
        <v>1300</v>
      </c>
      <c r="N1302" s="16">
        <v>1.1574074074074073E-5</v>
      </c>
      <c r="O1302">
        <v>88</v>
      </c>
      <c r="P1302">
        <v>12</v>
      </c>
      <c r="Q1302">
        <f>pqZwift[[#This Row],[Afstand]]+IF(pqZwift[[#This Row],[Index]]&gt;1,Q1301,0)</f>
        <v>8254</v>
      </c>
      <c r="R1302">
        <v>45</v>
      </c>
      <c r="S1302">
        <v>93</v>
      </c>
    </row>
    <row r="1303" spans="2:19" x14ac:dyDescent="0.25">
      <c r="B1303">
        <v>1301</v>
      </c>
      <c r="C1303" t="s">
        <v>1707</v>
      </c>
      <c r="D1303" t="s">
        <v>401</v>
      </c>
      <c r="E1303" s="10">
        <v>1.1574074074074073E-5</v>
      </c>
      <c r="F1303" t="s">
        <v>514</v>
      </c>
      <c r="G1303" t="s">
        <v>1939</v>
      </c>
      <c r="H1303" s="11">
        <v>44171.413483796299</v>
      </c>
      <c r="I1303" t="s">
        <v>1945</v>
      </c>
      <c r="J1303">
        <v>0</v>
      </c>
      <c r="K1303">
        <v>94</v>
      </c>
      <c r="M1303">
        <v>1301</v>
      </c>
      <c r="N1303" s="16">
        <v>1.1574074074074073E-5</v>
      </c>
      <c r="O1303">
        <v>88</v>
      </c>
      <c r="P1303">
        <v>12</v>
      </c>
      <c r="Q1303">
        <f>pqZwift[[#This Row],[Afstand]]+IF(pqZwift[[#This Row],[Index]]&gt;1,Q1302,0)</f>
        <v>8266</v>
      </c>
      <c r="R1303">
        <v>43</v>
      </c>
      <c r="S1303">
        <v>94</v>
      </c>
    </row>
    <row r="1304" spans="2:19" x14ac:dyDescent="0.25">
      <c r="B1304">
        <v>1302</v>
      </c>
      <c r="C1304" t="s">
        <v>1695</v>
      </c>
      <c r="D1304" t="s">
        <v>401</v>
      </c>
      <c r="E1304" s="10">
        <v>1.1574074074074073E-5</v>
      </c>
      <c r="F1304" t="s">
        <v>402</v>
      </c>
      <c r="G1304" t="s">
        <v>458</v>
      </c>
      <c r="H1304" s="11">
        <v>44171.413495370369</v>
      </c>
      <c r="I1304" t="s">
        <v>1946</v>
      </c>
      <c r="J1304">
        <v>0</v>
      </c>
      <c r="K1304">
        <v>93</v>
      </c>
      <c r="M1304">
        <v>1302</v>
      </c>
      <c r="N1304" s="16">
        <v>1.1574074074074073E-5</v>
      </c>
      <c r="O1304">
        <v>87</v>
      </c>
      <c r="P1304">
        <v>12</v>
      </c>
      <c r="Q1304">
        <f>pqZwift[[#This Row],[Afstand]]+IF(pqZwift[[#This Row],[Index]]&gt;1,Q1303,0)</f>
        <v>8278</v>
      </c>
      <c r="R1304">
        <v>42</v>
      </c>
      <c r="S1304">
        <v>93</v>
      </c>
    </row>
    <row r="1305" spans="2:19" x14ac:dyDescent="0.25">
      <c r="B1305">
        <v>1303</v>
      </c>
      <c r="C1305" t="s">
        <v>1695</v>
      </c>
      <c r="D1305" t="s">
        <v>1163</v>
      </c>
      <c r="E1305" s="10">
        <v>1.1574074074074073E-5</v>
      </c>
      <c r="F1305" t="s">
        <v>1924</v>
      </c>
      <c r="G1305" t="s">
        <v>1928</v>
      </c>
      <c r="H1305" s="11">
        <v>44171.413506944446</v>
      </c>
      <c r="I1305" t="s">
        <v>1947</v>
      </c>
      <c r="J1305">
        <v>0</v>
      </c>
      <c r="K1305">
        <v>92</v>
      </c>
      <c r="M1305">
        <v>1303</v>
      </c>
      <c r="N1305" s="16">
        <v>1.1574074074074073E-5</v>
      </c>
      <c r="O1305">
        <v>87</v>
      </c>
      <c r="P1305">
        <v>13</v>
      </c>
      <c r="Q1305">
        <f>pqZwift[[#This Row],[Afstand]]+IF(pqZwift[[#This Row],[Index]]&gt;1,Q1304,0)</f>
        <v>8291</v>
      </c>
      <c r="R1305">
        <v>46</v>
      </c>
      <c r="S1305">
        <v>92</v>
      </c>
    </row>
    <row r="1306" spans="2:19" x14ac:dyDescent="0.25">
      <c r="B1306">
        <v>1304</v>
      </c>
      <c r="C1306" t="s">
        <v>1695</v>
      </c>
      <c r="D1306" t="s">
        <v>401</v>
      </c>
      <c r="E1306" s="10">
        <v>1.1574074074074073E-5</v>
      </c>
      <c r="F1306" t="s">
        <v>402</v>
      </c>
      <c r="G1306" t="s">
        <v>458</v>
      </c>
      <c r="H1306" s="11">
        <v>44171.413518518515</v>
      </c>
      <c r="I1306" t="s">
        <v>1948</v>
      </c>
      <c r="J1306">
        <v>0</v>
      </c>
      <c r="K1306">
        <v>93</v>
      </c>
      <c r="M1306">
        <v>1304</v>
      </c>
      <c r="N1306" s="16">
        <v>1.1574074074074073E-5</v>
      </c>
      <c r="O1306">
        <v>87</v>
      </c>
      <c r="P1306">
        <v>12</v>
      </c>
      <c r="Q1306">
        <f>pqZwift[[#This Row],[Afstand]]+IF(pqZwift[[#This Row],[Index]]&gt;1,Q1305,0)</f>
        <v>8303</v>
      </c>
      <c r="R1306">
        <v>42</v>
      </c>
      <c r="S1306">
        <v>93</v>
      </c>
    </row>
    <row r="1307" spans="2:19" x14ac:dyDescent="0.25">
      <c r="B1307">
        <v>1305</v>
      </c>
      <c r="C1307" t="s">
        <v>1685</v>
      </c>
      <c r="D1307" t="s">
        <v>401</v>
      </c>
      <c r="E1307" s="10">
        <v>1.1574074074074073E-5</v>
      </c>
      <c r="F1307" t="s">
        <v>529</v>
      </c>
      <c r="G1307" t="s">
        <v>460</v>
      </c>
      <c r="H1307" s="11">
        <v>44171.413530092592</v>
      </c>
      <c r="I1307" t="s">
        <v>1949</v>
      </c>
      <c r="J1307">
        <v>0</v>
      </c>
      <c r="K1307">
        <v>92</v>
      </c>
      <c r="M1307">
        <v>1305</v>
      </c>
      <c r="N1307" s="16">
        <v>1.1574074074074073E-5</v>
      </c>
      <c r="O1307">
        <v>86</v>
      </c>
      <c r="P1307">
        <v>12</v>
      </c>
      <c r="Q1307">
        <f>pqZwift[[#This Row],[Afstand]]+IF(pqZwift[[#This Row],[Index]]&gt;1,Q1306,0)</f>
        <v>8315</v>
      </c>
      <c r="R1307">
        <v>44</v>
      </c>
      <c r="S1307">
        <v>92</v>
      </c>
    </row>
    <row r="1308" spans="2:19" x14ac:dyDescent="0.25">
      <c r="B1308">
        <v>1306</v>
      </c>
      <c r="C1308" t="s">
        <v>1685</v>
      </c>
      <c r="D1308" t="s">
        <v>401</v>
      </c>
      <c r="E1308" s="10">
        <v>1.1574074074074073E-5</v>
      </c>
      <c r="F1308" t="s">
        <v>529</v>
      </c>
      <c r="G1308" t="s">
        <v>460</v>
      </c>
      <c r="H1308" s="11">
        <v>44171.413541666669</v>
      </c>
      <c r="I1308" t="s">
        <v>1950</v>
      </c>
      <c r="J1308">
        <v>0</v>
      </c>
      <c r="K1308">
        <v>93</v>
      </c>
      <c r="M1308">
        <v>1306</v>
      </c>
      <c r="N1308" s="16">
        <v>1.1574074074074073E-5</v>
      </c>
      <c r="O1308">
        <v>86</v>
      </c>
      <c r="P1308">
        <v>12</v>
      </c>
      <c r="Q1308">
        <f>pqZwift[[#This Row],[Afstand]]+IF(pqZwift[[#This Row],[Index]]&gt;1,Q1307,0)</f>
        <v>8327</v>
      </c>
      <c r="R1308">
        <v>44</v>
      </c>
      <c r="S1308">
        <v>93</v>
      </c>
    </row>
    <row r="1309" spans="2:19" x14ac:dyDescent="0.25">
      <c r="B1309">
        <v>1307</v>
      </c>
      <c r="C1309" t="s">
        <v>1685</v>
      </c>
      <c r="D1309" t="s">
        <v>1163</v>
      </c>
      <c r="E1309" s="10">
        <v>1.1574074074074073E-5</v>
      </c>
      <c r="F1309" t="s">
        <v>524</v>
      </c>
      <c r="G1309" t="s">
        <v>1951</v>
      </c>
      <c r="H1309" s="11">
        <v>44171.413553240738</v>
      </c>
      <c r="I1309" t="s">
        <v>1952</v>
      </c>
      <c r="J1309">
        <v>0</v>
      </c>
      <c r="K1309">
        <v>93</v>
      </c>
      <c r="M1309">
        <v>1307</v>
      </c>
      <c r="N1309" s="16">
        <v>1.1574074074074073E-5</v>
      </c>
      <c r="O1309">
        <v>86</v>
      </c>
      <c r="P1309">
        <v>13</v>
      </c>
      <c r="Q1309">
        <f>pqZwift[[#This Row],[Afstand]]+IF(pqZwift[[#This Row],[Index]]&gt;1,Q1308,0)</f>
        <v>8340</v>
      </c>
      <c r="R1309">
        <v>45</v>
      </c>
      <c r="S1309">
        <v>93</v>
      </c>
    </row>
    <row r="1310" spans="2:19" x14ac:dyDescent="0.25">
      <c r="B1310">
        <v>1308</v>
      </c>
      <c r="C1310" t="s">
        <v>1675</v>
      </c>
      <c r="D1310" t="s">
        <v>401</v>
      </c>
      <c r="E1310" s="10">
        <v>1.1574074074074073E-5</v>
      </c>
      <c r="F1310" t="s">
        <v>529</v>
      </c>
      <c r="G1310" t="s">
        <v>460</v>
      </c>
      <c r="H1310" s="11">
        <v>44171.413564814815</v>
      </c>
      <c r="I1310" t="s">
        <v>1953</v>
      </c>
      <c r="J1310">
        <v>0</v>
      </c>
      <c r="K1310">
        <v>92</v>
      </c>
      <c r="M1310">
        <v>1308</v>
      </c>
      <c r="N1310" s="16">
        <v>1.1574074074074073E-5</v>
      </c>
      <c r="O1310">
        <v>85</v>
      </c>
      <c r="P1310">
        <v>12</v>
      </c>
      <c r="Q1310">
        <f>pqZwift[[#This Row],[Afstand]]+IF(pqZwift[[#This Row],[Index]]&gt;1,Q1309,0)</f>
        <v>8352</v>
      </c>
      <c r="R1310">
        <v>44</v>
      </c>
      <c r="S1310">
        <v>92</v>
      </c>
    </row>
    <row r="1311" spans="2:19" x14ac:dyDescent="0.25">
      <c r="B1311">
        <v>1309</v>
      </c>
      <c r="C1311" t="s">
        <v>1675</v>
      </c>
      <c r="D1311" t="s">
        <v>401</v>
      </c>
      <c r="E1311" s="10">
        <v>1.1574074074074073E-5</v>
      </c>
      <c r="F1311" t="s">
        <v>529</v>
      </c>
      <c r="G1311" t="s">
        <v>530</v>
      </c>
      <c r="H1311" s="11">
        <v>44171.413576388892</v>
      </c>
      <c r="I1311" t="s">
        <v>1954</v>
      </c>
      <c r="J1311">
        <v>0</v>
      </c>
      <c r="K1311">
        <v>93</v>
      </c>
      <c r="M1311">
        <v>1309</v>
      </c>
      <c r="N1311" s="16">
        <v>1.1574074074074073E-5</v>
      </c>
      <c r="O1311">
        <v>85</v>
      </c>
      <c r="P1311">
        <v>12</v>
      </c>
      <c r="Q1311">
        <f>pqZwift[[#This Row],[Afstand]]+IF(pqZwift[[#This Row],[Index]]&gt;1,Q1310,0)</f>
        <v>8364</v>
      </c>
      <c r="R1311">
        <v>44</v>
      </c>
      <c r="S1311">
        <v>93</v>
      </c>
    </row>
    <row r="1312" spans="2:19" x14ac:dyDescent="0.25">
      <c r="B1312">
        <v>1310</v>
      </c>
      <c r="C1312" t="s">
        <v>1675</v>
      </c>
      <c r="D1312" t="s">
        <v>401</v>
      </c>
      <c r="E1312" s="10">
        <v>1.1574074074074073E-5</v>
      </c>
      <c r="F1312" t="s">
        <v>524</v>
      </c>
      <c r="G1312" t="s">
        <v>525</v>
      </c>
      <c r="H1312" s="11">
        <v>44171.413587962961</v>
      </c>
      <c r="I1312" t="s">
        <v>1955</v>
      </c>
      <c r="J1312">
        <v>0</v>
      </c>
      <c r="K1312">
        <v>92</v>
      </c>
      <c r="M1312">
        <v>1310</v>
      </c>
      <c r="N1312" s="16">
        <v>1.1574074074074073E-5</v>
      </c>
      <c r="O1312">
        <v>85</v>
      </c>
      <c r="P1312">
        <v>12</v>
      </c>
      <c r="Q1312">
        <f>pqZwift[[#This Row],[Afstand]]+IF(pqZwift[[#This Row],[Index]]&gt;1,Q1311,0)</f>
        <v>8376</v>
      </c>
      <c r="R1312">
        <v>45</v>
      </c>
      <c r="S1312">
        <v>92</v>
      </c>
    </row>
    <row r="1313" spans="2:19" x14ac:dyDescent="0.25">
      <c r="B1313">
        <v>1311</v>
      </c>
      <c r="C1313" t="s">
        <v>1666</v>
      </c>
      <c r="D1313" t="s">
        <v>1163</v>
      </c>
      <c r="E1313" s="10">
        <v>1.1574074074074073E-5</v>
      </c>
      <c r="F1313" t="s">
        <v>524</v>
      </c>
      <c r="G1313" t="s">
        <v>1956</v>
      </c>
      <c r="H1313" s="11">
        <v>44171.413599537038</v>
      </c>
      <c r="I1313" t="s">
        <v>1957</v>
      </c>
      <c r="J1313">
        <v>0</v>
      </c>
      <c r="K1313">
        <v>93</v>
      </c>
      <c r="M1313">
        <v>1311</v>
      </c>
      <c r="N1313" s="16">
        <v>1.1574074074074073E-5</v>
      </c>
      <c r="O1313">
        <v>84</v>
      </c>
      <c r="P1313">
        <v>13</v>
      </c>
      <c r="Q1313">
        <f>pqZwift[[#This Row],[Afstand]]+IF(pqZwift[[#This Row],[Index]]&gt;1,Q1312,0)</f>
        <v>8389</v>
      </c>
      <c r="R1313">
        <v>45</v>
      </c>
      <c r="S1313">
        <v>93</v>
      </c>
    </row>
    <row r="1314" spans="2:19" x14ac:dyDescent="0.25">
      <c r="B1314">
        <v>1312</v>
      </c>
      <c r="C1314" t="s">
        <v>1666</v>
      </c>
      <c r="D1314" t="s">
        <v>401</v>
      </c>
      <c r="E1314" s="10">
        <v>1.1574074074074073E-5</v>
      </c>
      <c r="F1314" t="s">
        <v>529</v>
      </c>
      <c r="G1314" t="s">
        <v>1958</v>
      </c>
      <c r="H1314" s="11">
        <v>44171.413611111115</v>
      </c>
      <c r="I1314" t="s">
        <v>1959</v>
      </c>
      <c r="J1314">
        <v>0</v>
      </c>
      <c r="K1314">
        <v>92</v>
      </c>
      <c r="M1314">
        <v>1312</v>
      </c>
      <c r="N1314" s="16">
        <v>1.1574074074074073E-5</v>
      </c>
      <c r="O1314">
        <v>84</v>
      </c>
      <c r="P1314">
        <v>12</v>
      </c>
      <c r="Q1314">
        <f>pqZwift[[#This Row],[Afstand]]+IF(pqZwift[[#This Row],[Index]]&gt;1,Q1313,0)</f>
        <v>8401</v>
      </c>
      <c r="R1314">
        <v>44</v>
      </c>
      <c r="S1314">
        <v>92</v>
      </c>
    </row>
    <row r="1315" spans="2:19" x14ac:dyDescent="0.25">
      <c r="B1315">
        <v>1313</v>
      </c>
      <c r="C1315" t="s">
        <v>1657</v>
      </c>
      <c r="D1315" t="s">
        <v>1163</v>
      </c>
      <c r="E1315" s="10">
        <v>1.1574074074074073E-5</v>
      </c>
      <c r="F1315" t="s">
        <v>524</v>
      </c>
      <c r="G1315" t="s">
        <v>1960</v>
      </c>
      <c r="H1315" s="11">
        <v>44171.413622685184</v>
      </c>
      <c r="I1315" t="s">
        <v>1961</v>
      </c>
      <c r="J1315">
        <v>0</v>
      </c>
      <c r="K1315">
        <v>93</v>
      </c>
      <c r="M1315">
        <v>1313</v>
      </c>
      <c r="N1315" s="16">
        <v>1.1574074074074073E-5</v>
      </c>
      <c r="O1315">
        <v>83</v>
      </c>
      <c r="P1315">
        <v>13</v>
      </c>
      <c r="Q1315">
        <f>pqZwift[[#This Row],[Afstand]]+IF(pqZwift[[#This Row],[Index]]&gt;1,Q1314,0)</f>
        <v>8414</v>
      </c>
      <c r="R1315">
        <v>45</v>
      </c>
      <c r="S1315">
        <v>93</v>
      </c>
    </row>
    <row r="1316" spans="2:19" x14ac:dyDescent="0.25">
      <c r="B1316">
        <v>1314</v>
      </c>
      <c r="C1316" t="s">
        <v>1657</v>
      </c>
      <c r="D1316" t="s">
        <v>1163</v>
      </c>
      <c r="E1316" s="10">
        <v>1.1574074074074073E-5</v>
      </c>
      <c r="F1316" t="s">
        <v>1924</v>
      </c>
      <c r="G1316" t="s">
        <v>336</v>
      </c>
      <c r="H1316" s="11">
        <v>44171.413634259261</v>
      </c>
      <c r="I1316" t="s">
        <v>1962</v>
      </c>
      <c r="J1316">
        <v>0</v>
      </c>
      <c r="K1316">
        <v>93</v>
      </c>
      <c r="M1316">
        <v>1314</v>
      </c>
      <c r="N1316" s="16">
        <v>1.1574074074074073E-5</v>
      </c>
      <c r="O1316">
        <v>83</v>
      </c>
      <c r="P1316">
        <v>13</v>
      </c>
      <c r="Q1316">
        <f>pqZwift[[#This Row],[Afstand]]+IF(pqZwift[[#This Row],[Index]]&gt;1,Q1315,0)</f>
        <v>8427</v>
      </c>
      <c r="R1316">
        <v>46</v>
      </c>
      <c r="S1316">
        <v>93</v>
      </c>
    </row>
    <row r="1317" spans="2:19" x14ac:dyDescent="0.25">
      <c r="B1317">
        <v>1315</v>
      </c>
      <c r="C1317" t="s">
        <v>1647</v>
      </c>
      <c r="D1317" t="s">
        <v>1163</v>
      </c>
      <c r="E1317" s="10">
        <v>1.1574074074074073E-5</v>
      </c>
      <c r="F1317" t="s">
        <v>1924</v>
      </c>
      <c r="G1317" t="s">
        <v>1963</v>
      </c>
      <c r="H1317" s="11">
        <v>44171.413645833331</v>
      </c>
      <c r="I1317" t="s">
        <v>1964</v>
      </c>
      <c r="J1317">
        <v>0</v>
      </c>
      <c r="K1317">
        <v>94</v>
      </c>
      <c r="M1317">
        <v>1315</v>
      </c>
      <c r="N1317" s="16">
        <v>1.1574074074074073E-5</v>
      </c>
      <c r="O1317">
        <v>82</v>
      </c>
      <c r="P1317">
        <v>13</v>
      </c>
      <c r="Q1317">
        <f>pqZwift[[#This Row],[Afstand]]+IF(pqZwift[[#This Row],[Index]]&gt;1,Q1316,0)</f>
        <v>8440</v>
      </c>
      <c r="R1317">
        <v>46</v>
      </c>
      <c r="S1317">
        <v>94</v>
      </c>
    </row>
    <row r="1318" spans="2:19" x14ac:dyDescent="0.25">
      <c r="B1318">
        <v>1316</v>
      </c>
      <c r="C1318" t="s">
        <v>1647</v>
      </c>
      <c r="D1318" t="s">
        <v>1163</v>
      </c>
      <c r="E1318" s="10">
        <v>1.1574074074074073E-5</v>
      </c>
      <c r="F1318" t="s">
        <v>1965</v>
      </c>
      <c r="G1318" t="s">
        <v>1121</v>
      </c>
      <c r="H1318" s="11">
        <v>44171.413657407407</v>
      </c>
      <c r="I1318" t="s">
        <v>1966</v>
      </c>
      <c r="J1318">
        <v>0</v>
      </c>
      <c r="K1318">
        <v>93</v>
      </c>
      <c r="M1318">
        <v>1316</v>
      </c>
      <c r="N1318" s="16">
        <v>1.1574074074074073E-5</v>
      </c>
      <c r="O1318">
        <v>82</v>
      </c>
      <c r="P1318">
        <v>13</v>
      </c>
      <c r="Q1318">
        <f>pqZwift[[#This Row],[Afstand]]+IF(pqZwift[[#This Row],[Index]]&gt;1,Q1317,0)</f>
        <v>8453</v>
      </c>
      <c r="R1318">
        <v>47</v>
      </c>
      <c r="S1318">
        <v>93</v>
      </c>
    </row>
    <row r="1319" spans="2:19" x14ac:dyDescent="0.25">
      <c r="B1319">
        <v>1317</v>
      </c>
      <c r="C1319" t="s">
        <v>1634</v>
      </c>
      <c r="D1319" t="s">
        <v>1163</v>
      </c>
      <c r="E1319" s="10">
        <v>1.1574074074074073E-5</v>
      </c>
      <c r="F1319" t="s">
        <v>1967</v>
      </c>
      <c r="G1319" t="s">
        <v>1454</v>
      </c>
      <c r="H1319" s="11">
        <v>44171.413668981484</v>
      </c>
      <c r="I1319" t="s">
        <v>1968</v>
      </c>
      <c r="J1319">
        <v>0</v>
      </c>
      <c r="K1319">
        <v>94</v>
      </c>
      <c r="M1319">
        <v>1317</v>
      </c>
      <c r="N1319" s="16">
        <v>1.1574074074074073E-5</v>
      </c>
      <c r="O1319">
        <v>81</v>
      </c>
      <c r="P1319">
        <v>13</v>
      </c>
      <c r="Q1319">
        <f>pqZwift[[#This Row],[Afstand]]+IF(pqZwift[[#This Row],[Index]]&gt;1,Q1318,0)</f>
        <v>8466</v>
      </c>
      <c r="R1319">
        <v>48</v>
      </c>
      <c r="S1319">
        <v>94</v>
      </c>
    </row>
    <row r="1320" spans="2:19" x14ac:dyDescent="0.25">
      <c r="B1320">
        <v>1318</v>
      </c>
      <c r="C1320" t="s">
        <v>1622</v>
      </c>
      <c r="D1320" t="s">
        <v>1163</v>
      </c>
      <c r="E1320" s="10">
        <v>1.1574074074074073E-5</v>
      </c>
      <c r="F1320" t="s">
        <v>1967</v>
      </c>
      <c r="G1320" t="s">
        <v>1969</v>
      </c>
      <c r="H1320" s="11">
        <v>44171.413680555554</v>
      </c>
      <c r="I1320" t="s">
        <v>1970</v>
      </c>
      <c r="J1320">
        <v>0</v>
      </c>
      <c r="K1320">
        <v>92</v>
      </c>
      <c r="M1320">
        <v>1318</v>
      </c>
      <c r="N1320" s="16">
        <v>1.1574074074074073E-5</v>
      </c>
      <c r="O1320">
        <v>80</v>
      </c>
      <c r="P1320">
        <v>13</v>
      </c>
      <c r="Q1320">
        <f>pqZwift[[#This Row],[Afstand]]+IF(pqZwift[[#This Row],[Index]]&gt;1,Q1319,0)</f>
        <v>8479</v>
      </c>
      <c r="R1320">
        <v>48</v>
      </c>
      <c r="S1320">
        <v>92</v>
      </c>
    </row>
    <row r="1321" spans="2:19" x14ac:dyDescent="0.25">
      <c r="B1321">
        <v>1319</v>
      </c>
      <c r="C1321" t="s">
        <v>1622</v>
      </c>
      <c r="D1321" t="s">
        <v>1163</v>
      </c>
      <c r="E1321" s="10">
        <v>1.1574074074074073E-5</v>
      </c>
      <c r="F1321" t="s">
        <v>1967</v>
      </c>
      <c r="G1321" t="s">
        <v>616</v>
      </c>
      <c r="H1321" s="11">
        <v>44171.41369212963</v>
      </c>
      <c r="I1321" t="s">
        <v>1971</v>
      </c>
      <c r="J1321">
        <v>0</v>
      </c>
      <c r="K1321">
        <v>91</v>
      </c>
      <c r="M1321">
        <v>1319</v>
      </c>
      <c r="N1321" s="16">
        <v>1.1574074074074073E-5</v>
      </c>
      <c r="O1321">
        <v>80</v>
      </c>
      <c r="P1321">
        <v>13</v>
      </c>
      <c r="Q1321">
        <f>pqZwift[[#This Row],[Afstand]]+IF(pqZwift[[#This Row],[Index]]&gt;1,Q1320,0)</f>
        <v>8492</v>
      </c>
      <c r="R1321">
        <v>48</v>
      </c>
      <c r="S1321">
        <v>91</v>
      </c>
    </row>
    <row r="1322" spans="2:19" x14ac:dyDescent="0.25">
      <c r="B1322">
        <v>1320</v>
      </c>
      <c r="C1322" t="s">
        <v>1612</v>
      </c>
      <c r="D1322" t="s">
        <v>1170</v>
      </c>
      <c r="E1322" s="10">
        <v>1.1574074074074073E-5</v>
      </c>
      <c r="F1322" t="s">
        <v>1972</v>
      </c>
      <c r="G1322" t="s">
        <v>1973</v>
      </c>
      <c r="H1322" s="11">
        <v>44171.413703703707</v>
      </c>
      <c r="I1322" t="s">
        <v>1974</v>
      </c>
      <c r="J1322">
        <v>0</v>
      </c>
      <c r="K1322">
        <v>91</v>
      </c>
      <c r="M1322">
        <v>1320</v>
      </c>
      <c r="N1322" s="16">
        <v>1.1574074074074073E-5</v>
      </c>
      <c r="O1322">
        <v>79</v>
      </c>
      <c r="P1322">
        <v>14</v>
      </c>
      <c r="Q1322">
        <f>pqZwift[[#This Row],[Afstand]]+IF(pqZwift[[#This Row],[Index]]&gt;1,Q1321,0)</f>
        <v>8506</v>
      </c>
      <c r="R1322">
        <v>50</v>
      </c>
      <c r="S1322">
        <v>91</v>
      </c>
    </row>
    <row r="1323" spans="2:19" x14ac:dyDescent="0.25">
      <c r="B1323">
        <v>1321</v>
      </c>
      <c r="C1323" t="s">
        <v>1602</v>
      </c>
      <c r="D1323" t="s">
        <v>1163</v>
      </c>
      <c r="E1323" s="10">
        <v>1.1574074074074073E-5</v>
      </c>
      <c r="F1323" t="s">
        <v>1965</v>
      </c>
      <c r="G1323" t="s">
        <v>1975</v>
      </c>
      <c r="H1323" s="11">
        <v>44171.413715277777</v>
      </c>
      <c r="I1323" t="s">
        <v>1976</v>
      </c>
      <c r="J1323">
        <v>0</v>
      </c>
      <c r="K1323">
        <v>91</v>
      </c>
      <c r="M1323">
        <v>1321</v>
      </c>
      <c r="N1323" s="16">
        <v>1.1574074074074073E-5</v>
      </c>
      <c r="O1323">
        <v>78</v>
      </c>
      <c r="P1323">
        <v>13</v>
      </c>
      <c r="Q1323">
        <f>pqZwift[[#This Row],[Afstand]]+IF(pqZwift[[#This Row],[Index]]&gt;1,Q1322,0)</f>
        <v>8519</v>
      </c>
      <c r="R1323">
        <v>47</v>
      </c>
      <c r="S1323">
        <v>91</v>
      </c>
    </row>
    <row r="1324" spans="2:19" x14ac:dyDescent="0.25">
      <c r="B1324">
        <v>1322</v>
      </c>
      <c r="C1324" t="s">
        <v>1602</v>
      </c>
      <c r="D1324" t="s">
        <v>1170</v>
      </c>
      <c r="E1324" s="10">
        <v>1.1574074074074073E-5</v>
      </c>
      <c r="F1324" t="s">
        <v>1972</v>
      </c>
      <c r="G1324" t="s">
        <v>1863</v>
      </c>
      <c r="H1324" s="11">
        <v>44171.413726851853</v>
      </c>
      <c r="I1324" t="s">
        <v>1977</v>
      </c>
      <c r="J1324">
        <v>0</v>
      </c>
      <c r="K1324">
        <v>92</v>
      </c>
      <c r="M1324">
        <v>1322</v>
      </c>
      <c r="N1324" s="16">
        <v>1.1574074074074073E-5</v>
      </c>
      <c r="O1324">
        <v>78</v>
      </c>
      <c r="P1324">
        <v>14</v>
      </c>
      <c r="Q1324">
        <f>pqZwift[[#This Row],[Afstand]]+IF(pqZwift[[#This Row],[Index]]&gt;1,Q1323,0)</f>
        <v>8533</v>
      </c>
      <c r="R1324">
        <v>50</v>
      </c>
      <c r="S1324">
        <v>92</v>
      </c>
    </row>
    <row r="1325" spans="2:19" x14ac:dyDescent="0.25">
      <c r="B1325">
        <v>1323</v>
      </c>
      <c r="C1325" t="s">
        <v>1595</v>
      </c>
      <c r="D1325" t="s">
        <v>1176</v>
      </c>
      <c r="E1325" s="10">
        <v>1.1574074074074073E-5</v>
      </c>
      <c r="F1325" t="s">
        <v>1978</v>
      </c>
      <c r="G1325" t="s">
        <v>1979</v>
      </c>
      <c r="H1325" s="11">
        <v>44171.413738425923</v>
      </c>
      <c r="I1325" t="s">
        <v>1980</v>
      </c>
      <c r="J1325">
        <v>0</v>
      </c>
      <c r="K1325">
        <v>92</v>
      </c>
      <c r="M1325">
        <v>1323</v>
      </c>
      <c r="N1325" s="16">
        <v>1.1574074074074073E-5</v>
      </c>
      <c r="O1325">
        <v>77</v>
      </c>
      <c r="P1325">
        <v>15</v>
      </c>
      <c r="Q1325">
        <f>pqZwift[[#This Row],[Afstand]]+IF(pqZwift[[#This Row],[Index]]&gt;1,Q1324,0)</f>
        <v>8548</v>
      </c>
      <c r="R1325">
        <v>53</v>
      </c>
      <c r="S1325">
        <v>92</v>
      </c>
    </row>
    <row r="1326" spans="2:19" x14ac:dyDescent="0.25">
      <c r="B1326">
        <v>1324</v>
      </c>
      <c r="C1326" t="s">
        <v>1595</v>
      </c>
      <c r="D1326" t="s">
        <v>1163</v>
      </c>
      <c r="E1326" s="10">
        <v>1.1574074074074073E-5</v>
      </c>
      <c r="F1326" t="s">
        <v>1967</v>
      </c>
      <c r="G1326" t="s">
        <v>1981</v>
      </c>
      <c r="H1326" s="11">
        <v>44171.41375</v>
      </c>
      <c r="I1326" t="s">
        <v>1982</v>
      </c>
      <c r="J1326">
        <v>0</v>
      </c>
      <c r="K1326">
        <v>93</v>
      </c>
      <c r="M1326">
        <v>1324</v>
      </c>
      <c r="N1326" s="16">
        <v>1.1574074074074073E-5</v>
      </c>
      <c r="O1326">
        <v>77</v>
      </c>
      <c r="P1326">
        <v>13</v>
      </c>
      <c r="Q1326">
        <f>pqZwift[[#This Row],[Afstand]]+IF(pqZwift[[#This Row],[Index]]&gt;1,Q1325,0)</f>
        <v>8561</v>
      </c>
      <c r="R1326">
        <v>48</v>
      </c>
      <c r="S1326">
        <v>93</v>
      </c>
    </row>
    <row r="1327" spans="2:19" x14ac:dyDescent="0.25">
      <c r="B1327">
        <v>1325</v>
      </c>
      <c r="C1327" t="s">
        <v>1576</v>
      </c>
      <c r="D1327" t="s">
        <v>1176</v>
      </c>
      <c r="E1327" s="10">
        <v>1.1574074074074073E-5</v>
      </c>
      <c r="F1327" t="s">
        <v>1983</v>
      </c>
      <c r="G1327" t="s">
        <v>1128</v>
      </c>
      <c r="H1327" s="11">
        <v>44171.413761574076</v>
      </c>
      <c r="I1327" t="s">
        <v>1984</v>
      </c>
      <c r="J1327">
        <v>0</v>
      </c>
      <c r="K1327">
        <v>92</v>
      </c>
      <c r="M1327">
        <v>1325</v>
      </c>
      <c r="N1327" s="16">
        <v>1.1574074074074073E-5</v>
      </c>
      <c r="O1327">
        <v>76</v>
      </c>
      <c r="P1327">
        <v>15</v>
      </c>
      <c r="Q1327">
        <f>pqZwift[[#This Row],[Afstand]]+IF(pqZwift[[#This Row],[Index]]&gt;1,Q1326,0)</f>
        <v>8576</v>
      </c>
      <c r="R1327">
        <v>52</v>
      </c>
      <c r="S1327">
        <v>92</v>
      </c>
    </row>
    <row r="1328" spans="2:19" x14ac:dyDescent="0.25">
      <c r="B1328">
        <v>1326</v>
      </c>
      <c r="C1328" t="s">
        <v>1566</v>
      </c>
      <c r="D1328" t="s">
        <v>1170</v>
      </c>
      <c r="E1328" s="10">
        <v>1.1574074074074073E-5</v>
      </c>
      <c r="F1328" t="s">
        <v>1972</v>
      </c>
      <c r="G1328" t="s">
        <v>1030</v>
      </c>
      <c r="H1328" s="11">
        <v>44171.413773148146</v>
      </c>
      <c r="I1328" t="s">
        <v>1985</v>
      </c>
      <c r="J1328">
        <v>0</v>
      </c>
      <c r="K1328">
        <v>93</v>
      </c>
      <c r="M1328">
        <v>1326</v>
      </c>
      <c r="N1328" s="16">
        <v>1.1574074074074073E-5</v>
      </c>
      <c r="O1328">
        <v>75</v>
      </c>
      <c r="P1328">
        <v>14</v>
      </c>
      <c r="Q1328">
        <f>pqZwift[[#This Row],[Afstand]]+IF(pqZwift[[#This Row],[Index]]&gt;1,Q1327,0)</f>
        <v>8590</v>
      </c>
      <c r="R1328">
        <v>50</v>
      </c>
      <c r="S1328">
        <v>93</v>
      </c>
    </row>
    <row r="1329" spans="2:19" x14ac:dyDescent="0.25">
      <c r="B1329">
        <v>1327</v>
      </c>
      <c r="C1329" t="s">
        <v>1566</v>
      </c>
      <c r="D1329" t="s">
        <v>1170</v>
      </c>
      <c r="E1329" s="10">
        <v>1.1574074074074073E-5</v>
      </c>
      <c r="F1329" t="s">
        <v>1972</v>
      </c>
      <c r="G1329" t="s">
        <v>1986</v>
      </c>
      <c r="H1329" s="11">
        <v>44171.413784722223</v>
      </c>
      <c r="I1329" t="s">
        <v>1987</v>
      </c>
      <c r="J1329">
        <v>0</v>
      </c>
      <c r="K1329">
        <v>93</v>
      </c>
      <c r="M1329">
        <v>1327</v>
      </c>
      <c r="N1329" s="16">
        <v>1.1574074074074073E-5</v>
      </c>
      <c r="O1329">
        <v>75</v>
      </c>
      <c r="P1329">
        <v>14</v>
      </c>
      <c r="Q1329">
        <f>pqZwift[[#This Row],[Afstand]]+IF(pqZwift[[#This Row],[Index]]&gt;1,Q1328,0)</f>
        <v>8604</v>
      </c>
      <c r="R1329">
        <v>50</v>
      </c>
      <c r="S1329">
        <v>93</v>
      </c>
    </row>
    <row r="1330" spans="2:19" x14ac:dyDescent="0.25">
      <c r="B1330">
        <v>1328</v>
      </c>
      <c r="C1330" t="s">
        <v>1566</v>
      </c>
      <c r="D1330" t="s">
        <v>1170</v>
      </c>
      <c r="E1330" s="10">
        <v>1.1574074074074073E-5</v>
      </c>
      <c r="F1330" t="s">
        <v>1972</v>
      </c>
      <c r="G1330" t="s">
        <v>1988</v>
      </c>
      <c r="H1330" s="11">
        <v>44171.4137962963</v>
      </c>
      <c r="I1330" t="s">
        <v>1989</v>
      </c>
      <c r="J1330">
        <v>0</v>
      </c>
      <c r="K1330">
        <v>92</v>
      </c>
      <c r="M1330">
        <v>1328</v>
      </c>
      <c r="N1330" s="16">
        <v>1.1574074074074073E-5</v>
      </c>
      <c r="O1330">
        <v>75</v>
      </c>
      <c r="P1330">
        <v>14</v>
      </c>
      <c r="Q1330">
        <f>pqZwift[[#This Row],[Afstand]]+IF(pqZwift[[#This Row],[Index]]&gt;1,Q1329,0)</f>
        <v>8618</v>
      </c>
      <c r="R1330">
        <v>50</v>
      </c>
      <c r="S1330">
        <v>92</v>
      </c>
    </row>
    <row r="1331" spans="2:19" x14ac:dyDescent="0.25">
      <c r="B1331">
        <v>1329</v>
      </c>
      <c r="C1331" t="s">
        <v>1557</v>
      </c>
      <c r="D1331" t="s">
        <v>1170</v>
      </c>
      <c r="E1331" s="10">
        <v>1.1574074074074073E-5</v>
      </c>
      <c r="F1331" t="s">
        <v>1990</v>
      </c>
      <c r="G1331" t="s">
        <v>1991</v>
      </c>
      <c r="H1331" s="11">
        <v>44171.413807870369</v>
      </c>
      <c r="I1331" t="s">
        <v>1992</v>
      </c>
      <c r="J1331">
        <v>0</v>
      </c>
      <c r="K1331">
        <v>93</v>
      </c>
      <c r="M1331">
        <v>1329</v>
      </c>
      <c r="N1331" s="16">
        <v>1.1574074074074073E-5</v>
      </c>
      <c r="O1331">
        <v>74</v>
      </c>
      <c r="P1331">
        <v>14</v>
      </c>
      <c r="Q1331">
        <f>pqZwift[[#This Row],[Afstand]]+IF(pqZwift[[#This Row],[Index]]&gt;1,Q1330,0)</f>
        <v>8632</v>
      </c>
      <c r="R1331">
        <v>51</v>
      </c>
      <c r="S1331">
        <v>93</v>
      </c>
    </row>
    <row r="1332" spans="2:19" x14ac:dyDescent="0.25">
      <c r="B1332">
        <v>1330</v>
      </c>
      <c r="C1332" t="s">
        <v>1557</v>
      </c>
      <c r="D1332" t="s">
        <v>1170</v>
      </c>
      <c r="E1332" s="10">
        <v>1.1574074074074073E-5</v>
      </c>
      <c r="F1332" t="s">
        <v>1993</v>
      </c>
      <c r="G1332" t="s">
        <v>1988</v>
      </c>
      <c r="H1332" s="11">
        <v>44171.413819444446</v>
      </c>
      <c r="I1332" t="s">
        <v>1994</v>
      </c>
      <c r="J1332">
        <v>0</v>
      </c>
      <c r="K1332">
        <v>92</v>
      </c>
      <c r="M1332">
        <v>1330</v>
      </c>
      <c r="N1332" s="16">
        <v>1.1574074074074073E-5</v>
      </c>
      <c r="O1332">
        <v>74</v>
      </c>
      <c r="P1332">
        <v>14</v>
      </c>
      <c r="Q1332">
        <f>pqZwift[[#This Row],[Afstand]]+IF(pqZwift[[#This Row],[Index]]&gt;1,Q1331,0)</f>
        <v>8646</v>
      </c>
      <c r="R1332">
        <v>49</v>
      </c>
      <c r="S1332">
        <v>92</v>
      </c>
    </row>
    <row r="1333" spans="2:19" x14ac:dyDescent="0.25">
      <c r="B1333">
        <v>1331</v>
      </c>
      <c r="C1333" t="s">
        <v>1557</v>
      </c>
      <c r="D1333" t="s">
        <v>1163</v>
      </c>
      <c r="E1333" s="10">
        <v>1.1574074074074073E-5</v>
      </c>
      <c r="F1333" t="s">
        <v>1967</v>
      </c>
      <c r="G1333" t="s">
        <v>336</v>
      </c>
      <c r="H1333" s="11">
        <v>44171.413831018515</v>
      </c>
      <c r="I1333" t="s">
        <v>1995</v>
      </c>
      <c r="J1333">
        <v>0</v>
      </c>
      <c r="K1333">
        <v>93</v>
      </c>
      <c r="M1333">
        <v>1331</v>
      </c>
      <c r="N1333" s="16">
        <v>1.1574074074074073E-5</v>
      </c>
      <c r="O1333">
        <v>74</v>
      </c>
      <c r="P1333">
        <v>13</v>
      </c>
      <c r="Q1333">
        <f>pqZwift[[#This Row],[Afstand]]+IF(pqZwift[[#This Row],[Index]]&gt;1,Q1332,0)</f>
        <v>8659</v>
      </c>
      <c r="R1333">
        <v>48</v>
      </c>
      <c r="S1333">
        <v>93</v>
      </c>
    </row>
    <row r="1334" spans="2:19" x14ac:dyDescent="0.25">
      <c r="B1334">
        <v>1332</v>
      </c>
      <c r="C1334" t="s">
        <v>1548</v>
      </c>
      <c r="D1334" t="s">
        <v>1163</v>
      </c>
      <c r="E1334" s="10">
        <v>1.1574074074074073E-5</v>
      </c>
      <c r="F1334" t="s">
        <v>1967</v>
      </c>
      <c r="G1334" t="s">
        <v>336</v>
      </c>
      <c r="H1334" s="11">
        <v>44171.413842592592</v>
      </c>
      <c r="I1334" t="s">
        <v>1996</v>
      </c>
      <c r="J1334">
        <v>0</v>
      </c>
      <c r="K1334">
        <v>92</v>
      </c>
      <c r="M1334">
        <v>1332</v>
      </c>
      <c r="N1334" s="16">
        <v>1.1574074074074073E-5</v>
      </c>
      <c r="O1334">
        <v>73</v>
      </c>
      <c r="P1334">
        <v>13</v>
      </c>
      <c r="Q1334">
        <f>pqZwift[[#This Row],[Afstand]]+IF(pqZwift[[#This Row],[Index]]&gt;1,Q1333,0)</f>
        <v>8672</v>
      </c>
      <c r="R1334">
        <v>48</v>
      </c>
      <c r="S1334">
        <v>92</v>
      </c>
    </row>
    <row r="1335" spans="2:19" x14ac:dyDescent="0.25">
      <c r="B1335">
        <v>1333</v>
      </c>
      <c r="C1335" t="s">
        <v>1548</v>
      </c>
      <c r="D1335" t="s">
        <v>1163</v>
      </c>
      <c r="E1335" s="10">
        <v>1.1574074074074073E-5</v>
      </c>
      <c r="F1335" t="s">
        <v>1965</v>
      </c>
      <c r="G1335" t="s">
        <v>1997</v>
      </c>
      <c r="H1335" s="11">
        <v>44171.413854166669</v>
      </c>
      <c r="I1335" t="s">
        <v>1998</v>
      </c>
      <c r="J1335">
        <v>0</v>
      </c>
      <c r="K1335">
        <v>92</v>
      </c>
      <c r="M1335">
        <v>1333</v>
      </c>
      <c r="N1335" s="16">
        <v>1.1574074074074073E-5</v>
      </c>
      <c r="O1335">
        <v>73</v>
      </c>
      <c r="P1335">
        <v>13</v>
      </c>
      <c r="Q1335">
        <f>pqZwift[[#This Row],[Afstand]]+IF(pqZwift[[#This Row],[Index]]&gt;1,Q1334,0)</f>
        <v>8685</v>
      </c>
      <c r="R1335">
        <v>47</v>
      </c>
      <c r="S1335">
        <v>92</v>
      </c>
    </row>
    <row r="1336" spans="2:19" x14ac:dyDescent="0.25">
      <c r="B1336">
        <v>1334</v>
      </c>
      <c r="C1336" t="s">
        <v>1548</v>
      </c>
      <c r="D1336" t="s">
        <v>1163</v>
      </c>
      <c r="E1336" s="10">
        <v>1.1574074074074073E-5</v>
      </c>
      <c r="F1336" t="s">
        <v>1993</v>
      </c>
      <c r="G1336" t="s">
        <v>1999</v>
      </c>
      <c r="H1336" s="11">
        <v>44171.413865740738</v>
      </c>
      <c r="I1336" t="s">
        <v>2000</v>
      </c>
      <c r="J1336">
        <v>0</v>
      </c>
      <c r="K1336">
        <v>91</v>
      </c>
      <c r="M1336">
        <v>1334</v>
      </c>
      <c r="N1336" s="16">
        <v>1.1574074074074073E-5</v>
      </c>
      <c r="O1336">
        <v>73</v>
      </c>
      <c r="P1336">
        <v>13</v>
      </c>
      <c r="Q1336">
        <f>pqZwift[[#This Row],[Afstand]]+IF(pqZwift[[#This Row],[Index]]&gt;1,Q1335,0)</f>
        <v>8698</v>
      </c>
      <c r="R1336">
        <v>49</v>
      </c>
      <c r="S1336">
        <v>91</v>
      </c>
    </row>
    <row r="1337" spans="2:19" x14ac:dyDescent="0.25">
      <c r="B1337">
        <v>1335</v>
      </c>
      <c r="C1337" t="s">
        <v>1539</v>
      </c>
      <c r="D1337" t="s">
        <v>1163</v>
      </c>
      <c r="E1337" s="10">
        <v>1.1574074074074073E-5</v>
      </c>
      <c r="F1337" t="s">
        <v>1967</v>
      </c>
      <c r="G1337" t="s">
        <v>2001</v>
      </c>
      <c r="H1337" s="11">
        <v>44171.413877314815</v>
      </c>
      <c r="I1337" t="s">
        <v>2002</v>
      </c>
      <c r="J1337">
        <v>0</v>
      </c>
      <c r="K1337">
        <v>91</v>
      </c>
      <c r="M1337">
        <v>1335</v>
      </c>
      <c r="N1337" s="16">
        <v>1.1574074074074073E-5</v>
      </c>
      <c r="O1337">
        <v>72</v>
      </c>
      <c r="P1337">
        <v>13</v>
      </c>
      <c r="Q1337">
        <f>pqZwift[[#This Row],[Afstand]]+IF(pqZwift[[#This Row],[Index]]&gt;1,Q1336,0)</f>
        <v>8711</v>
      </c>
      <c r="R1337">
        <v>48</v>
      </c>
      <c r="S1337">
        <v>91</v>
      </c>
    </row>
    <row r="1338" spans="2:19" x14ac:dyDescent="0.25">
      <c r="B1338">
        <v>1336</v>
      </c>
      <c r="C1338" t="s">
        <v>1539</v>
      </c>
      <c r="D1338" t="s">
        <v>1163</v>
      </c>
      <c r="E1338" s="10">
        <v>1.1574074074074073E-5</v>
      </c>
      <c r="F1338" t="s">
        <v>1924</v>
      </c>
      <c r="G1338" t="s">
        <v>336</v>
      </c>
      <c r="H1338" s="11">
        <v>44171.413888888892</v>
      </c>
      <c r="I1338" t="s">
        <v>2003</v>
      </c>
      <c r="J1338">
        <v>0</v>
      </c>
      <c r="K1338">
        <v>91</v>
      </c>
      <c r="M1338">
        <v>1336</v>
      </c>
      <c r="N1338" s="16">
        <v>1.1574074074074073E-5</v>
      </c>
      <c r="O1338">
        <v>72</v>
      </c>
      <c r="P1338">
        <v>13</v>
      </c>
      <c r="Q1338">
        <f>pqZwift[[#This Row],[Afstand]]+IF(pqZwift[[#This Row],[Index]]&gt;1,Q1337,0)</f>
        <v>8724</v>
      </c>
      <c r="R1338">
        <v>46</v>
      </c>
      <c r="S1338">
        <v>91</v>
      </c>
    </row>
    <row r="1339" spans="2:19" x14ac:dyDescent="0.25">
      <c r="B1339">
        <v>1337</v>
      </c>
      <c r="C1339" t="s">
        <v>1539</v>
      </c>
      <c r="D1339" t="s">
        <v>1163</v>
      </c>
      <c r="E1339" s="10">
        <v>1.1574074074074073E-5</v>
      </c>
      <c r="F1339" t="s">
        <v>1965</v>
      </c>
      <c r="G1339" t="s">
        <v>1516</v>
      </c>
      <c r="H1339" s="11">
        <v>44171.413900462961</v>
      </c>
      <c r="I1339" t="s">
        <v>2004</v>
      </c>
      <c r="J1339">
        <v>0</v>
      </c>
      <c r="K1339">
        <v>91</v>
      </c>
      <c r="M1339">
        <v>1337</v>
      </c>
      <c r="N1339" s="16">
        <v>1.1574074074074073E-5</v>
      </c>
      <c r="O1339">
        <v>72</v>
      </c>
      <c r="P1339">
        <v>13</v>
      </c>
      <c r="Q1339">
        <f>pqZwift[[#This Row],[Afstand]]+IF(pqZwift[[#This Row],[Index]]&gt;1,Q1338,0)</f>
        <v>8737</v>
      </c>
      <c r="R1339">
        <v>47</v>
      </c>
      <c r="S1339">
        <v>91</v>
      </c>
    </row>
    <row r="1340" spans="2:19" x14ac:dyDescent="0.25">
      <c r="B1340">
        <v>1338</v>
      </c>
      <c r="C1340" t="s">
        <v>1530</v>
      </c>
      <c r="D1340" t="s">
        <v>1170</v>
      </c>
      <c r="E1340" s="10">
        <v>1.1574074074074073E-5</v>
      </c>
      <c r="F1340" t="s">
        <v>1990</v>
      </c>
      <c r="G1340" t="s">
        <v>642</v>
      </c>
      <c r="H1340" s="11">
        <v>44171.413912037038</v>
      </c>
      <c r="I1340" t="s">
        <v>2005</v>
      </c>
      <c r="J1340">
        <v>0</v>
      </c>
      <c r="K1340">
        <v>91</v>
      </c>
      <c r="M1340">
        <v>1338</v>
      </c>
      <c r="N1340" s="16">
        <v>1.1574074074074073E-5</v>
      </c>
      <c r="O1340">
        <v>71</v>
      </c>
      <c r="P1340">
        <v>14</v>
      </c>
      <c r="Q1340">
        <f>pqZwift[[#This Row],[Afstand]]+IF(pqZwift[[#This Row],[Index]]&gt;1,Q1339,0)</f>
        <v>8751</v>
      </c>
      <c r="R1340">
        <v>51</v>
      </c>
      <c r="S1340">
        <v>91</v>
      </c>
    </row>
    <row r="1341" spans="2:19" x14ac:dyDescent="0.25">
      <c r="B1341">
        <v>1339</v>
      </c>
      <c r="C1341" t="s">
        <v>1530</v>
      </c>
      <c r="D1341" t="s">
        <v>1163</v>
      </c>
      <c r="E1341" s="10">
        <v>1.1574074074074073E-5</v>
      </c>
      <c r="F1341" t="s">
        <v>1924</v>
      </c>
      <c r="G1341" t="s">
        <v>1737</v>
      </c>
      <c r="H1341" s="11">
        <v>44171.413923611108</v>
      </c>
      <c r="I1341" t="s">
        <v>2006</v>
      </c>
      <c r="J1341">
        <v>0</v>
      </c>
      <c r="K1341">
        <v>92</v>
      </c>
      <c r="M1341">
        <v>1339</v>
      </c>
      <c r="N1341" s="16">
        <v>1.1574074074074073E-5</v>
      </c>
      <c r="O1341">
        <v>71</v>
      </c>
      <c r="P1341">
        <v>13</v>
      </c>
      <c r="Q1341">
        <f>pqZwift[[#This Row],[Afstand]]+IF(pqZwift[[#This Row],[Index]]&gt;1,Q1340,0)</f>
        <v>8764</v>
      </c>
      <c r="R1341">
        <v>46</v>
      </c>
      <c r="S1341">
        <v>92</v>
      </c>
    </row>
    <row r="1342" spans="2:19" x14ac:dyDescent="0.25">
      <c r="B1342">
        <v>1340</v>
      </c>
      <c r="C1342" t="s">
        <v>1522</v>
      </c>
      <c r="D1342" t="s">
        <v>1163</v>
      </c>
      <c r="E1342" s="10">
        <v>1.1574074074074073E-5</v>
      </c>
      <c r="F1342" t="s">
        <v>1924</v>
      </c>
      <c r="G1342" t="s">
        <v>2007</v>
      </c>
      <c r="H1342" s="11">
        <v>44171.413935185185</v>
      </c>
      <c r="I1342" t="s">
        <v>2008</v>
      </c>
      <c r="J1342">
        <v>0</v>
      </c>
      <c r="K1342">
        <v>93</v>
      </c>
      <c r="M1342">
        <v>1340</v>
      </c>
      <c r="N1342" s="16">
        <v>1.1574074074074073E-5</v>
      </c>
      <c r="O1342">
        <v>70</v>
      </c>
      <c r="P1342">
        <v>13</v>
      </c>
      <c r="Q1342">
        <f>pqZwift[[#This Row],[Afstand]]+IF(pqZwift[[#This Row],[Index]]&gt;1,Q1341,0)</f>
        <v>8777</v>
      </c>
      <c r="R1342">
        <v>46</v>
      </c>
      <c r="S1342">
        <v>93</v>
      </c>
    </row>
    <row r="1343" spans="2:19" x14ac:dyDescent="0.25">
      <c r="B1343">
        <v>1341</v>
      </c>
      <c r="C1343" t="s">
        <v>1522</v>
      </c>
      <c r="D1343" t="s">
        <v>1163</v>
      </c>
      <c r="E1343" s="10">
        <v>1.1574074074074073E-5</v>
      </c>
      <c r="F1343" t="s">
        <v>524</v>
      </c>
      <c r="G1343" t="s">
        <v>2009</v>
      </c>
      <c r="H1343" s="11">
        <v>44171.413946759261</v>
      </c>
      <c r="I1343" t="s">
        <v>2010</v>
      </c>
      <c r="J1343">
        <v>0</v>
      </c>
      <c r="K1343">
        <v>91</v>
      </c>
      <c r="M1343">
        <v>1341</v>
      </c>
      <c r="N1343" s="16">
        <v>1.1574074074074073E-5</v>
      </c>
      <c r="O1343">
        <v>70</v>
      </c>
      <c r="P1343">
        <v>13</v>
      </c>
      <c r="Q1343">
        <f>pqZwift[[#This Row],[Afstand]]+IF(pqZwift[[#This Row],[Index]]&gt;1,Q1342,0)</f>
        <v>8790</v>
      </c>
      <c r="R1343">
        <v>45</v>
      </c>
      <c r="S1343">
        <v>91</v>
      </c>
    </row>
    <row r="1344" spans="2:19" x14ac:dyDescent="0.25">
      <c r="B1344">
        <v>1342</v>
      </c>
      <c r="C1344" t="s">
        <v>1512</v>
      </c>
      <c r="D1344" t="s">
        <v>1170</v>
      </c>
      <c r="E1344" s="10">
        <v>1.1574074074074073E-5</v>
      </c>
      <c r="F1344" t="s">
        <v>1993</v>
      </c>
      <c r="G1344" t="s">
        <v>2011</v>
      </c>
      <c r="H1344" s="11">
        <v>44171.413958333331</v>
      </c>
      <c r="I1344" t="s">
        <v>2012</v>
      </c>
      <c r="J1344">
        <v>0</v>
      </c>
      <c r="K1344">
        <v>92</v>
      </c>
      <c r="M1344">
        <v>1342</v>
      </c>
      <c r="N1344" s="16">
        <v>1.1574074074074073E-5</v>
      </c>
      <c r="O1344">
        <v>69</v>
      </c>
      <c r="P1344">
        <v>14</v>
      </c>
      <c r="Q1344">
        <f>pqZwift[[#This Row],[Afstand]]+IF(pqZwift[[#This Row],[Index]]&gt;1,Q1343,0)</f>
        <v>8804</v>
      </c>
      <c r="R1344">
        <v>49</v>
      </c>
      <c r="S1344">
        <v>92</v>
      </c>
    </row>
    <row r="1345" spans="2:19" x14ac:dyDescent="0.25">
      <c r="B1345">
        <v>1343</v>
      </c>
      <c r="C1345" t="s">
        <v>1512</v>
      </c>
      <c r="D1345" t="s">
        <v>401</v>
      </c>
      <c r="E1345" s="10">
        <v>1.1574074074074073E-5</v>
      </c>
      <c r="F1345" t="s">
        <v>514</v>
      </c>
      <c r="G1345" t="s">
        <v>2013</v>
      </c>
      <c r="H1345" s="11">
        <v>44171.413969907408</v>
      </c>
      <c r="I1345" t="s">
        <v>2014</v>
      </c>
      <c r="J1345">
        <v>0</v>
      </c>
      <c r="K1345">
        <v>92</v>
      </c>
      <c r="M1345">
        <v>1343</v>
      </c>
      <c r="N1345" s="16">
        <v>1.1574074074074073E-5</v>
      </c>
      <c r="O1345">
        <v>69</v>
      </c>
      <c r="P1345">
        <v>12</v>
      </c>
      <c r="Q1345">
        <f>pqZwift[[#This Row],[Afstand]]+IF(pqZwift[[#This Row],[Index]]&gt;1,Q1344,0)</f>
        <v>8816</v>
      </c>
      <c r="R1345">
        <v>43</v>
      </c>
      <c r="S1345">
        <v>92</v>
      </c>
    </row>
    <row r="1346" spans="2:19" x14ac:dyDescent="0.25">
      <c r="B1346">
        <v>1344</v>
      </c>
      <c r="C1346" t="s">
        <v>1503</v>
      </c>
      <c r="D1346" t="s">
        <v>1170</v>
      </c>
      <c r="E1346" s="10">
        <v>1.1574074074074073E-5</v>
      </c>
      <c r="F1346" t="s">
        <v>1972</v>
      </c>
      <c r="G1346" t="s">
        <v>2015</v>
      </c>
      <c r="H1346" s="11">
        <v>44171.413981481484</v>
      </c>
      <c r="I1346" t="s">
        <v>2016</v>
      </c>
      <c r="J1346">
        <v>0</v>
      </c>
      <c r="K1346">
        <v>91</v>
      </c>
      <c r="M1346">
        <v>1344</v>
      </c>
      <c r="N1346" s="16">
        <v>1.1574074074074073E-5</v>
      </c>
      <c r="O1346">
        <v>68</v>
      </c>
      <c r="P1346">
        <v>14</v>
      </c>
      <c r="Q1346">
        <f>pqZwift[[#This Row],[Afstand]]+IF(pqZwift[[#This Row],[Index]]&gt;1,Q1345,0)</f>
        <v>8830</v>
      </c>
      <c r="R1346">
        <v>50</v>
      </c>
      <c r="S1346">
        <v>91</v>
      </c>
    </row>
    <row r="1347" spans="2:19" x14ac:dyDescent="0.25">
      <c r="B1347">
        <v>1345</v>
      </c>
      <c r="C1347" t="s">
        <v>1503</v>
      </c>
      <c r="D1347" t="s">
        <v>401</v>
      </c>
      <c r="E1347" s="10">
        <v>1.1574074074074073E-5</v>
      </c>
      <c r="F1347" t="s">
        <v>529</v>
      </c>
      <c r="G1347" t="s">
        <v>2017</v>
      </c>
      <c r="H1347" s="11">
        <v>44171.413993055554</v>
      </c>
      <c r="I1347" t="s">
        <v>2018</v>
      </c>
      <c r="J1347">
        <v>0</v>
      </c>
      <c r="K1347">
        <v>91</v>
      </c>
      <c r="M1347">
        <v>1345</v>
      </c>
      <c r="N1347" s="16">
        <v>1.1574074074074073E-5</v>
      </c>
      <c r="O1347">
        <v>68</v>
      </c>
      <c r="P1347">
        <v>12</v>
      </c>
      <c r="Q1347">
        <f>pqZwift[[#This Row],[Afstand]]+IF(pqZwift[[#This Row],[Index]]&gt;1,Q1346,0)</f>
        <v>8842</v>
      </c>
      <c r="R1347">
        <v>44</v>
      </c>
      <c r="S1347">
        <v>91</v>
      </c>
    </row>
    <row r="1348" spans="2:19" x14ac:dyDescent="0.25">
      <c r="B1348">
        <v>1346</v>
      </c>
      <c r="C1348" t="s">
        <v>1503</v>
      </c>
      <c r="D1348" t="s">
        <v>1163</v>
      </c>
      <c r="E1348" s="10">
        <v>1.1574074074074073E-5</v>
      </c>
      <c r="F1348" t="s">
        <v>1924</v>
      </c>
      <c r="G1348" t="s">
        <v>2019</v>
      </c>
      <c r="H1348" s="11">
        <v>44171.414004629631</v>
      </c>
      <c r="I1348" t="s">
        <v>2020</v>
      </c>
      <c r="J1348">
        <v>0</v>
      </c>
      <c r="K1348">
        <v>91</v>
      </c>
      <c r="M1348">
        <v>1346</v>
      </c>
      <c r="N1348" s="16">
        <v>1.1574074074074073E-5</v>
      </c>
      <c r="O1348">
        <v>68</v>
      </c>
      <c r="P1348">
        <v>13</v>
      </c>
      <c r="Q1348">
        <f>pqZwift[[#This Row],[Afstand]]+IF(pqZwift[[#This Row],[Index]]&gt;1,Q1347,0)</f>
        <v>8855</v>
      </c>
      <c r="R1348">
        <v>46</v>
      </c>
      <c r="S1348">
        <v>91</v>
      </c>
    </row>
    <row r="1349" spans="2:19" x14ac:dyDescent="0.25">
      <c r="B1349">
        <v>1347</v>
      </c>
      <c r="C1349" t="s">
        <v>1503</v>
      </c>
      <c r="D1349" t="s">
        <v>1163</v>
      </c>
      <c r="E1349" s="10">
        <v>1.1574074074074073E-5</v>
      </c>
      <c r="F1349" t="s">
        <v>1965</v>
      </c>
      <c r="G1349" t="s">
        <v>332</v>
      </c>
      <c r="H1349" s="11">
        <v>44171.4140162037</v>
      </c>
      <c r="I1349" t="s">
        <v>2021</v>
      </c>
      <c r="J1349">
        <v>0</v>
      </c>
      <c r="K1349">
        <v>92</v>
      </c>
      <c r="M1349">
        <v>1347</v>
      </c>
      <c r="N1349" s="16">
        <v>1.1574074074074073E-5</v>
      </c>
      <c r="O1349">
        <v>68</v>
      </c>
      <c r="P1349">
        <v>13</v>
      </c>
      <c r="Q1349">
        <f>pqZwift[[#This Row],[Afstand]]+IF(pqZwift[[#This Row],[Index]]&gt;1,Q1348,0)</f>
        <v>8868</v>
      </c>
      <c r="R1349">
        <v>47</v>
      </c>
      <c r="S1349">
        <v>92</v>
      </c>
    </row>
    <row r="1350" spans="2:19" x14ac:dyDescent="0.25">
      <c r="B1350">
        <v>1348</v>
      </c>
      <c r="C1350" t="s">
        <v>1494</v>
      </c>
      <c r="D1350" t="s">
        <v>401</v>
      </c>
      <c r="E1350" s="10">
        <v>1.1574074074074073E-5</v>
      </c>
      <c r="F1350" t="s">
        <v>514</v>
      </c>
      <c r="G1350" t="s">
        <v>254</v>
      </c>
      <c r="H1350" s="11">
        <v>44171.414027777777</v>
      </c>
      <c r="I1350" t="s">
        <v>2022</v>
      </c>
      <c r="J1350">
        <v>0</v>
      </c>
      <c r="K1350">
        <v>93</v>
      </c>
      <c r="M1350">
        <v>1348</v>
      </c>
      <c r="N1350" s="16">
        <v>1.1574074074074073E-5</v>
      </c>
      <c r="O1350">
        <v>67</v>
      </c>
      <c r="P1350">
        <v>12</v>
      </c>
      <c r="Q1350">
        <f>pqZwift[[#This Row],[Afstand]]+IF(pqZwift[[#This Row],[Index]]&gt;1,Q1349,0)</f>
        <v>8880</v>
      </c>
      <c r="R1350">
        <v>43</v>
      </c>
      <c r="S1350">
        <v>93</v>
      </c>
    </row>
    <row r="1351" spans="2:19" x14ac:dyDescent="0.25">
      <c r="B1351">
        <v>1349</v>
      </c>
      <c r="C1351" t="s">
        <v>1494</v>
      </c>
      <c r="D1351" t="s">
        <v>117</v>
      </c>
      <c r="E1351" s="10">
        <v>1.1574074074074073E-5</v>
      </c>
      <c r="F1351" t="s">
        <v>501</v>
      </c>
      <c r="G1351" t="s">
        <v>2023</v>
      </c>
      <c r="H1351" s="11">
        <v>44171.414039351854</v>
      </c>
      <c r="I1351" t="s">
        <v>2024</v>
      </c>
      <c r="J1351">
        <v>0</v>
      </c>
      <c r="K1351">
        <v>92</v>
      </c>
      <c r="M1351">
        <v>1349</v>
      </c>
      <c r="N1351" s="16">
        <v>1.1574074074074073E-5</v>
      </c>
      <c r="O1351">
        <v>67</v>
      </c>
      <c r="P1351">
        <v>11</v>
      </c>
      <c r="Q1351">
        <f>pqZwift[[#This Row],[Afstand]]+IF(pqZwift[[#This Row],[Index]]&gt;1,Q1350,0)</f>
        <v>8891</v>
      </c>
      <c r="R1351">
        <v>41</v>
      </c>
      <c r="S1351">
        <v>92</v>
      </c>
    </row>
    <row r="1352" spans="2:19" x14ac:dyDescent="0.25">
      <c r="B1352">
        <v>1350</v>
      </c>
      <c r="C1352" t="s">
        <v>1494</v>
      </c>
      <c r="D1352" t="s">
        <v>401</v>
      </c>
      <c r="E1352" s="10">
        <v>1.1574074074074073E-5</v>
      </c>
      <c r="F1352" t="s">
        <v>514</v>
      </c>
      <c r="G1352" t="s">
        <v>254</v>
      </c>
      <c r="H1352" s="11">
        <v>44171.414050925923</v>
      </c>
      <c r="I1352" t="s">
        <v>2025</v>
      </c>
      <c r="J1352">
        <v>0</v>
      </c>
      <c r="K1352">
        <v>92</v>
      </c>
      <c r="M1352">
        <v>1350</v>
      </c>
      <c r="N1352" s="16">
        <v>1.1574074074074073E-5</v>
      </c>
      <c r="O1352">
        <v>67</v>
      </c>
      <c r="P1352">
        <v>12</v>
      </c>
      <c r="Q1352">
        <f>pqZwift[[#This Row],[Afstand]]+IF(pqZwift[[#This Row],[Index]]&gt;1,Q1351,0)</f>
        <v>8903</v>
      </c>
      <c r="R1352">
        <v>43</v>
      </c>
      <c r="S1352">
        <v>92</v>
      </c>
    </row>
    <row r="1353" spans="2:19" x14ac:dyDescent="0.25">
      <c r="B1353">
        <v>1351</v>
      </c>
      <c r="C1353" t="s">
        <v>1494</v>
      </c>
      <c r="D1353" t="s">
        <v>117</v>
      </c>
      <c r="E1353" s="10">
        <v>1.1574074074074073E-5</v>
      </c>
      <c r="F1353" t="s">
        <v>125</v>
      </c>
      <c r="G1353" t="s">
        <v>512</v>
      </c>
      <c r="H1353" s="11">
        <v>44171.4140625</v>
      </c>
      <c r="I1353" t="s">
        <v>2026</v>
      </c>
      <c r="J1353">
        <v>0</v>
      </c>
      <c r="K1353">
        <v>91</v>
      </c>
      <c r="M1353">
        <v>1351</v>
      </c>
      <c r="N1353" s="16">
        <v>1.1574074074074073E-5</v>
      </c>
      <c r="O1353">
        <v>67</v>
      </c>
      <c r="P1353">
        <v>11</v>
      </c>
      <c r="Q1353">
        <f>pqZwift[[#This Row],[Afstand]]+IF(pqZwift[[#This Row],[Index]]&gt;1,Q1352,0)</f>
        <v>8914</v>
      </c>
      <c r="R1353">
        <v>40</v>
      </c>
      <c r="S1353">
        <v>91</v>
      </c>
    </row>
    <row r="1354" spans="2:19" x14ac:dyDescent="0.25">
      <c r="B1354">
        <v>1352</v>
      </c>
      <c r="C1354" t="s">
        <v>1486</v>
      </c>
      <c r="D1354" t="s">
        <v>117</v>
      </c>
      <c r="E1354" s="10">
        <v>1.1574074074074073E-5</v>
      </c>
      <c r="F1354" t="s">
        <v>125</v>
      </c>
      <c r="G1354" t="s">
        <v>336</v>
      </c>
      <c r="H1354" s="11">
        <v>44171.414074074077</v>
      </c>
      <c r="I1354" t="s">
        <v>2027</v>
      </c>
      <c r="J1354">
        <v>0</v>
      </c>
      <c r="K1354">
        <v>92</v>
      </c>
      <c r="M1354">
        <v>1352</v>
      </c>
      <c r="N1354" s="16">
        <v>1.1574074074074073E-5</v>
      </c>
      <c r="O1354">
        <v>66</v>
      </c>
      <c r="P1354">
        <v>11</v>
      </c>
      <c r="Q1354">
        <f>pqZwift[[#This Row],[Afstand]]+IF(pqZwift[[#This Row],[Index]]&gt;1,Q1353,0)</f>
        <v>8925</v>
      </c>
      <c r="R1354">
        <v>40</v>
      </c>
      <c r="S1354">
        <v>92</v>
      </c>
    </row>
    <row r="1355" spans="2:19" x14ac:dyDescent="0.25">
      <c r="B1355">
        <v>1353</v>
      </c>
      <c r="C1355" t="s">
        <v>1486</v>
      </c>
      <c r="D1355" t="s">
        <v>117</v>
      </c>
      <c r="E1355" s="10">
        <v>1.1574074074074073E-5</v>
      </c>
      <c r="F1355" t="s">
        <v>125</v>
      </c>
      <c r="G1355" t="s">
        <v>1909</v>
      </c>
      <c r="H1355" s="11">
        <v>44171.414085648146</v>
      </c>
      <c r="I1355" t="s">
        <v>2028</v>
      </c>
      <c r="J1355">
        <v>0</v>
      </c>
      <c r="K1355">
        <v>93</v>
      </c>
      <c r="M1355">
        <v>1353</v>
      </c>
      <c r="N1355" s="16">
        <v>1.1574074074074073E-5</v>
      </c>
      <c r="O1355">
        <v>66</v>
      </c>
      <c r="P1355">
        <v>11</v>
      </c>
      <c r="Q1355">
        <f>pqZwift[[#This Row],[Afstand]]+IF(pqZwift[[#This Row],[Index]]&gt;1,Q1354,0)</f>
        <v>8936</v>
      </c>
      <c r="R1355">
        <v>40</v>
      </c>
      <c r="S1355">
        <v>93</v>
      </c>
    </row>
    <row r="1356" spans="2:19" x14ac:dyDescent="0.25">
      <c r="B1356">
        <v>1354</v>
      </c>
      <c r="C1356" t="s">
        <v>1486</v>
      </c>
      <c r="D1356" t="s">
        <v>117</v>
      </c>
      <c r="E1356" s="10">
        <v>1.1574074074074073E-5</v>
      </c>
      <c r="F1356" t="s">
        <v>118</v>
      </c>
      <c r="G1356" t="s">
        <v>1128</v>
      </c>
      <c r="H1356" s="11">
        <v>44171.414097222223</v>
      </c>
      <c r="I1356" t="s">
        <v>2029</v>
      </c>
      <c r="J1356">
        <v>0</v>
      </c>
      <c r="K1356">
        <v>93</v>
      </c>
      <c r="M1356">
        <v>1354</v>
      </c>
      <c r="N1356" s="16">
        <v>1.1574074074074073E-5</v>
      </c>
      <c r="O1356">
        <v>66</v>
      </c>
      <c r="P1356">
        <v>11</v>
      </c>
      <c r="Q1356">
        <f>pqZwift[[#This Row],[Afstand]]+IF(pqZwift[[#This Row],[Index]]&gt;1,Q1355,0)</f>
        <v>8947</v>
      </c>
      <c r="R1356">
        <v>39</v>
      </c>
      <c r="S1356">
        <v>93</v>
      </c>
    </row>
    <row r="1357" spans="2:19" x14ac:dyDescent="0.25">
      <c r="B1357">
        <v>1355</v>
      </c>
      <c r="C1357" t="s">
        <v>1486</v>
      </c>
      <c r="D1357" t="s">
        <v>117</v>
      </c>
      <c r="E1357" s="10">
        <v>1.1574074074074073E-5</v>
      </c>
      <c r="F1357" t="s">
        <v>125</v>
      </c>
      <c r="G1357" t="s">
        <v>2030</v>
      </c>
      <c r="H1357" s="11">
        <v>44171.4141087963</v>
      </c>
      <c r="I1357" t="s">
        <v>2031</v>
      </c>
      <c r="J1357">
        <v>0</v>
      </c>
      <c r="K1357">
        <v>93</v>
      </c>
      <c r="M1357">
        <v>1355</v>
      </c>
      <c r="N1357" s="16">
        <v>1.1574074074074073E-5</v>
      </c>
      <c r="O1357">
        <v>66</v>
      </c>
      <c r="P1357">
        <v>11</v>
      </c>
      <c r="Q1357">
        <f>pqZwift[[#This Row],[Afstand]]+IF(pqZwift[[#This Row],[Index]]&gt;1,Q1356,0)</f>
        <v>8958</v>
      </c>
      <c r="R1357">
        <v>40</v>
      </c>
      <c r="S1357">
        <v>93</v>
      </c>
    </row>
    <row r="1358" spans="2:19" x14ac:dyDescent="0.25">
      <c r="B1358">
        <v>1356</v>
      </c>
      <c r="C1358" t="s">
        <v>1476</v>
      </c>
      <c r="D1358" t="s">
        <v>117</v>
      </c>
      <c r="E1358" s="10">
        <v>1.1574074074074073E-5</v>
      </c>
      <c r="F1358" t="s">
        <v>118</v>
      </c>
      <c r="G1358" t="s">
        <v>2032</v>
      </c>
      <c r="H1358" s="11">
        <v>44171.414120370369</v>
      </c>
      <c r="I1358" t="s">
        <v>2033</v>
      </c>
      <c r="J1358">
        <v>0</v>
      </c>
      <c r="K1358">
        <v>93</v>
      </c>
      <c r="M1358">
        <v>1356</v>
      </c>
      <c r="N1358" s="16">
        <v>1.1574074074074073E-5</v>
      </c>
      <c r="O1358">
        <v>65</v>
      </c>
      <c r="P1358">
        <v>11</v>
      </c>
      <c r="Q1358">
        <f>pqZwift[[#This Row],[Afstand]]+IF(pqZwift[[#This Row],[Index]]&gt;1,Q1357,0)</f>
        <v>8969</v>
      </c>
      <c r="R1358">
        <v>39</v>
      </c>
      <c r="S1358">
        <v>93</v>
      </c>
    </row>
    <row r="1359" spans="2:19" x14ac:dyDescent="0.25">
      <c r="B1359">
        <v>1357</v>
      </c>
      <c r="C1359" t="s">
        <v>1476</v>
      </c>
      <c r="D1359" t="s">
        <v>104</v>
      </c>
      <c r="E1359" s="10">
        <v>1.1574074074074073E-5</v>
      </c>
      <c r="F1359" t="s">
        <v>142</v>
      </c>
      <c r="G1359" t="s">
        <v>2034</v>
      </c>
      <c r="H1359" s="11">
        <v>44171.414131944446</v>
      </c>
      <c r="I1359" t="s">
        <v>2035</v>
      </c>
      <c r="J1359">
        <v>0</v>
      </c>
      <c r="K1359">
        <v>93</v>
      </c>
      <c r="M1359">
        <v>1357</v>
      </c>
      <c r="N1359" s="16">
        <v>1.1574074074074073E-5</v>
      </c>
      <c r="O1359">
        <v>65</v>
      </c>
      <c r="P1359">
        <v>10</v>
      </c>
      <c r="Q1359">
        <f>pqZwift[[#This Row],[Afstand]]+IF(pqZwift[[#This Row],[Index]]&gt;1,Q1358,0)</f>
        <v>8979</v>
      </c>
      <c r="R1359">
        <v>37</v>
      </c>
      <c r="S1359">
        <v>93</v>
      </c>
    </row>
    <row r="1360" spans="2:19" x14ac:dyDescent="0.25">
      <c r="B1360">
        <v>1358</v>
      </c>
      <c r="C1360" t="s">
        <v>1476</v>
      </c>
      <c r="D1360" t="s">
        <v>117</v>
      </c>
      <c r="E1360" s="10">
        <v>1.1574074074074073E-5</v>
      </c>
      <c r="F1360" t="s">
        <v>388</v>
      </c>
      <c r="G1360" t="s">
        <v>1055</v>
      </c>
      <c r="H1360" s="11">
        <v>44171.414143518516</v>
      </c>
      <c r="I1360" t="s">
        <v>2036</v>
      </c>
      <c r="J1360">
        <v>0</v>
      </c>
      <c r="K1360">
        <v>93</v>
      </c>
      <c r="M1360">
        <v>1358</v>
      </c>
      <c r="N1360" s="16">
        <v>1.1574074074074073E-5</v>
      </c>
      <c r="O1360">
        <v>65</v>
      </c>
      <c r="P1360">
        <v>11</v>
      </c>
      <c r="Q1360">
        <f>pqZwift[[#This Row],[Afstand]]+IF(pqZwift[[#This Row],[Index]]&gt;1,Q1359,0)</f>
        <v>8990</v>
      </c>
      <c r="R1360">
        <v>38</v>
      </c>
      <c r="S1360">
        <v>93</v>
      </c>
    </row>
    <row r="1361" spans="2:19" x14ac:dyDescent="0.25">
      <c r="B1361">
        <v>1359</v>
      </c>
      <c r="C1361" t="s">
        <v>1476</v>
      </c>
      <c r="D1361" t="s">
        <v>104</v>
      </c>
      <c r="E1361" s="10">
        <v>1.1574074074074073E-5</v>
      </c>
      <c r="F1361" t="s">
        <v>105</v>
      </c>
      <c r="G1361" t="s">
        <v>795</v>
      </c>
      <c r="H1361" s="11">
        <v>44171.414155092592</v>
      </c>
      <c r="I1361" t="s">
        <v>2037</v>
      </c>
      <c r="J1361">
        <v>0</v>
      </c>
      <c r="K1361">
        <v>94</v>
      </c>
      <c r="M1361">
        <v>1359</v>
      </c>
      <c r="N1361" s="16">
        <v>1.1574074074074073E-5</v>
      </c>
      <c r="O1361">
        <v>65</v>
      </c>
      <c r="P1361">
        <v>10</v>
      </c>
      <c r="Q1361">
        <f>pqZwift[[#This Row],[Afstand]]+IF(pqZwift[[#This Row],[Index]]&gt;1,Q1360,0)</f>
        <v>9000</v>
      </c>
      <c r="R1361">
        <v>35</v>
      </c>
      <c r="S1361">
        <v>94</v>
      </c>
    </row>
    <row r="1362" spans="2:19" x14ac:dyDescent="0.25">
      <c r="B1362">
        <v>1360</v>
      </c>
      <c r="C1362" t="s">
        <v>1476</v>
      </c>
      <c r="D1362" t="s">
        <v>104</v>
      </c>
      <c r="E1362" s="10">
        <v>1.1574074074074073E-5</v>
      </c>
      <c r="F1362" t="s">
        <v>142</v>
      </c>
      <c r="G1362" t="s">
        <v>2038</v>
      </c>
      <c r="H1362" s="11">
        <v>44171.414166666669</v>
      </c>
      <c r="I1362" t="s">
        <v>2039</v>
      </c>
      <c r="J1362">
        <v>0</v>
      </c>
      <c r="K1362">
        <v>93</v>
      </c>
      <c r="M1362">
        <v>1360</v>
      </c>
      <c r="N1362" s="16">
        <v>1.1574074074074073E-5</v>
      </c>
      <c r="O1362">
        <v>65</v>
      </c>
      <c r="P1362">
        <v>10</v>
      </c>
      <c r="Q1362">
        <f>pqZwift[[#This Row],[Afstand]]+IF(pqZwift[[#This Row],[Index]]&gt;1,Q1361,0)</f>
        <v>9010</v>
      </c>
      <c r="R1362">
        <v>37</v>
      </c>
      <c r="S1362">
        <v>93</v>
      </c>
    </row>
    <row r="1363" spans="2:19" x14ac:dyDescent="0.25">
      <c r="B1363">
        <v>1361</v>
      </c>
      <c r="C1363" t="s">
        <v>1467</v>
      </c>
      <c r="D1363" t="s">
        <v>104</v>
      </c>
      <c r="E1363" s="10">
        <v>1.1574074074074073E-5</v>
      </c>
      <c r="F1363" t="s">
        <v>112</v>
      </c>
      <c r="G1363" t="s">
        <v>2040</v>
      </c>
      <c r="H1363" s="11">
        <v>44171.414178240739</v>
      </c>
      <c r="I1363" t="s">
        <v>2041</v>
      </c>
      <c r="J1363">
        <v>0</v>
      </c>
      <c r="K1363">
        <v>94</v>
      </c>
      <c r="M1363">
        <v>1361</v>
      </c>
      <c r="N1363" s="16">
        <v>1.1574074074074073E-5</v>
      </c>
      <c r="O1363">
        <v>64</v>
      </c>
      <c r="P1363">
        <v>10</v>
      </c>
      <c r="Q1363">
        <f>pqZwift[[#This Row],[Afstand]]+IF(pqZwift[[#This Row],[Index]]&gt;1,Q1362,0)</f>
        <v>9020</v>
      </c>
      <c r="R1363">
        <v>36</v>
      </c>
      <c r="S1363">
        <v>94</v>
      </c>
    </row>
    <row r="1364" spans="2:19" x14ac:dyDescent="0.25">
      <c r="B1364">
        <v>1362</v>
      </c>
      <c r="C1364" t="s">
        <v>1467</v>
      </c>
      <c r="D1364" t="s">
        <v>117</v>
      </c>
      <c r="E1364" s="10">
        <v>1.1574074074074073E-5</v>
      </c>
      <c r="F1364" t="s">
        <v>118</v>
      </c>
      <c r="G1364" t="s">
        <v>2042</v>
      </c>
      <c r="H1364" s="11">
        <v>44171.414189814815</v>
      </c>
      <c r="I1364" t="s">
        <v>2043</v>
      </c>
      <c r="J1364">
        <v>0</v>
      </c>
      <c r="K1364">
        <v>93</v>
      </c>
      <c r="M1364">
        <v>1362</v>
      </c>
      <c r="N1364" s="16">
        <v>1.1574074074074073E-5</v>
      </c>
      <c r="O1364">
        <v>64</v>
      </c>
      <c r="P1364">
        <v>11</v>
      </c>
      <c r="Q1364">
        <f>pqZwift[[#This Row],[Afstand]]+IF(pqZwift[[#This Row],[Index]]&gt;1,Q1363,0)</f>
        <v>9031</v>
      </c>
      <c r="R1364">
        <v>39</v>
      </c>
      <c r="S1364">
        <v>93</v>
      </c>
    </row>
    <row r="1365" spans="2:19" x14ac:dyDescent="0.25">
      <c r="B1365">
        <v>1363</v>
      </c>
      <c r="C1365" t="s">
        <v>1459</v>
      </c>
      <c r="D1365" t="s">
        <v>104</v>
      </c>
      <c r="E1365" s="10">
        <v>1.1574074074074073E-5</v>
      </c>
      <c r="F1365" t="s">
        <v>105</v>
      </c>
      <c r="G1365" t="s">
        <v>893</v>
      </c>
      <c r="H1365" s="11">
        <v>44171.414201388892</v>
      </c>
      <c r="I1365" t="s">
        <v>2044</v>
      </c>
      <c r="J1365">
        <v>0</v>
      </c>
      <c r="K1365">
        <v>92</v>
      </c>
      <c r="M1365">
        <v>1363</v>
      </c>
      <c r="N1365" s="16">
        <v>1.1574074074074073E-5</v>
      </c>
      <c r="O1365">
        <v>63</v>
      </c>
      <c r="P1365">
        <v>10</v>
      </c>
      <c r="Q1365">
        <f>pqZwift[[#This Row],[Afstand]]+IF(pqZwift[[#This Row],[Index]]&gt;1,Q1364,0)</f>
        <v>9041</v>
      </c>
      <c r="R1365">
        <v>35</v>
      </c>
      <c r="S1365">
        <v>92</v>
      </c>
    </row>
    <row r="1366" spans="2:19" x14ac:dyDescent="0.25">
      <c r="B1366">
        <v>1364</v>
      </c>
      <c r="C1366" t="s">
        <v>1459</v>
      </c>
      <c r="D1366" t="s">
        <v>104</v>
      </c>
      <c r="E1366" s="10">
        <v>1.1574074074074073E-5</v>
      </c>
      <c r="F1366" t="s">
        <v>105</v>
      </c>
      <c r="G1366" t="s">
        <v>933</v>
      </c>
      <c r="H1366" s="11">
        <v>44171.414212962962</v>
      </c>
      <c r="I1366" t="s">
        <v>2045</v>
      </c>
      <c r="J1366">
        <v>0</v>
      </c>
      <c r="K1366">
        <v>93</v>
      </c>
      <c r="M1366">
        <v>1364</v>
      </c>
      <c r="N1366" s="16">
        <v>1.1574074074074073E-5</v>
      </c>
      <c r="O1366">
        <v>63</v>
      </c>
      <c r="P1366">
        <v>10</v>
      </c>
      <c r="Q1366">
        <f>pqZwift[[#This Row],[Afstand]]+IF(pqZwift[[#This Row],[Index]]&gt;1,Q1365,0)</f>
        <v>9051</v>
      </c>
      <c r="R1366">
        <v>35</v>
      </c>
      <c r="S1366">
        <v>93</v>
      </c>
    </row>
    <row r="1367" spans="2:19" x14ac:dyDescent="0.25">
      <c r="B1367">
        <v>1365</v>
      </c>
      <c r="C1367" t="s">
        <v>1459</v>
      </c>
      <c r="D1367" t="s">
        <v>104</v>
      </c>
      <c r="E1367" s="10">
        <v>1.1574074074074073E-5</v>
      </c>
      <c r="F1367" t="s">
        <v>112</v>
      </c>
      <c r="G1367" t="s">
        <v>1667</v>
      </c>
      <c r="H1367" s="11">
        <v>44171.414224537039</v>
      </c>
      <c r="I1367" t="s">
        <v>2046</v>
      </c>
      <c r="J1367">
        <v>0</v>
      </c>
      <c r="K1367">
        <v>92</v>
      </c>
      <c r="M1367">
        <v>1365</v>
      </c>
      <c r="N1367" s="16">
        <v>1.1574074074074073E-5</v>
      </c>
      <c r="O1367">
        <v>63</v>
      </c>
      <c r="P1367">
        <v>10</v>
      </c>
      <c r="Q1367">
        <f>pqZwift[[#This Row],[Afstand]]+IF(pqZwift[[#This Row],[Index]]&gt;1,Q1366,0)</f>
        <v>9061</v>
      </c>
      <c r="R1367">
        <v>36</v>
      </c>
      <c r="S1367">
        <v>92</v>
      </c>
    </row>
    <row r="1368" spans="2:19" x14ac:dyDescent="0.25">
      <c r="B1368">
        <v>1366</v>
      </c>
      <c r="C1368" t="s">
        <v>1459</v>
      </c>
      <c r="D1368" t="s">
        <v>104</v>
      </c>
      <c r="E1368" s="10">
        <v>1.1574074074074073E-5</v>
      </c>
      <c r="F1368" t="s">
        <v>105</v>
      </c>
      <c r="G1368" t="s">
        <v>2047</v>
      </c>
      <c r="H1368" s="11">
        <v>44171.414236111108</v>
      </c>
      <c r="I1368" t="s">
        <v>2048</v>
      </c>
      <c r="J1368">
        <v>0</v>
      </c>
      <c r="K1368">
        <v>93</v>
      </c>
      <c r="M1368">
        <v>1366</v>
      </c>
      <c r="N1368" s="16">
        <v>1.1574074074074073E-5</v>
      </c>
      <c r="O1368">
        <v>63</v>
      </c>
      <c r="P1368">
        <v>10</v>
      </c>
      <c r="Q1368">
        <f>pqZwift[[#This Row],[Afstand]]+IF(pqZwift[[#This Row],[Index]]&gt;1,Q1367,0)</f>
        <v>9071</v>
      </c>
      <c r="R1368">
        <v>35</v>
      </c>
      <c r="S1368">
        <v>93</v>
      </c>
    </row>
    <row r="1369" spans="2:19" x14ac:dyDescent="0.25">
      <c r="B1369">
        <v>1367</v>
      </c>
      <c r="C1369" t="s">
        <v>1449</v>
      </c>
      <c r="D1369" t="s">
        <v>104</v>
      </c>
      <c r="E1369" s="10">
        <v>1.1574074074074073E-5</v>
      </c>
      <c r="F1369" t="s">
        <v>112</v>
      </c>
      <c r="G1369" t="s">
        <v>2049</v>
      </c>
      <c r="H1369" s="11">
        <v>44171.414247685185</v>
      </c>
      <c r="I1369" t="s">
        <v>2050</v>
      </c>
      <c r="J1369">
        <v>0</v>
      </c>
      <c r="K1369">
        <v>94</v>
      </c>
      <c r="M1369">
        <v>1367</v>
      </c>
      <c r="N1369" s="16">
        <v>1.1574074074074073E-5</v>
      </c>
      <c r="O1369">
        <v>62</v>
      </c>
      <c r="P1369">
        <v>10</v>
      </c>
      <c r="Q1369">
        <f>pqZwift[[#This Row],[Afstand]]+IF(pqZwift[[#This Row],[Index]]&gt;1,Q1368,0)</f>
        <v>9081</v>
      </c>
      <c r="R1369">
        <v>36</v>
      </c>
      <c r="S1369">
        <v>94</v>
      </c>
    </row>
    <row r="1370" spans="2:19" x14ac:dyDescent="0.25">
      <c r="B1370">
        <v>1368</v>
      </c>
      <c r="C1370" t="s">
        <v>1449</v>
      </c>
      <c r="D1370" t="s">
        <v>104</v>
      </c>
      <c r="E1370" s="10">
        <v>1.1574074074074073E-5</v>
      </c>
      <c r="F1370" t="s">
        <v>105</v>
      </c>
      <c r="G1370" t="s">
        <v>41</v>
      </c>
      <c r="H1370" s="11">
        <v>44171.414259259262</v>
      </c>
      <c r="I1370" t="s">
        <v>2051</v>
      </c>
      <c r="J1370">
        <v>0</v>
      </c>
      <c r="K1370">
        <v>94</v>
      </c>
      <c r="M1370">
        <v>1368</v>
      </c>
      <c r="N1370" s="16">
        <v>1.1574074074074073E-5</v>
      </c>
      <c r="O1370">
        <v>62</v>
      </c>
      <c r="P1370">
        <v>10</v>
      </c>
      <c r="Q1370">
        <f>pqZwift[[#This Row],[Afstand]]+IF(pqZwift[[#This Row],[Index]]&gt;1,Q1369,0)</f>
        <v>9091</v>
      </c>
      <c r="R1370">
        <v>35</v>
      </c>
      <c r="S1370">
        <v>94</v>
      </c>
    </row>
    <row r="1371" spans="2:19" x14ac:dyDescent="0.25">
      <c r="B1371">
        <v>1369</v>
      </c>
      <c r="C1371" t="s">
        <v>1449</v>
      </c>
      <c r="D1371" t="s">
        <v>104</v>
      </c>
      <c r="E1371" s="10">
        <v>1.1574074074074073E-5</v>
      </c>
      <c r="F1371" t="s">
        <v>98</v>
      </c>
      <c r="G1371" t="s">
        <v>41</v>
      </c>
      <c r="H1371" s="11">
        <v>44171.414270833331</v>
      </c>
      <c r="I1371" t="s">
        <v>2052</v>
      </c>
      <c r="J1371">
        <v>0</v>
      </c>
      <c r="K1371">
        <v>93</v>
      </c>
      <c r="M1371">
        <v>1369</v>
      </c>
      <c r="N1371" s="16">
        <v>1.1574074074074073E-5</v>
      </c>
      <c r="O1371">
        <v>62</v>
      </c>
      <c r="P1371">
        <v>10</v>
      </c>
      <c r="Q1371">
        <f>pqZwift[[#This Row],[Afstand]]+IF(pqZwift[[#This Row],[Index]]&gt;1,Q1370,0)</f>
        <v>9101</v>
      </c>
      <c r="R1371">
        <v>34</v>
      </c>
      <c r="S1371">
        <v>93</v>
      </c>
    </row>
    <row r="1372" spans="2:19" x14ac:dyDescent="0.25">
      <c r="B1372">
        <v>1370</v>
      </c>
      <c r="C1372" t="s">
        <v>1449</v>
      </c>
      <c r="D1372" t="s">
        <v>104</v>
      </c>
      <c r="E1372" s="10">
        <v>1.1574074074074073E-5</v>
      </c>
      <c r="F1372" t="s">
        <v>112</v>
      </c>
      <c r="G1372" t="s">
        <v>2053</v>
      </c>
      <c r="H1372" s="11">
        <v>44171.414282407408</v>
      </c>
      <c r="I1372" t="s">
        <v>2054</v>
      </c>
      <c r="J1372">
        <v>0</v>
      </c>
      <c r="K1372">
        <v>94</v>
      </c>
      <c r="M1372">
        <v>1370</v>
      </c>
      <c r="N1372" s="16">
        <v>1.1574074074074073E-5</v>
      </c>
      <c r="O1372">
        <v>62</v>
      </c>
      <c r="P1372">
        <v>10</v>
      </c>
      <c r="Q1372">
        <f>pqZwift[[#This Row],[Afstand]]+IF(pqZwift[[#This Row],[Index]]&gt;1,Q1371,0)</f>
        <v>9111</v>
      </c>
      <c r="R1372">
        <v>36</v>
      </c>
      <c r="S1372">
        <v>94</v>
      </c>
    </row>
    <row r="1373" spans="2:19" x14ac:dyDescent="0.25">
      <c r="B1373">
        <v>1371</v>
      </c>
      <c r="C1373" t="s">
        <v>1449</v>
      </c>
      <c r="D1373" t="s">
        <v>87</v>
      </c>
      <c r="E1373" s="10">
        <v>1.1574074074074073E-5</v>
      </c>
      <c r="F1373" t="s">
        <v>88</v>
      </c>
      <c r="G1373" t="s">
        <v>41</v>
      </c>
      <c r="H1373" s="11">
        <v>44171.414293981485</v>
      </c>
      <c r="I1373" t="s">
        <v>2055</v>
      </c>
      <c r="J1373">
        <v>0</v>
      </c>
      <c r="K1373">
        <v>94</v>
      </c>
      <c r="M1373">
        <v>1371</v>
      </c>
      <c r="N1373" s="16">
        <v>1.1574074074074073E-5</v>
      </c>
      <c r="O1373">
        <v>62</v>
      </c>
      <c r="P1373">
        <v>9</v>
      </c>
      <c r="Q1373">
        <f>pqZwift[[#This Row],[Afstand]]+IF(pqZwift[[#This Row],[Index]]&gt;1,Q1372,0)</f>
        <v>9120</v>
      </c>
      <c r="R1373">
        <v>32</v>
      </c>
      <c r="S1373">
        <v>94</v>
      </c>
    </row>
    <row r="1374" spans="2:19" x14ac:dyDescent="0.25">
      <c r="B1374">
        <v>1372</v>
      </c>
      <c r="C1374" t="s">
        <v>1449</v>
      </c>
      <c r="D1374" t="s">
        <v>87</v>
      </c>
      <c r="E1374" s="10">
        <v>1.1574074074074073E-5</v>
      </c>
      <c r="F1374" t="s">
        <v>98</v>
      </c>
      <c r="G1374" t="s">
        <v>41</v>
      </c>
      <c r="H1374" s="11">
        <v>44171.414305555554</v>
      </c>
      <c r="I1374" t="s">
        <v>2056</v>
      </c>
      <c r="J1374">
        <v>0</v>
      </c>
      <c r="K1374">
        <v>93</v>
      </c>
      <c r="M1374">
        <v>1372</v>
      </c>
      <c r="N1374" s="16">
        <v>1.1574074074074073E-5</v>
      </c>
      <c r="O1374">
        <v>62</v>
      </c>
      <c r="P1374">
        <v>9</v>
      </c>
      <c r="Q1374">
        <f>pqZwift[[#This Row],[Afstand]]+IF(pqZwift[[#This Row],[Index]]&gt;1,Q1373,0)</f>
        <v>9129</v>
      </c>
      <c r="R1374">
        <v>34</v>
      </c>
      <c r="S1374">
        <v>93</v>
      </c>
    </row>
    <row r="1375" spans="2:19" x14ac:dyDescent="0.25">
      <c r="B1375">
        <v>1373</v>
      </c>
      <c r="C1375" t="s">
        <v>1449</v>
      </c>
      <c r="D1375" t="s">
        <v>87</v>
      </c>
      <c r="E1375" s="10">
        <v>1.1574074074074073E-5</v>
      </c>
      <c r="F1375" t="s">
        <v>101</v>
      </c>
      <c r="G1375" t="s">
        <v>41</v>
      </c>
      <c r="H1375" s="11">
        <v>44171.414317129631</v>
      </c>
      <c r="I1375" t="s">
        <v>2057</v>
      </c>
      <c r="J1375">
        <v>0</v>
      </c>
      <c r="K1375">
        <v>93</v>
      </c>
      <c r="M1375">
        <v>1373</v>
      </c>
      <c r="N1375" s="16">
        <v>1.1574074074074073E-5</v>
      </c>
      <c r="O1375">
        <v>62</v>
      </c>
      <c r="P1375">
        <v>9</v>
      </c>
      <c r="Q1375">
        <f>pqZwift[[#This Row],[Afstand]]+IF(pqZwift[[#This Row],[Index]]&gt;1,Q1374,0)</f>
        <v>9138</v>
      </c>
      <c r="R1375">
        <v>33</v>
      </c>
      <c r="S1375">
        <v>93</v>
      </c>
    </row>
    <row r="1376" spans="2:19" x14ac:dyDescent="0.25">
      <c r="B1376">
        <v>1374</v>
      </c>
      <c r="C1376" t="s">
        <v>1449</v>
      </c>
      <c r="D1376" t="s">
        <v>87</v>
      </c>
      <c r="E1376" s="10">
        <v>1.1574074074074073E-5</v>
      </c>
      <c r="F1376" t="s">
        <v>88</v>
      </c>
      <c r="G1376" t="s">
        <v>2058</v>
      </c>
      <c r="H1376" s="11">
        <v>44171.4143287037</v>
      </c>
      <c r="I1376" t="s">
        <v>2059</v>
      </c>
      <c r="J1376">
        <v>0</v>
      </c>
      <c r="K1376">
        <v>92</v>
      </c>
      <c r="M1376">
        <v>1374</v>
      </c>
      <c r="N1376" s="16">
        <v>1.1574074074074073E-5</v>
      </c>
      <c r="O1376">
        <v>62</v>
      </c>
      <c r="P1376">
        <v>9</v>
      </c>
      <c r="Q1376">
        <f>pqZwift[[#This Row],[Afstand]]+IF(pqZwift[[#This Row],[Index]]&gt;1,Q1375,0)</f>
        <v>9147</v>
      </c>
      <c r="R1376">
        <v>32</v>
      </c>
      <c r="S1376">
        <v>92</v>
      </c>
    </row>
    <row r="1377" spans="2:19" x14ac:dyDescent="0.25">
      <c r="B1377">
        <v>1375</v>
      </c>
      <c r="C1377" t="s">
        <v>1441</v>
      </c>
      <c r="D1377" t="s">
        <v>87</v>
      </c>
      <c r="E1377" s="10">
        <v>1.1574074074074073E-5</v>
      </c>
      <c r="F1377" t="s">
        <v>88</v>
      </c>
      <c r="G1377" t="s">
        <v>2060</v>
      </c>
      <c r="H1377" s="11">
        <v>44171.414340277777</v>
      </c>
      <c r="I1377" t="s">
        <v>2061</v>
      </c>
      <c r="J1377">
        <v>0</v>
      </c>
      <c r="K1377">
        <v>93</v>
      </c>
      <c r="M1377">
        <v>1375</v>
      </c>
      <c r="N1377" s="16">
        <v>1.1574074074074073E-5</v>
      </c>
      <c r="O1377">
        <v>61</v>
      </c>
      <c r="P1377">
        <v>9</v>
      </c>
      <c r="Q1377">
        <f>pqZwift[[#This Row],[Afstand]]+IF(pqZwift[[#This Row],[Index]]&gt;1,Q1376,0)</f>
        <v>9156</v>
      </c>
      <c r="R1377">
        <v>32</v>
      </c>
      <c r="S1377">
        <v>93</v>
      </c>
    </row>
    <row r="1378" spans="2:19" x14ac:dyDescent="0.25">
      <c r="B1378">
        <v>1376</v>
      </c>
      <c r="C1378" t="s">
        <v>1441</v>
      </c>
      <c r="D1378" t="s">
        <v>87</v>
      </c>
      <c r="E1378" s="10">
        <v>1.1574074074074073E-5</v>
      </c>
      <c r="F1378" t="s">
        <v>88</v>
      </c>
      <c r="G1378" t="s">
        <v>2062</v>
      </c>
      <c r="H1378" s="11">
        <v>44171.414351851854</v>
      </c>
      <c r="I1378" t="s">
        <v>2063</v>
      </c>
      <c r="J1378">
        <v>0</v>
      </c>
      <c r="K1378">
        <v>93</v>
      </c>
      <c r="M1378">
        <v>1376</v>
      </c>
      <c r="N1378" s="16">
        <v>1.1574074074074073E-5</v>
      </c>
      <c r="O1378">
        <v>61</v>
      </c>
      <c r="P1378">
        <v>9</v>
      </c>
      <c r="Q1378">
        <f>pqZwift[[#This Row],[Afstand]]+IF(pqZwift[[#This Row],[Index]]&gt;1,Q1377,0)</f>
        <v>9165</v>
      </c>
      <c r="R1378">
        <v>32</v>
      </c>
      <c r="S1378">
        <v>93</v>
      </c>
    </row>
    <row r="1379" spans="2:19" x14ac:dyDescent="0.25">
      <c r="B1379">
        <v>1377</v>
      </c>
      <c r="C1379" t="s">
        <v>1441</v>
      </c>
      <c r="D1379" t="s">
        <v>87</v>
      </c>
      <c r="E1379" s="10">
        <v>1.1574074074074073E-5</v>
      </c>
      <c r="F1379" t="s">
        <v>93</v>
      </c>
      <c r="G1379" t="s">
        <v>2064</v>
      </c>
      <c r="H1379" s="11">
        <v>44171.414363425924</v>
      </c>
      <c r="I1379" t="s">
        <v>2065</v>
      </c>
      <c r="J1379">
        <v>0</v>
      </c>
      <c r="K1379">
        <v>93</v>
      </c>
      <c r="M1379">
        <v>1377</v>
      </c>
      <c r="N1379" s="16">
        <v>1.1574074074074073E-5</v>
      </c>
      <c r="O1379">
        <v>61</v>
      </c>
      <c r="P1379">
        <v>9</v>
      </c>
      <c r="Q1379">
        <f>pqZwift[[#This Row],[Afstand]]+IF(pqZwift[[#This Row],[Index]]&gt;1,Q1378,0)</f>
        <v>9174</v>
      </c>
      <c r="R1379">
        <v>31</v>
      </c>
      <c r="S1379">
        <v>93</v>
      </c>
    </row>
    <row r="1380" spans="2:19" x14ac:dyDescent="0.25">
      <c r="B1380">
        <v>1378</v>
      </c>
      <c r="C1380" t="s">
        <v>1441</v>
      </c>
      <c r="D1380" t="s">
        <v>87</v>
      </c>
      <c r="E1380" s="10">
        <v>1.1574074074074073E-5</v>
      </c>
      <c r="F1380" t="s">
        <v>88</v>
      </c>
      <c r="G1380" t="s">
        <v>2066</v>
      </c>
      <c r="H1380" s="11">
        <v>44171.414375</v>
      </c>
      <c r="I1380" t="s">
        <v>2067</v>
      </c>
      <c r="J1380">
        <v>0</v>
      </c>
      <c r="K1380">
        <v>94</v>
      </c>
      <c r="M1380">
        <v>1378</v>
      </c>
      <c r="N1380" s="16">
        <v>1.1574074074074073E-5</v>
      </c>
      <c r="O1380">
        <v>61</v>
      </c>
      <c r="P1380">
        <v>9</v>
      </c>
      <c r="Q1380">
        <f>pqZwift[[#This Row],[Afstand]]+IF(pqZwift[[#This Row],[Index]]&gt;1,Q1379,0)</f>
        <v>9183</v>
      </c>
      <c r="R1380">
        <v>32</v>
      </c>
      <c r="S1380">
        <v>94</v>
      </c>
    </row>
    <row r="1381" spans="2:19" x14ac:dyDescent="0.25">
      <c r="B1381">
        <v>1379</v>
      </c>
      <c r="C1381" t="s">
        <v>1436</v>
      </c>
      <c r="D1381" t="s">
        <v>35</v>
      </c>
      <c r="E1381" s="10">
        <v>1.1574074074074073E-5</v>
      </c>
      <c r="F1381" t="s">
        <v>161</v>
      </c>
      <c r="G1381" t="s">
        <v>883</v>
      </c>
      <c r="H1381" s="11">
        <v>44171.414386574077</v>
      </c>
      <c r="I1381" t="s">
        <v>2068</v>
      </c>
      <c r="J1381">
        <v>0</v>
      </c>
      <c r="K1381">
        <v>92</v>
      </c>
      <c r="M1381">
        <v>1379</v>
      </c>
      <c r="N1381" s="16">
        <v>1.1574074074074073E-5</v>
      </c>
      <c r="O1381">
        <v>60</v>
      </c>
      <c r="P1381">
        <v>8</v>
      </c>
      <c r="Q1381">
        <f>pqZwift[[#This Row],[Afstand]]+IF(pqZwift[[#This Row],[Index]]&gt;1,Q1380,0)</f>
        <v>9191</v>
      </c>
      <c r="R1381">
        <v>30</v>
      </c>
      <c r="S1381">
        <v>92</v>
      </c>
    </row>
    <row r="1382" spans="2:19" x14ac:dyDescent="0.25">
      <c r="B1382">
        <v>1380</v>
      </c>
      <c r="C1382" t="s">
        <v>1436</v>
      </c>
      <c r="D1382" t="s">
        <v>117</v>
      </c>
      <c r="E1382" s="10">
        <v>1.1574074074074073E-5</v>
      </c>
      <c r="F1382" t="s">
        <v>388</v>
      </c>
      <c r="G1382" t="s">
        <v>2069</v>
      </c>
      <c r="H1382" s="11">
        <v>44171.414398148147</v>
      </c>
      <c r="I1382" t="s">
        <v>2070</v>
      </c>
      <c r="J1382">
        <v>0</v>
      </c>
      <c r="K1382">
        <v>91</v>
      </c>
      <c r="M1382">
        <v>1380</v>
      </c>
      <c r="N1382" s="16">
        <v>1.1574074074074073E-5</v>
      </c>
      <c r="O1382">
        <v>60</v>
      </c>
      <c r="P1382">
        <v>11</v>
      </c>
      <c r="Q1382">
        <f>pqZwift[[#This Row],[Afstand]]+IF(pqZwift[[#This Row],[Index]]&gt;1,Q1381,0)</f>
        <v>9202</v>
      </c>
      <c r="R1382">
        <v>38</v>
      </c>
      <c r="S1382">
        <v>91</v>
      </c>
    </row>
    <row r="1383" spans="2:19" x14ac:dyDescent="0.25">
      <c r="B1383">
        <v>1381</v>
      </c>
      <c r="C1383" t="s">
        <v>1436</v>
      </c>
      <c r="D1383" t="s">
        <v>35</v>
      </c>
      <c r="E1383" s="10">
        <v>1.1574074074074073E-5</v>
      </c>
      <c r="F1383" t="s">
        <v>161</v>
      </c>
      <c r="G1383" t="s">
        <v>2071</v>
      </c>
      <c r="H1383" s="11">
        <v>44171.414409722223</v>
      </c>
      <c r="I1383" t="s">
        <v>2072</v>
      </c>
      <c r="J1383">
        <v>0</v>
      </c>
      <c r="K1383">
        <v>91</v>
      </c>
      <c r="M1383">
        <v>1381</v>
      </c>
      <c r="N1383" s="16">
        <v>1.1574074074074073E-5</v>
      </c>
      <c r="O1383">
        <v>60</v>
      </c>
      <c r="P1383">
        <v>8</v>
      </c>
      <c r="Q1383">
        <f>pqZwift[[#This Row],[Afstand]]+IF(pqZwift[[#This Row],[Index]]&gt;1,Q1382,0)</f>
        <v>9210</v>
      </c>
      <c r="R1383">
        <v>30</v>
      </c>
      <c r="S1383">
        <v>91</v>
      </c>
    </row>
    <row r="1384" spans="2:19" x14ac:dyDescent="0.25">
      <c r="B1384">
        <v>1382</v>
      </c>
      <c r="C1384" t="s">
        <v>1436</v>
      </c>
      <c r="D1384" t="s">
        <v>87</v>
      </c>
      <c r="E1384" s="10">
        <v>1.1574074074074073E-5</v>
      </c>
      <c r="F1384" t="s">
        <v>98</v>
      </c>
      <c r="G1384" t="s">
        <v>2073</v>
      </c>
      <c r="H1384" s="11">
        <v>44171.414421296293</v>
      </c>
      <c r="I1384" t="s">
        <v>2074</v>
      </c>
      <c r="J1384">
        <v>0</v>
      </c>
      <c r="K1384">
        <v>91</v>
      </c>
      <c r="M1384">
        <v>1382</v>
      </c>
      <c r="N1384" s="16">
        <v>1.1574074074074073E-5</v>
      </c>
      <c r="O1384">
        <v>60</v>
      </c>
      <c r="P1384">
        <v>9</v>
      </c>
      <c r="Q1384">
        <f>pqZwift[[#This Row],[Afstand]]+IF(pqZwift[[#This Row],[Index]]&gt;1,Q1383,0)</f>
        <v>9219</v>
      </c>
      <c r="R1384">
        <v>34</v>
      </c>
      <c r="S1384">
        <v>91</v>
      </c>
    </row>
    <row r="1385" spans="2:19" x14ac:dyDescent="0.25">
      <c r="B1385">
        <v>1383</v>
      </c>
      <c r="C1385" t="s">
        <v>1431</v>
      </c>
      <c r="D1385" t="s">
        <v>104</v>
      </c>
      <c r="E1385" s="10">
        <v>1.1574074074074073E-5</v>
      </c>
      <c r="F1385" t="s">
        <v>98</v>
      </c>
      <c r="G1385" t="s">
        <v>2075</v>
      </c>
      <c r="H1385" s="11">
        <v>44171.41443287037</v>
      </c>
      <c r="I1385" t="s">
        <v>2076</v>
      </c>
      <c r="J1385">
        <v>0</v>
      </c>
      <c r="K1385">
        <v>91</v>
      </c>
      <c r="M1385">
        <v>1383</v>
      </c>
      <c r="N1385" s="16">
        <v>1.1574074074074073E-5</v>
      </c>
      <c r="O1385">
        <v>59</v>
      </c>
      <c r="P1385">
        <v>10</v>
      </c>
      <c r="Q1385">
        <f>pqZwift[[#This Row],[Afstand]]+IF(pqZwift[[#This Row],[Index]]&gt;1,Q1384,0)</f>
        <v>9229</v>
      </c>
      <c r="R1385">
        <v>34</v>
      </c>
      <c r="S1385">
        <v>91</v>
      </c>
    </row>
    <row r="1386" spans="2:19" x14ac:dyDescent="0.25">
      <c r="B1386">
        <v>1384</v>
      </c>
      <c r="C1386" t="s">
        <v>1431</v>
      </c>
      <c r="D1386" t="s">
        <v>87</v>
      </c>
      <c r="E1386" s="10">
        <v>1.1574074074074073E-5</v>
      </c>
      <c r="F1386" t="s">
        <v>93</v>
      </c>
      <c r="G1386" t="s">
        <v>636</v>
      </c>
      <c r="H1386" s="11">
        <v>44171.414444444446</v>
      </c>
      <c r="I1386" t="s">
        <v>2077</v>
      </c>
      <c r="J1386">
        <v>0</v>
      </c>
      <c r="K1386">
        <v>90</v>
      </c>
      <c r="M1386">
        <v>1384</v>
      </c>
      <c r="N1386" s="16">
        <v>1.1574074074074073E-5</v>
      </c>
      <c r="O1386">
        <v>59</v>
      </c>
      <c r="P1386">
        <v>9</v>
      </c>
      <c r="Q1386">
        <f>pqZwift[[#This Row],[Afstand]]+IF(pqZwift[[#This Row],[Index]]&gt;1,Q1385,0)</f>
        <v>9238</v>
      </c>
      <c r="R1386">
        <v>31</v>
      </c>
      <c r="S1386">
        <v>90</v>
      </c>
    </row>
    <row r="1387" spans="2:19" x14ac:dyDescent="0.25">
      <c r="B1387">
        <v>1385</v>
      </c>
      <c r="C1387" t="s">
        <v>1431</v>
      </c>
      <c r="D1387" t="s">
        <v>87</v>
      </c>
      <c r="E1387" s="10">
        <v>1.1574074074074073E-5</v>
      </c>
      <c r="F1387" t="s">
        <v>101</v>
      </c>
      <c r="G1387" t="s">
        <v>2078</v>
      </c>
      <c r="H1387" s="11">
        <v>44171.414456018516</v>
      </c>
      <c r="I1387" t="s">
        <v>2079</v>
      </c>
      <c r="J1387">
        <v>0</v>
      </c>
      <c r="K1387">
        <v>92</v>
      </c>
      <c r="M1387">
        <v>1385</v>
      </c>
      <c r="N1387" s="16">
        <v>1.1574074074074073E-5</v>
      </c>
      <c r="O1387">
        <v>59</v>
      </c>
      <c r="P1387">
        <v>9</v>
      </c>
      <c r="Q1387">
        <f>pqZwift[[#This Row],[Afstand]]+IF(pqZwift[[#This Row],[Index]]&gt;1,Q1386,0)</f>
        <v>9247</v>
      </c>
      <c r="R1387">
        <v>33</v>
      </c>
      <c r="S1387">
        <v>92</v>
      </c>
    </row>
    <row r="1388" spans="2:19" x14ac:dyDescent="0.25">
      <c r="B1388">
        <v>1386</v>
      </c>
      <c r="C1388" t="s">
        <v>1431</v>
      </c>
      <c r="D1388" t="s">
        <v>87</v>
      </c>
      <c r="E1388" s="10">
        <v>1.1574074074074073E-5</v>
      </c>
      <c r="F1388" t="s">
        <v>98</v>
      </c>
      <c r="G1388" t="s">
        <v>797</v>
      </c>
      <c r="H1388" s="11">
        <v>44171.414467592593</v>
      </c>
      <c r="I1388" t="s">
        <v>2080</v>
      </c>
      <c r="J1388">
        <v>0</v>
      </c>
      <c r="K1388">
        <v>93</v>
      </c>
      <c r="M1388">
        <v>1386</v>
      </c>
      <c r="N1388" s="16">
        <v>1.1574074074074073E-5</v>
      </c>
      <c r="O1388">
        <v>59</v>
      </c>
      <c r="P1388">
        <v>9</v>
      </c>
      <c r="Q1388">
        <f>pqZwift[[#This Row],[Afstand]]+IF(pqZwift[[#This Row],[Index]]&gt;1,Q1387,0)</f>
        <v>9256</v>
      </c>
      <c r="R1388">
        <v>34</v>
      </c>
      <c r="S1388">
        <v>93</v>
      </c>
    </row>
    <row r="1389" spans="2:19" x14ac:dyDescent="0.25">
      <c r="B1389">
        <v>1387</v>
      </c>
      <c r="C1389" t="s">
        <v>1426</v>
      </c>
      <c r="D1389" t="s">
        <v>104</v>
      </c>
      <c r="E1389" s="10">
        <v>1.1574074074074073E-5</v>
      </c>
      <c r="F1389" t="s">
        <v>142</v>
      </c>
      <c r="G1389" t="s">
        <v>2038</v>
      </c>
      <c r="H1389" s="11">
        <v>44171.414479166669</v>
      </c>
      <c r="I1389" t="s">
        <v>2081</v>
      </c>
      <c r="J1389">
        <v>0</v>
      </c>
      <c r="K1389">
        <v>92</v>
      </c>
      <c r="M1389">
        <v>1387</v>
      </c>
      <c r="N1389" s="16">
        <v>1.1574074074074073E-5</v>
      </c>
      <c r="O1389">
        <v>58</v>
      </c>
      <c r="P1389">
        <v>10</v>
      </c>
      <c r="Q1389">
        <f>pqZwift[[#This Row],[Afstand]]+IF(pqZwift[[#This Row],[Index]]&gt;1,Q1388,0)</f>
        <v>9266</v>
      </c>
      <c r="R1389">
        <v>37</v>
      </c>
      <c r="S1389">
        <v>92</v>
      </c>
    </row>
    <row r="1390" spans="2:19" x14ac:dyDescent="0.25">
      <c r="B1390">
        <v>1388</v>
      </c>
      <c r="C1390" t="s">
        <v>1426</v>
      </c>
      <c r="D1390" t="s">
        <v>87</v>
      </c>
      <c r="E1390" s="10">
        <v>1.1574074074074073E-5</v>
      </c>
      <c r="F1390" t="s">
        <v>88</v>
      </c>
      <c r="G1390" t="s">
        <v>626</v>
      </c>
      <c r="H1390" s="11">
        <v>44171.414490740739</v>
      </c>
      <c r="I1390" t="s">
        <v>2082</v>
      </c>
      <c r="J1390">
        <v>0</v>
      </c>
      <c r="K1390">
        <v>93</v>
      </c>
      <c r="M1390">
        <v>1388</v>
      </c>
      <c r="N1390" s="16">
        <v>1.1574074074074073E-5</v>
      </c>
      <c r="O1390">
        <v>58</v>
      </c>
      <c r="P1390">
        <v>9</v>
      </c>
      <c r="Q1390">
        <f>pqZwift[[#This Row],[Afstand]]+IF(pqZwift[[#This Row],[Index]]&gt;1,Q1389,0)</f>
        <v>9275</v>
      </c>
      <c r="R1390">
        <v>32</v>
      </c>
      <c r="S1390">
        <v>93</v>
      </c>
    </row>
    <row r="1391" spans="2:19" x14ac:dyDescent="0.25">
      <c r="B1391">
        <v>1389</v>
      </c>
      <c r="C1391" t="s">
        <v>1426</v>
      </c>
      <c r="D1391" t="s">
        <v>87</v>
      </c>
      <c r="E1391" s="10">
        <v>1.1574074074074073E-5</v>
      </c>
      <c r="F1391" t="s">
        <v>98</v>
      </c>
      <c r="G1391" t="s">
        <v>797</v>
      </c>
      <c r="H1391" s="11">
        <v>44171.414502314816</v>
      </c>
      <c r="I1391" t="s">
        <v>2083</v>
      </c>
      <c r="J1391">
        <v>0</v>
      </c>
      <c r="K1391">
        <v>92</v>
      </c>
      <c r="M1391">
        <v>1389</v>
      </c>
      <c r="N1391" s="16">
        <v>1.1574074074074073E-5</v>
      </c>
      <c r="O1391">
        <v>58</v>
      </c>
      <c r="P1391">
        <v>9</v>
      </c>
      <c r="Q1391">
        <f>pqZwift[[#This Row],[Afstand]]+IF(pqZwift[[#This Row],[Index]]&gt;1,Q1390,0)</f>
        <v>9284</v>
      </c>
      <c r="R1391">
        <v>34</v>
      </c>
      <c r="S1391">
        <v>92</v>
      </c>
    </row>
    <row r="1392" spans="2:19" x14ac:dyDescent="0.25">
      <c r="B1392">
        <v>1390</v>
      </c>
      <c r="C1392" t="s">
        <v>1426</v>
      </c>
      <c r="D1392" t="s">
        <v>87</v>
      </c>
      <c r="E1392" s="10">
        <v>1.1574074074074073E-5</v>
      </c>
      <c r="F1392" t="s">
        <v>101</v>
      </c>
      <c r="G1392" t="s">
        <v>630</v>
      </c>
      <c r="H1392" s="11">
        <v>44171.414513888885</v>
      </c>
      <c r="I1392" t="s">
        <v>2084</v>
      </c>
      <c r="J1392">
        <v>0</v>
      </c>
      <c r="K1392">
        <v>91</v>
      </c>
      <c r="M1392">
        <v>1390</v>
      </c>
      <c r="N1392" s="16">
        <v>1.1574074074074073E-5</v>
      </c>
      <c r="O1392">
        <v>58</v>
      </c>
      <c r="P1392">
        <v>9</v>
      </c>
      <c r="Q1392">
        <f>pqZwift[[#This Row],[Afstand]]+IF(pqZwift[[#This Row],[Index]]&gt;1,Q1391,0)</f>
        <v>9293</v>
      </c>
      <c r="R1392">
        <v>33</v>
      </c>
      <c r="S1392">
        <v>91</v>
      </c>
    </row>
    <row r="1393" spans="2:19" x14ac:dyDescent="0.25">
      <c r="B1393">
        <v>1391</v>
      </c>
      <c r="C1393" t="s">
        <v>1426</v>
      </c>
      <c r="D1393" t="s">
        <v>35</v>
      </c>
      <c r="E1393" s="10">
        <v>1.1574074074074073E-5</v>
      </c>
      <c r="F1393" t="s">
        <v>84</v>
      </c>
      <c r="G1393" t="s">
        <v>2085</v>
      </c>
      <c r="H1393" s="11">
        <v>44171.414525462962</v>
      </c>
      <c r="I1393" t="s">
        <v>2086</v>
      </c>
      <c r="J1393">
        <v>0</v>
      </c>
      <c r="K1393">
        <v>91</v>
      </c>
      <c r="M1393">
        <v>1391</v>
      </c>
      <c r="N1393" s="16">
        <v>1.1574074074074073E-5</v>
      </c>
      <c r="O1393">
        <v>58</v>
      </c>
      <c r="P1393">
        <v>8</v>
      </c>
      <c r="Q1393">
        <f>pqZwift[[#This Row],[Afstand]]+IF(pqZwift[[#This Row],[Index]]&gt;1,Q1392,0)</f>
        <v>9301</v>
      </c>
      <c r="R1393">
        <v>29</v>
      </c>
      <c r="S1393">
        <v>91</v>
      </c>
    </row>
    <row r="1394" spans="2:19" x14ac:dyDescent="0.25">
      <c r="B1394">
        <v>1392</v>
      </c>
      <c r="C1394" t="s">
        <v>1426</v>
      </c>
      <c r="D1394" t="s">
        <v>87</v>
      </c>
      <c r="E1394" s="10">
        <v>1.1574074074074073E-5</v>
      </c>
      <c r="F1394" t="s">
        <v>88</v>
      </c>
      <c r="G1394" t="s">
        <v>1446</v>
      </c>
      <c r="H1394" s="11">
        <v>44171.414537037039</v>
      </c>
      <c r="I1394" t="s">
        <v>2087</v>
      </c>
      <c r="J1394">
        <v>0</v>
      </c>
      <c r="K1394">
        <v>92</v>
      </c>
      <c r="M1394">
        <v>1392</v>
      </c>
      <c r="N1394" s="16">
        <v>1.1574074074074073E-5</v>
      </c>
      <c r="O1394">
        <v>58</v>
      </c>
      <c r="P1394">
        <v>9</v>
      </c>
      <c r="Q1394">
        <f>pqZwift[[#This Row],[Afstand]]+IF(pqZwift[[#This Row],[Index]]&gt;1,Q1393,0)</f>
        <v>9310</v>
      </c>
      <c r="R1394">
        <v>32</v>
      </c>
      <c r="S1394">
        <v>92</v>
      </c>
    </row>
    <row r="1395" spans="2:19" x14ac:dyDescent="0.25">
      <c r="B1395">
        <v>1393</v>
      </c>
      <c r="C1395" t="s">
        <v>1426</v>
      </c>
      <c r="D1395" t="s">
        <v>35</v>
      </c>
      <c r="E1395" s="10">
        <v>1.1574074074074073E-5</v>
      </c>
      <c r="F1395" t="s">
        <v>185</v>
      </c>
      <c r="G1395" t="s">
        <v>1452</v>
      </c>
      <c r="H1395" s="11">
        <v>44171.414548611108</v>
      </c>
      <c r="I1395" t="s">
        <v>2088</v>
      </c>
      <c r="J1395">
        <v>0</v>
      </c>
      <c r="K1395">
        <v>91</v>
      </c>
      <c r="M1395">
        <v>1393</v>
      </c>
      <c r="N1395" s="16">
        <v>1.1574074074074073E-5</v>
      </c>
      <c r="O1395">
        <v>58</v>
      </c>
      <c r="P1395">
        <v>8</v>
      </c>
      <c r="Q1395">
        <f>pqZwift[[#This Row],[Afstand]]+IF(pqZwift[[#This Row],[Index]]&gt;1,Q1394,0)</f>
        <v>9318</v>
      </c>
      <c r="R1395">
        <v>28</v>
      </c>
      <c r="S1395">
        <v>91</v>
      </c>
    </row>
    <row r="1396" spans="2:19" x14ac:dyDescent="0.25">
      <c r="B1396">
        <v>1394</v>
      </c>
      <c r="C1396" t="s">
        <v>1426</v>
      </c>
      <c r="D1396" t="s">
        <v>35</v>
      </c>
      <c r="E1396" s="10">
        <v>1.1574074074074073E-5</v>
      </c>
      <c r="F1396" t="s">
        <v>185</v>
      </c>
      <c r="G1396" t="s">
        <v>1858</v>
      </c>
      <c r="H1396" s="11">
        <v>44171.414560185185</v>
      </c>
      <c r="I1396" t="s">
        <v>2089</v>
      </c>
      <c r="J1396">
        <v>0</v>
      </c>
      <c r="K1396">
        <v>91</v>
      </c>
      <c r="M1396">
        <v>1394</v>
      </c>
      <c r="N1396" s="16">
        <v>1.1574074074074073E-5</v>
      </c>
      <c r="O1396">
        <v>58</v>
      </c>
      <c r="P1396">
        <v>8</v>
      </c>
      <c r="Q1396">
        <f>pqZwift[[#This Row],[Afstand]]+IF(pqZwift[[#This Row],[Index]]&gt;1,Q1395,0)</f>
        <v>9326</v>
      </c>
      <c r="R1396">
        <v>28</v>
      </c>
      <c r="S1396">
        <v>91</v>
      </c>
    </row>
    <row r="1397" spans="2:19" x14ac:dyDescent="0.25">
      <c r="B1397">
        <v>1395</v>
      </c>
      <c r="C1397" t="s">
        <v>1426</v>
      </c>
      <c r="D1397" t="s">
        <v>43</v>
      </c>
      <c r="E1397" s="10">
        <v>1.1574074074074073E-5</v>
      </c>
      <c r="F1397" t="s">
        <v>79</v>
      </c>
      <c r="G1397" t="s">
        <v>1742</v>
      </c>
      <c r="H1397" s="11">
        <v>44171.414571759262</v>
      </c>
      <c r="I1397" t="s">
        <v>2090</v>
      </c>
      <c r="J1397">
        <v>0</v>
      </c>
      <c r="K1397">
        <v>90</v>
      </c>
      <c r="M1397">
        <v>1395</v>
      </c>
      <c r="N1397" s="16">
        <v>1.1574074074074073E-5</v>
      </c>
      <c r="O1397">
        <v>58</v>
      </c>
      <c r="P1397">
        <v>7</v>
      </c>
      <c r="Q1397">
        <f>pqZwift[[#This Row],[Afstand]]+IF(pqZwift[[#This Row],[Index]]&gt;1,Q1396,0)</f>
        <v>9333</v>
      </c>
      <c r="R1397">
        <v>26</v>
      </c>
      <c r="S1397">
        <v>90</v>
      </c>
    </row>
    <row r="1398" spans="2:19" x14ac:dyDescent="0.25">
      <c r="B1398">
        <v>1396</v>
      </c>
      <c r="C1398" t="s">
        <v>1426</v>
      </c>
      <c r="D1398" t="s">
        <v>35</v>
      </c>
      <c r="E1398" s="10">
        <v>1.1574074074074073E-5</v>
      </c>
      <c r="F1398" t="s">
        <v>84</v>
      </c>
      <c r="G1398" t="s">
        <v>2091</v>
      </c>
      <c r="H1398" s="11">
        <v>44171.414583333331</v>
      </c>
      <c r="I1398" t="s">
        <v>2092</v>
      </c>
      <c r="J1398">
        <v>0</v>
      </c>
      <c r="K1398">
        <v>89</v>
      </c>
      <c r="M1398">
        <v>1396</v>
      </c>
      <c r="N1398" s="16">
        <v>1.1574074074074073E-5</v>
      </c>
      <c r="O1398">
        <v>58</v>
      </c>
      <c r="P1398">
        <v>8</v>
      </c>
      <c r="Q1398">
        <f>pqZwift[[#This Row],[Afstand]]+IF(pqZwift[[#This Row],[Index]]&gt;1,Q1397,0)</f>
        <v>9341</v>
      </c>
      <c r="R1398">
        <v>29</v>
      </c>
      <c r="S1398">
        <v>89</v>
      </c>
    </row>
    <row r="1399" spans="2:19" x14ac:dyDescent="0.25">
      <c r="B1399">
        <v>1397</v>
      </c>
      <c r="C1399" t="s">
        <v>1426</v>
      </c>
      <c r="D1399" t="s">
        <v>43</v>
      </c>
      <c r="E1399" s="10">
        <v>1.1574074074074073E-5</v>
      </c>
      <c r="F1399" t="s">
        <v>173</v>
      </c>
      <c r="G1399" t="s">
        <v>2093</v>
      </c>
      <c r="H1399" s="11">
        <v>44171.414594907408</v>
      </c>
      <c r="I1399" t="s">
        <v>2094</v>
      </c>
      <c r="J1399">
        <v>0</v>
      </c>
      <c r="K1399">
        <v>90</v>
      </c>
      <c r="M1399">
        <v>1397</v>
      </c>
      <c r="N1399" s="16">
        <v>1.1574074074074073E-5</v>
      </c>
      <c r="O1399">
        <v>58</v>
      </c>
      <c r="P1399">
        <v>7</v>
      </c>
      <c r="Q1399">
        <f>pqZwift[[#This Row],[Afstand]]+IF(pqZwift[[#This Row],[Index]]&gt;1,Q1398,0)</f>
        <v>9348</v>
      </c>
      <c r="R1399">
        <v>25</v>
      </c>
      <c r="S1399">
        <v>90</v>
      </c>
    </row>
    <row r="1400" spans="2:19" x14ac:dyDescent="0.25">
      <c r="B1400">
        <v>1398</v>
      </c>
      <c r="C1400" t="s">
        <v>1426</v>
      </c>
      <c r="D1400" t="s">
        <v>43</v>
      </c>
      <c r="E1400" s="10">
        <v>1.1574074074074073E-5</v>
      </c>
      <c r="F1400" t="s">
        <v>73</v>
      </c>
      <c r="G1400" t="s">
        <v>2095</v>
      </c>
      <c r="H1400" s="11">
        <v>44171.414606481485</v>
      </c>
      <c r="I1400" t="s">
        <v>2096</v>
      </c>
      <c r="J1400">
        <v>0</v>
      </c>
      <c r="K1400">
        <v>89</v>
      </c>
      <c r="M1400">
        <v>1398</v>
      </c>
      <c r="N1400" s="16">
        <v>1.1574074074074073E-5</v>
      </c>
      <c r="O1400">
        <v>58</v>
      </c>
      <c r="P1400">
        <v>7</v>
      </c>
      <c r="Q1400">
        <f>pqZwift[[#This Row],[Afstand]]+IF(pqZwift[[#This Row],[Index]]&gt;1,Q1399,0)</f>
        <v>9355</v>
      </c>
      <c r="R1400">
        <v>24</v>
      </c>
      <c r="S1400">
        <v>89</v>
      </c>
    </row>
    <row r="1401" spans="2:19" x14ac:dyDescent="0.25">
      <c r="B1401">
        <v>1399</v>
      </c>
      <c r="C1401" t="s">
        <v>1426</v>
      </c>
      <c r="D1401" t="s">
        <v>43</v>
      </c>
      <c r="E1401" s="10">
        <v>1.1574074074074073E-5</v>
      </c>
      <c r="F1401" t="s">
        <v>73</v>
      </c>
      <c r="G1401" t="s">
        <v>2097</v>
      </c>
      <c r="H1401" s="11">
        <v>44171.414618055554</v>
      </c>
      <c r="I1401" t="s">
        <v>2098</v>
      </c>
      <c r="J1401">
        <v>0</v>
      </c>
      <c r="K1401">
        <v>90</v>
      </c>
      <c r="M1401">
        <v>1399</v>
      </c>
      <c r="N1401" s="16">
        <v>1.1574074074074073E-5</v>
      </c>
      <c r="O1401">
        <v>58</v>
      </c>
      <c r="P1401">
        <v>7</v>
      </c>
      <c r="Q1401">
        <f>pqZwift[[#This Row],[Afstand]]+IF(pqZwift[[#This Row],[Index]]&gt;1,Q1400,0)</f>
        <v>9362</v>
      </c>
      <c r="R1401">
        <v>24</v>
      </c>
      <c r="S1401">
        <v>90</v>
      </c>
    </row>
    <row r="1402" spans="2:19" x14ac:dyDescent="0.25">
      <c r="B1402">
        <v>1400</v>
      </c>
      <c r="C1402" t="s">
        <v>1426</v>
      </c>
      <c r="D1402" t="s">
        <v>43</v>
      </c>
      <c r="E1402" s="10">
        <v>1.1574074074074073E-5</v>
      </c>
      <c r="F1402" t="s">
        <v>76</v>
      </c>
      <c r="G1402" t="s">
        <v>1847</v>
      </c>
      <c r="H1402" s="11">
        <v>44171.414629629631</v>
      </c>
      <c r="I1402" t="s">
        <v>2099</v>
      </c>
      <c r="J1402">
        <v>0</v>
      </c>
      <c r="K1402">
        <v>90</v>
      </c>
      <c r="M1402">
        <v>1400</v>
      </c>
      <c r="N1402" s="16">
        <v>1.1574074074074073E-5</v>
      </c>
      <c r="O1402">
        <v>58</v>
      </c>
      <c r="P1402">
        <v>7</v>
      </c>
      <c r="Q1402">
        <f>pqZwift[[#This Row],[Afstand]]+IF(pqZwift[[#This Row],[Index]]&gt;1,Q1401,0)</f>
        <v>9369</v>
      </c>
      <c r="R1402">
        <v>27</v>
      </c>
      <c r="S1402">
        <v>90</v>
      </c>
    </row>
    <row r="1403" spans="2:19" x14ac:dyDescent="0.25">
      <c r="B1403">
        <v>1401</v>
      </c>
      <c r="C1403" t="s">
        <v>1426</v>
      </c>
      <c r="D1403" t="s">
        <v>66</v>
      </c>
      <c r="E1403" s="10">
        <v>1.1574074074074073E-5</v>
      </c>
      <c r="F1403" t="s">
        <v>315</v>
      </c>
      <c r="G1403" t="s">
        <v>642</v>
      </c>
      <c r="H1403" s="11">
        <v>44171.414641203701</v>
      </c>
      <c r="I1403" t="s">
        <v>2100</v>
      </c>
      <c r="J1403">
        <v>0</v>
      </c>
      <c r="K1403">
        <v>91</v>
      </c>
      <c r="M1403">
        <v>1401</v>
      </c>
      <c r="N1403" s="16">
        <v>1.1574074074074073E-5</v>
      </c>
      <c r="O1403">
        <v>58</v>
      </c>
      <c r="P1403">
        <v>6</v>
      </c>
      <c r="Q1403">
        <f>pqZwift[[#This Row],[Afstand]]+IF(pqZwift[[#This Row],[Index]]&gt;1,Q1402,0)</f>
        <v>9375</v>
      </c>
      <c r="R1403">
        <v>23</v>
      </c>
      <c r="S1403">
        <v>91</v>
      </c>
    </row>
    <row r="1404" spans="2:19" x14ac:dyDescent="0.25">
      <c r="B1404">
        <v>1402</v>
      </c>
      <c r="C1404" t="s">
        <v>1426</v>
      </c>
      <c r="D1404" t="s">
        <v>66</v>
      </c>
      <c r="E1404" s="10">
        <v>1.1574074074074073E-5</v>
      </c>
      <c r="F1404" t="s">
        <v>70</v>
      </c>
      <c r="G1404" t="s">
        <v>2101</v>
      </c>
      <c r="H1404" s="11">
        <v>44171.414652777778</v>
      </c>
      <c r="I1404" t="s">
        <v>2102</v>
      </c>
      <c r="J1404">
        <v>0</v>
      </c>
      <c r="K1404">
        <v>91</v>
      </c>
      <c r="M1404">
        <v>1402</v>
      </c>
      <c r="N1404" s="16">
        <v>1.1574074074074073E-5</v>
      </c>
      <c r="O1404">
        <v>58</v>
      </c>
      <c r="P1404">
        <v>6</v>
      </c>
      <c r="Q1404">
        <f>pqZwift[[#This Row],[Afstand]]+IF(pqZwift[[#This Row],[Index]]&gt;1,Q1403,0)</f>
        <v>9381</v>
      </c>
      <c r="R1404">
        <v>22</v>
      </c>
      <c r="S1404">
        <v>91</v>
      </c>
    </row>
    <row r="1405" spans="2:19" x14ac:dyDescent="0.25">
      <c r="B1405">
        <v>1403</v>
      </c>
      <c r="C1405" t="s">
        <v>1426</v>
      </c>
      <c r="D1405" t="s">
        <v>43</v>
      </c>
      <c r="E1405" s="10">
        <v>1.1574074074074073E-5</v>
      </c>
      <c r="F1405" t="s">
        <v>173</v>
      </c>
      <c r="G1405" t="s">
        <v>2103</v>
      </c>
      <c r="H1405" s="11">
        <v>44171.414664351854</v>
      </c>
      <c r="I1405" t="s">
        <v>2104</v>
      </c>
      <c r="J1405">
        <v>0</v>
      </c>
      <c r="K1405">
        <v>90</v>
      </c>
      <c r="M1405">
        <v>1403</v>
      </c>
      <c r="N1405" s="16">
        <v>1.1574074074074073E-5</v>
      </c>
      <c r="O1405">
        <v>58</v>
      </c>
      <c r="P1405">
        <v>7</v>
      </c>
      <c r="Q1405">
        <f>pqZwift[[#This Row],[Afstand]]+IF(pqZwift[[#This Row],[Index]]&gt;1,Q1404,0)</f>
        <v>9388</v>
      </c>
      <c r="R1405">
        <v>25</v>
      </c>
      <c r="S1405">
        <v>90</v>
      </c>
    </row>
    <row r="1406" spans="2:19" x14ac:dyDescent="0.25">
      <c r="B1406">
        <v>1404</v>
      </c>
      <c r="C1406" t="s">
        <v>1426</v>
      </c>
      <c r="D1406" t="s">
        <v>66</v>
      </c>
      <c r="E1406" s="10">
        <v>1.1574074074074073E-5</v>
      </c>
      <c r="F1406" t="s">
        <v>67</v>
      </c>
      <c r="G1406" t="s">
        <v>650</v>
      </c>
      <c r="H1406" s="11">
        <v>44171.414675925924</v>
      </c>
      <c r="I1406" t="s">
        <v>2105</v>
      </c>
      <c r="J1406">
        <v>0</v>
      </c>
      <c r="K1406">
        <v>91</v>
      </c>
      <c r="M1406">
        <v>1404</v>
      </c>
      <c r="N1406" s="16">
        <v>1.1574074074074073E-5</v>
      </c>
      <c r="O1406">
        <v>58</v>
      </c>
      <c r="P1406">
        <v>6</v>
      </c>
      <c r="Q1406">
        <f>pqZwift[[#This Row],[Afstand]]+IF(pqZwift[[#This Row],[Index]]&gt;1,Q1405,0)</f>
        <v>9394</v>
      </c>
      <c r="R1406">
        <v>21</v>
      </c>
      <c r="S1406">
        <v>91</v>
      </c>
    </row>
    <row r="1407" spans="2:19" x14ac:dyDescent="0.25">
      <c r="B1407">
        <v>1405</v>
      </c>
      <c r="C1407" t="s">
        <v>1426</v>
      </c>
      <c r="D1407" t="s">
        <v>66</v>
      </c>
      <c r="E1407" s="10">
        <v>1.1574074074074073E-5</v>
      </c>
      <c r="F1407" t="s">
        <v>67</v>
      </c>
      <c r="G1407" t="s">
        <v>1346</v>
      </c>
      <c r="H1407" s="11">
        <v>44171.414687500001</v>
      </c>
      <c r="I1407" t="s">
        <v>2106</v>
      </c>
      <c r="J1407">
        <v>0</v>
      </c>
      <c r="K1407">
        <v>91</v>
      </c>
      <c r="M1407">
        <v>1405</v>
      </c>
      <c r="N1407" s="16">
        <v>1.1574074074074073E-5</v>
      </c>
      <c r="O1407">
        <v>58</v>
      </c>
      <c r="P1407">
        <v>6</v>
      </c>
      <c r="Q1407">
        <f>pqZwift[[#This Row],[Afstand]]+IF(pqZwift[[#This Row],[Index]]&gt;1,Q1406,0)</f>
        <v>9400</v>
      </c>
      <c r="R1407">
        <v>21</v>
      </c>
      <c r="S1407">
        <v>91</v>
      </c>
    </row>
    <row r="1408" spans="2:19" x14ac:dyDescent="0.25">
      <c r="B1408">
        <v>1406</v>
      </c>
      <c r="C1408" t="s">
        <v>1426</v>
      </c>
      <c r="D1408" t="s">
        <v>66</v>
      </c>
      <c r="E1408" s="10">
        <v>1.1574074074074073E-5</v>
      </c>
      <c r="F1408" t="s">
        <v>327</v>
      </c>
      <c r="G1408" t="s">
        <v>2107</v>
      </c>
      <c r="H1408" s="11">
        <v>44171.414699074077</v>
      </c>
      <c r="I1408" t="s">
        <v>2108</v>
      </c>
      <c r="J1408">
        <v>0</v>
      </c>
      <c r="K1408">
        <v>91</v>
      </c>
      <c r="M1408">
        <v>1406</v>
      </c>
      <c r="N1408" s="16">
        <v>1.1574074074074073E-5</v>
      </c>
      <c r="O1408">
        <v>58</v>
      </c>
      <c r="P1408">
        <v>6</v>
      </c>
      <c r="Q1408">
        <f>pqZwift[[#This Row],[Afstand]]+IF(pqZwift[[#This Row],[Index]]&gt;1,Q1407,0)</f>
        <v>9406</v>
      </c>
      <c r="R1408">
        <v>20</v>
      </c>
      <c r="S1408">
        <v>91</v>
      </c>
    </row>
    <row r="1409" spans="2:19" x14ac:dyDescent="0.25">
      <c r="B1409">
        <v>1407</v>
      </c>
      <c r="C1409" t="s">
        <v>1426</v>
      </c>
      <c r="D1409" t="s">
        <v>43</v>
      </c>
      <c r="E1409" s="10">
        <v>1.1574074074074073E-5</v>
      </c>
      <c r="F1409" t="s">
        <v>73</v>
      </c>
      <c r="G1409" t="s">
        <v>1715</v>
      </c>
      <c r="H1409" s="11">
        <v>44171.414710648147</v>
      </c>
      <c r="I1409" t="s">
        <v>2109</v>
      </c>
      <c r="J1409">
        <v>0</v>
      </c>
      <c r="K1409">
        <v>90</v>
      </c>
      <c r="M1409">
        <v>1407</v>
      </c>
      <c r="N1409" s="16">
        <v>1.1574074074074073E-5</v>
      </c>
      <c r="O1409">
        <v>58</v>
      </c>
      <c r="P1409">
        <v>7</v>
      </c>
      <c r="Q1409">
        <f>pqZwift[[#This Row],[Afstand]]+IF(pqZwift[[#This Row],[Index]]&gt;1,Q1408,0)</f>
        <v>9413</v>
      </c>
      <c r="R1409">
        <v>24</v>
      </c>
      <c r="S1409">
        <v>90</v>
      </c>
    </row>
    <row r="1410" spans="2:19" x14ac:dyDescent="0.25">
      <c r="B1410">
        <v>1408</v>
      </c>
      <c r="C1410" t="s">
        <v>1426</v>
      </c>
      <c r="D1410" t="s">
        <v>66</v>
      </c>
      <c r="E1410" s="10">
        <v>1.1574074074074073E-5</v>
      </c>
      <c r="F1410" t="s">
        <v>327</v>
      </c>
      <c r="G1410" t="s">
        <v>657</v>
      </c>
      <c r="H1410" s="11">
        <v>44171.414722222224</v>
      </c>
      <c r="I1410" t="s">
        <v>2110</v>
      </c>
      <c r="J1410">
        <v>0</v>
      </c>
      <c r="K1410">
        <v>91</v>
      </c>
      <c r="M1410">
        <v>1408</v>
      </c>
      <c r="N1410" s="16">
        <v>1.1574074074074073E-5</v>
      </c>
      <c r="O1410">
        <v>58</v>
      </c>
      <c r="P1410">
        <v>6</v>
      </c>
      <c r="Q1410">
        <f>pqZwift[[#This Row],[Afstand]]+IF(pqZwift[[#This Row],[Index]]&gt;1,Q1409,0)</f>
        <v>9419</v>
      </c>
      <c r="R1410">
        <v>20</v>
      </c>
      <c r="S1410">
        <v>91</v>
      </c>
    </row>
    <row r="1411" spans="2:19" x14ac:dyDescent="0.25">
      <c r="B1411">
        <v>1409</v>
      </c>
      <c r="C1411" t="s">
        <v>1426</v>
      </c>
      <c r="D1411" t="s">
        <v>55</v>
      </c>
      <c r="E1411" s="10">
        <v>1.1574074074074073E-5</v>
      </c>
      <c r="F1411" t="s">
        <v>921</v>
      </c>
      <c r="G1411" t="s">
        <v>1841</v>
      </c>
      <c r="H1411" s="11">
        <v>44171.414733796293</v>
      </c>
      <c r="I1411" t="s">
        <v>2111</v>
      </c>
      <c r="J1411">
        <v>0</v>
      </c>
      <c r="K1411">
        <v>91</v>
      </c>
      <c r="M1411">
        <v>1409</v>
      </c>
      <c r="N1411" s="16">
        <v>1.1574074074074073E-5</v>
      </c>
      <c r="O1411">
        <v>58</v>
      </c>
      <c r="P1411">
        <v>5</v>
      </c>
      <c r="Q1411">
        <f>pqZwift[[#This Row],[Afstand]]+IF(pqZwift[[#This Row],[Index]]&gt;1,Q1410,0)</f>
        <v>9424</v>
      </c>
      <c r="R1411">
        <v>19</v>
      </c>
      <c r="S1411">
        <v>91</v>
      </c>
    </row>
    <row r="1412" spans="2:19" x14ac:dyDescent="0.25">
      <c r="B1412">
        <v>1410</v>
      </c>
      <c r="C1412" t="s">
        <v>1426</v>
      </c>
      <c r="D1412" t="s">
        <v>35</v>
      </c>
      <c r="E1412" s="10">
        <v>1.1574074074074073E-5</v>
      </c>
      <c r="F1412" t="s">
        <v>76</v>
      </c>
      <c r="G1412" t="s">
        <v>2112</v>
      </c>
      <c r="H1412" s="11">
        <v>44171.41474537037</v>
      </c>
      <c r="I1412" t="s">
        <v>2113</v>
      </c>
      <c r="J1412">
        <v>0</v>
      </c>
      <c r="K1412">
        <v>91</v>
      </c>
      <c r="M1412">
        <v>1410</v>
      </c>
      <c r="N1412" s="16">
        <v>1.1574074074074073E-5</v>
      </c>
      <c r="O1412">
        <v>58</v>
      </c>
      <c r="P1412">
        <v>8</v>
      </c>
      <c r="Q1412">
        <f>pqZwift[[#This Row],[Afstand]]+IF(pqZwift[[#This Row],[Index]]&gt;1,Q1411,0)</f>
        <v>9432</v>
      </c>
      <c r="R1412">
        <v>27</v>
      </c>
      <c r="S1412">
        <v>91</v>
      </c>
    </row>
    <row r="1413" spans="2:19" x14ac:dyDescent="0.25">
      <c r="B1413">
        <v>1411</v>
      </c>
      <c r="C1413" t="s">
        <v>1426</v>
      </c>
      <c r="D1413" t="s">
        <v>55</v>
      </c>
      <c r="E1413" s="10">
        <v>1.1574074074074073E-5</v>
      </c>
      <c r="F1413" t="s">
        <v>921</v>
      </c>
      <c r="G1413" t="s">
        <v>1730</v>
      </c>
      <c r="H1413" s="11">
        <v>44171.414756944447</v>
      </c>
      <c r="I1413" t="s">
        <v>2114</v>
      </c>
      <c r="J1413">
        <v>0</v>
      </c>
      <c r="K1413">
        <v>90</v>
      </c>
      <c r="M1413">
        <v>1411</v>
      </c>
      <c r="N1413" s="16">
        <v>1.1574074074074073E-5</v>
      </c>
      <c r="O1413">
        <v>58</v>
      </c>
      <c r="P1413">
        <v>5</v>
      </c>
      <c r="Q1413">
        <f>pqZwift[[#This Row],[Afstand]]+IF(pqZwift[[#This Row],[Index]]&gt;1,Q1412,0)</f>
        <v>9437</v>
      </c>
      <c r="R1413">
        <v>19</v>
      </c>
      <c r="S1413">
        <v>90</v>
      </c>
    </row>
    <row r="1414" spans="2:19" x14ac:dyDescent="0.25">
      <c r="B1414">
        <v>1412</v>
      </c>
      <c r="C1414" t="s">
        <v>1426</v>
      </c>
      <c r="D1414" t="s">
        <v>55</v>
      </c>
      <c r="E1414" s="10">
        <v>1.1574074074074073E-5</v>
      </c>
      <c r="F1414" t="s">
        <v>921</v>
      </c>
      <c r="G1414" t="s">
        <v>1841</v>
      </c>
      <c r="H1414" s="11">
        <v>44171.414768518516</v>
      </c>
      <c r="I1414" t="s">
        <v>2115</v>
      </c>
      <c r="J1414">
        <v>0</v>
      </c>
      <c r="K1414">
        <v>91</v>
      </c>
      <c r="M1414">
        <v>1412</v>
      </c>
      <c r="N1414" s="16">
        <v>1.1574074074074073E-5</v>
      </c>
      <c r="O1414">
        <v>58</v>
      </c>
      <c r="P1414">
        <v>5</v>
      </c>
      <c r="Q1414">
        <f>pqZwift[[#This Row],[Afstand]]+IF(pqZwift[[#This Row],[Index]]&gt;1,Q1413,0)</f>
        <v>9442</v>
      </c>
      <c r="R1414">
        <v>19</v>
      </c>
      <c r="S1414">
        <v>91</v>
      </c>
    </row>
    <row r="1415" spans="2:19" x14ac:dyDescent="0.25">
      <c r="B1415">
        <v>1413</v>
      </c>
      <c r="C1415" t="s">
        <v>1426</v>
      </c>
      <c r="D1415" t="s">
        <v>66</v>
      </c>
      <c r="E1415" s="10">
        <v>1.1574074074074073E-5</v>
      </c>
      <c r="F1415" t="s">
        <v>315</v>
      </c>
      <c r="G1415" t="s">
        <v>2116</v>
      </c>
      <c r="H1415" s="11">
        <v>44171.414780092593</v>
      </c>
      <c r="I1415" t="s">
        <v>2117</v>
      </c>
      <c r="J1415">
        <v>0</v>
      </c>
      <c r="K1415">
        <v>91</v>
      </c>
      <c r="M1415">
        <v>1413</v>
      </c>
      <c r="N1415" s="16">
        <v>1.1574074074074073E-5</v>
      </c>
      <c r="O1415">
        <v>58</v>
      </c>
      <c r="P1415">
        <v>6</v>
      </c>
      <c r="Q1415">
        <f>pqZwift[[#This Row],[Afstand]]+IF(pqZwift[[#This Row],[Index]]&gt;1,Q1414,0)</f>
        <v>9448</v>
      </c>
      <c r="R1415">
        <v>23</v>
      </c>
      <c r="S1415">
        <v>91</v>
      </c>
    </row>
    <row r="1416" spans="2:19" x14ac:dyDescent="0.25">
      <c r="B1416">
        <v>1414</v>
      </c>
      <c r="C1416" t="s">
        <v>1426</v>
      </c>
      <c r="D1416" t="s">
        <v>55</v>
      </c>
      <c r="E1416" s="10">
        <v>1.1574074074074073E-5</v>
      </c>
      <c r="F1416" t="s">
        <v>921</v>
      </c>
      <c r="G1416" t="s">
        <v>1715</v>
      </c>
      <c r="H1416" s="11">
        <v>44171.41479166667</v>
      </c>
      <c r="I1416" t="s">
        <v>2118</v>
      </c>
      <c r="J1416">
        <v>0</v>
      </c>
      <c r="K1416">
        <v>91</v>
      </c>
      <c r="M1416">
        <v>1414</v>
      </c>
      <c r="N1416" s="16">
        <v>1.1574074074074073E-5</v>
      </c>
      <c r="O1416">
        <v>58</v>
      </c>
      <c r="P1416">
        <v>5</v>
      </c>
      <c r="Q1416">
        <f>pqZwift[[#This Row],[Afstand]]+IF(pqZwift[[#This Row],[Index]]&gt;1,Q1415,0)</f>
        <v>9453</v>
      </c>
      <c r="R1416">
        <v>19</v>
      </c>
      <c r="S1416">
        <v>91</v>
      </c>
    </row>
    <row r="1417" spans="2:19" x14ac:dyDescent="0.25">
      <c r="B1417">
        <v>1415</v>
      </c>
      <c r="C1417" t="s">
        <v>1426</v>
      </c>
      <c r="D1417" t="s">
        <v>55</v>
      </c>
      <c r="E1417" s="10">
        <v>1.1574074074074073E-5</v>
      </c>
      <c r="F1417" t="s">
        <v>921</v>
      </c>
      <c r="G1417" t="s">
        <v>1715</v>
      </c>
      <c r="H1417" s="11">
        <v>44171.414803240739</v>
      </c>
      <c r="I1417" t="s">
        <v>2119</v>
      </c>
      <c r="J1417">
        <v>0</v>
      </c>
      <c r="K1417">
        <v>90</v>
      </c>
      <c r="M1417">
        <v>1415</v>
      </c>
      <c r="N1417" s="16">
        <v>1.1574074074074073E-5</v>
      </c>
      <c r="O1417">
        <v>58</v>
      </c>
      <c r="P1417">
        <v>5</v>
      </c>
      <c r="Q1417">
        <f>pqZwift[[#This Row],[Afstand]]+IF(pqZwift[[#This Row],[Index]]&gt;1,Q1416,0)</f>
        <v>9458</v>
      </c>
      <c r="R1417">
        <v>19</v>
      </c>
      <c r="S1417">
        <v>90</v>
      </c>
    </row>
    <row r="1418" spans="2:19" x14ac:dyDescent="0.25">
      <c r="B1418">
        <v>1416</v>
      </c>
      <c r="C1418" t="s">
        <v>1426</v>
      </c>
      <c r="D1418" t="s">
        <v>55</v>
      </c>
      <c r="E1418" s="10">
        <v>1.1574074074074073E-5</v>
      </c>
      <c r="F1418" t="s">
        <v>921</v>
      </c>
      <c r="G1418" t="s">
        <v>1715</v>
      </c>
      <c r="H1418" s="11">
        <v>44171.414814814816</v>
      </c>
      <c r="I1418" t="s">
        <v>2120</v>
      </c>
      <c r="J1418">
        <v>0</v>
      </c>
      <c r="K1418">
        <v>91</v>
      </c>
      <c r="M1418">
        <v>1416</v>
      </c>
      <c r="N1418" s="16">
        <v>1.1574074074074073E-5</v>
      </c>
      <c r="O1418">
        <v>58</v>
      </c>
      <c r="P1418">
        <v>5</v>
      </c>
      <c r="Q1418">
        <f>pqZwift[[#This Row],[Afstand]]+IF(pqZwift[[#This Row],[Index]]&gt;1,Q1417,0)</f>
        <v>9463</v>
      </c>
      <c r="R1418">
        <v>19</v>
      </c>
      <c r="S1418">
        <v>91</v>
      </c>
    </row>
    <row r="1419" spans="2:19" x14ac:dyDescent="0.25">
      <c r="B1419">
        <v>1417</v>
      </c>
      <c r="C1419" t="s">
        <v>1426</v>
      </c>
      <c r="D1419" t="s">
        <v>66</v>
      </c>
      <c r="E1419" s="10">
        <v>1.1574074074074073E-5</v>
      </c>
      <c r="F1419" t="s">
        <v>315</v>
      </c>
      <c r="G1419" t="s">
        <v>1216</v>
      </c>
      <c r="H1419" s="11">
        <v>44171.414826388886</v>
      </c>
      <c r="I1419" t="s">
        <v>2121</v>
      </c>
      <c r="J1419">
        <v>0</v>
      </c>
      <c r="K1419">
        <v>91</v>
      </c>
      <c r="M1419">
        <v>1417</v>
      </c>
      <c r="N1419" s="16">
        <v>1.1574074074074073E-5</v>
      </c>
      <c r="O1419">
        <v>58</v>
      </c>
      <c r="P1419">
        <v>6</v>
      </c>
      <c r="Q1419">
        <f>pqZwift[[#This Row],[Afstand]]+IF(pqZwift[[#This Row],[Index]]&gt;1,Q1418,0)</f>
        <v>9469</v>
      </c>
      <c r="R1419">
        <v>23</v>
      </c>
      <c r="S1419">
        <v>91</v>
      </c>
    </row>
    <row r="1420" spans="2:19" x14ac:dyDescent="0.25">
      <c r="B1420">
        <v>1418</v>
      </c>
      <c r="C1420" t="s">
        <v>1426</v>
      </c>
      <c r="D1420" t="s">
        <v>55</v>
      </c>
      <c r="E1420" s="10">
        <v>1.1574074074074073E-5</v>
      </c>
      <c r="F1420" t="s">
        <v>921</v>
      </c>
      <c r="G1420" t="s">
        <v>1590</v>
      </c>
      <c r="H1420" s="11">
        <v>44171.414837962962</v>
      </c>
      <c r="I1420" t="s">
        <v>2122</v>
      </c>
      <c r="J1420">
        <v>0</v>
      </c>
      <c r="K1420">
        <v>91</v>
      </c>
      <c r="M1420">
        <v>1418</v>
      </c>
      <c r="N1420" s="16">
        <v>1.1574074074074073E-5</v>
      </c>
      <c r="O1420">
        <v>58</v>
      </c>
      <c r="P1420">
        <v>5</v>
      </c>
      <c r="Q1420">
        <f>pqZwift[[#This Row],[Afstand]]+IF(pqZwift[[#This Row],[Index]]&gt;1,Q1419,0)</f>
        <v>9474</v>
      </c>
      <c r="R1420">
        <v>19</v>
      </c>
      <c r="S1420">
        <v>91</v>
      </c>
    </row>
    <row r="1421" spans="2:19" x14ac:dyDescent="0.25">
      <c r="B1421">
        <v>1419</v>
      </c>
      <c r="C1421" t="s">
        <v>1426</v>
      </c>
      <c r="D1421" t="s">
        <v>55</v>
      </c>
      <c r="E1421" s="10">
        <v>1.1574074074074073E-5</v>
      </c>
      <c r="F1421" t="s">
        <v>61</v>
      </c>
      <c r="G1421" t="s">
        <v>2123</v>
      </c>
      <c r="H1421" s="11">
        <v>44171.414849537039</v>
      </c>
      <c r="I1421" t="s">
        <v>2124</v>
      </c>
      <c r="J1421">
        <v>0</v>
      </c>
      <c r="K1421">
        <v>91</v>
      </c>
      <c r="M1421">
        <v>1419</v>
      </c>
      <c r="N1421" s="16">
        <v>1.1574074074074073E-5</v>
      </c>
      <c r="O1421">
        <v>58</v>
      </c>
      <c r="P1421">
        <v>5</v>
      </c>
      <c r="Q1421">
        <f>pqZwift[[#This Row],[Afstand]]+IF(pqZwift[[#This Row],[Index]]&gt;1,Q1420,0)</f>
        <v>9479</v>
      </c>
      <c r="R1421">
        <v>18</v>
      </c>
      <c r="S1421">
        <v>91</v>
      </c>
    </row>
    <row r="1422" spans="2:19" x14ac:dyDescent="0.25">
      <c r="B1422">
        <v>1420</v>
      </c>
      <c r="C1422" t="s">
        <v>1426</v>
      </c>
      <c r="D1422" t="s">
        <v>43</v>
      </c>
      <c r="E1422" s="10">
        <v>1.1574074074074073E-5</v>
      </c>
      <c r="F1422" t="s">
        <v>79</v>
      </c>
      <c r="G1422" t="s">
        <v>1207</v>
      </c>
      <c r="H1422" s="11">
        <v>44171.414861111109</v>
      </c>
      <c r="I1422" t="s">
        <v>2125</v>
      </c>
      <c r="J1422">
        <v>0</v>
      </c>
      <c r="K1422">
        <v>91</v>
      </c>
      <c r="M1422">
        <v>1420</v>
      </c>
      <c r="N1422" s="16">
        <v>1.1574074074074073E-5</v>
      </c>
      <c r="O1422">
        <v>58</v>
      </c>
      <c r="P1422">
        <v>7</v>
      </c>
      <c r="Q1422">
        <f>pqZwift[[#This Row],[Afstand]]+IF(pqZwift[[#This Row],[Index]]&gt;1,Q1421,0)</f>
        <v>9486</v>
      </c>
      <c r="R1422">
        <v>26</v>
      </c>
      <c r="S1422">
        <v>91</v>
      </c>
    </row>
    <row r="1423" spans="2:19" x14ac:dyDescent="0.25">
      <c r="B1423">
        <v>1421</v>
      </c>
      <c r="C1423" t="s">
        <v>1426</v>
      </c>
      <c r="D1423" t="s">
        <v>55</v>
      </c>
      <c r="E1423" s="10">
        <v>1.1574074074074073E-5</v>
      </c>
      <c r="F1423" t="s">
        <v>56</v>
      </c>
      <c r="G1423" t="s">
        <v>1204</v>
      </c>
      <c r="H1423" s="11">
        <v>44171.414872685185</v>
      </c>
      <c r="I1423" t="s">
        <v>2126</v>
      </c>
      <c r="J1423">
        <v>0</v>
      </c>
      <c r="K1423">
        <v>92</v>
      </c>
      <c r="M1423">
        <v>1421</v>
      </c>
      <c r="N1423" s="16">
        <v>1.1574074074074073E-5</v>
      </c>
      <c r="O1423">
        <v>58</v>
      </c>
      <c r="P1423">
        <v>5</v>
      </c>
      <c r="Q1423">
        <f>pqZwift[[#This Row],[Afstand]]+IF(pqZwift[[#This Row],[Index]]&gt;1,Q1422,0)</f>
        <v>9491</v>
      </c>
      <c r="R1423">
        <v>17</v>
      </c>
      <c r="S1423">
        <v>92</v>
      </c>
    </row>
    <row r="1424" spans="2:19" x14ac:dyDescent="0.25">
      <c r="B1424">
        <v>1422</v>
      </c>
      <c r="C1424" t="s">
        <v>1426</v>
      </c>
      <c r="D1424" t="s">
        <v>55</v>
      </c>
      <c r="E1424" s="10">
        <v>1.1574074074074073E-5</v>
      </c>
      <c r="F1424" t="s">
        <v>56</v>
      </c>
      <c r="G1424" t="s">
        <v>1635</v>
      </c>
      <c r="H1424" s="11">
        <v>44171.414884259262</v>
      </c>
      <c r="I1424" t="s">
        <v>2127</v>
      </c>
      <c r="J1424">
        <v>0</v>
      </c>
      <c r="K1424">
        <v>93</v>
      </c>
      <c r="M1424">
        <v>1422</v>
      </c>
      <c r="N1424" s="16">
        <v>1.1574074074074073E-5</v>
      </c>
      <c r="O1424">
        <v>58</v>
      </c>
      <c r="P1424">
        <v>5</v>
      </c>
      <c r="Q1424">
        <f>pqZwift[[#This Row],[Afstand]]+IF(pqZwift[[#This Row],[Index]]&gt;1,Q1423,0)</f>
        <v>9496</v>
      </c>
      <c r="R1424">
        <v>17</v>
      </c>
      <c r="S1424">
        <v>93</v>
      </c>
    </row>
    <row r="1425" spans="2:19" x14ac:dyDescent="0.25">
      <c r="B1425">
        <v>1423</v>
      </c>
      <c r="C1425" t="s">
        <v>1426</v>
      </c>
      <c r="D1425" t="s">
        <v>66</v>
      </c>
      <c r="E1425" s="10">
        <v>1.1574074074074073E-5</v>
      </c>
      <c r="F1425" t="s">
        <v>67</v>
      </c>
      <c r="G1425" t="s">
        <v>1632</v>
      </c>
      <c r="H1425" s="11">
        <v>44171.414895833332</v>
      </c>
      <c r="I1425" t="s">
        <v>2128</v>
      </c>
      <c r="J1425">
        <v>0</v>
      </c>
      <c r="K1425">
        <v>91</v>
      </c>
      <c r="M1425">
        <v>1423</v>
      </c>
      <c r="N1425" s="16">
        <v>1.1574074074074073E-5</v>
      </c>
      <c r="O1425">
        <v>58</v>
      </c>
      <c r="P1425">
        <v>6</v>
      </c>
      <c r="Q1425">
        <f>pqZwift[[#This Row],[Afstand]]+IF(pqZwift[[#This Row],[Index]]&gt;1,Q1424,0)</f>
        <v>9502</v>
      </c>
      <c r="R1425">
        <v>21</v>
      </c>
      <c r="S1425">
        <v>91</v>
      </c>
    </row>
    <row r="1426" spans="2:19" x14ac:dyDescent="0.25">
      <c r="B1426">
        <v>1424</v>
      </c>
      <c r="C1426" t="s">
        <v>1426</v>
      </c>
      <c r="D1426" t="s">
        <v>66</v>
      </c>
      <c r="E1426" s="10">
        <v>1.1574074074074073E-5</v>
      </c>
      <c r="F1426" t="s">
        <v>67</v>
      </c>
      <c r="G1426" t="s">
        <v>957</v>
      </c>
      <c r="H1426" s="11">
        <v>44171.414907407408</v>
      </c>
      <c r="I1426" t="s">
        <v>2129</v>
      </c>
      <c r="J1426">
        <v>0</v>
      </c>
      <c r="K1426">
        <v>91</v>
      </c>
      <c r="M1426">
        <v>1424</v>
      </c>
      <c r="N1426" s="16">
        <v>1.1574074074074073E-5</v>
      </c>
      <c r="O1426">
        <v>58</v>
      </c>
      <c r="P1426">
        <v>6</v>
      </c>
      <c r="Q1426">
        <f>pqZwift[[#This Row],[Afstand]]+IF(pqZwift[[#This Row],[Index]]&gt;1,Q1425,0)</f>
        <v>9508</v>
      </c>
      <c r="R1426">
        <v>21</v>
      </c>
      <c r="S1426">
        <v>91</v>
      </c>
    </row>
    <row r="1427" spans="2:19" x14ac:dyDescent="0.25">
      <c r="B1427">
        <v>1425</v>
      </c>
      <c r="C1427" t="s">
        <v>1426</v>
      </c>
      <c r="D1427" t="s">
        <v>66</v>
      </c>
      <c r="E1427" s="10">
        <v>1.1574074074074073E-5</v>
      </c>
      <c r="F1427" t="s">
        <v>67</v>
      </c>
      <c r="G1427" t="s">
        <v>853</v>
      </c>
      <c r="H1427" s="11">
        <v>44171.414918981478</v>
      </c>
      <c r="I1427" t="s">
        <v>2130</v>
      </c>
      <c r="J1427">
        <v>0</v>
      </c>
      <c r="K1427">
        <v>91</v>
      </c>
      <c r="M1427">
        <v>1425</v>
      </c>
      <c r="N1427" s="16">
        <v>1.1574074074074073E-5</v>
      </c>
      <c r="O1427">
        <v>58</v>
      </c>
      <c r="P1427">
        <v>6</v>
      </c>
      <c r="Q1427">
        <f>pqZwift[[#This Row],[Afstand]]+IF(pqZwift[[#This Row],[Index]]&gt;1,Q1426,0)</f>
        <v>9514</v>
      </c>
      <c r="R1427">
        <v>21</v>
      </c>
      <c r="S1427">
        <v>91</v>
      </c>
    </row>
    <row r="1428" spans="2:19" x14ac:dyDescent="0.25">
      <c r="B1428">
        <v>1426</v>
      </c>
      <c r="C1428" t="s">
        <v>1426</v>
      </c>
      <c r="D1428" t="s">
        <v>55</v>
      </c>
      <c r="E1428" s="10">
        <v>1.1574074074074073E-5</v>
      </c>
      <c r="F1428" t="s">
        <v>56</v>
      </c>
      <c r="G1428" t="s">
        <v>840</v>
      </c>
      <c r="H1428" s="11">
        <v>44171.414930555555</v>
      </c>
      <c r="I1428" t="s">
        <v>2131</v>
      </c>
      <c r="J1428">
        <v>0</v>
      </c>
      <c r="K1428">
        <v>92</v>
      </c>
      <c r="M1428">
        <v>1426</v>
      </c>
      <c r="N1428" s="16">
        <v>1.1574074074074073E-5</v>
      </c>
      <c r="O1428">
        <v>58</v>
      </c>
      <c r="P1428">
        <v>5</v>
      </c>
      <c r="Q1428">
        <f>pqZwift[[#This Row],[Afstand]]+IF(pqZwift[[#This Row],[Index]]&gt;1,Q1427,0)</f>
        <v>9519</v>
      </c>
      <c r="R1428">
        <v>17</v>
      </c>
      <c r="S1428">
        <v>92</v>
      </c>
    </row>
    <row r="1429" spans="2:19" x14ac:dyDescent="0.25">
      <c r="B1429">
        <v>1427</v>
      </c>
      <c r="C1429" t="s">
        <v>1426</v>
      </c>
      <c r="D1429" t="s">
        <v>55</v>
      </c>
      <c r="E1429" s="10">
        <v>1.1574074074074073E-5</v>
      </c>
      <c r="F1429" t="s">
        <v>56</v>
      </c>
      <c r="G1429" t="s">
        <v>840</v>
      </c>
      <c r="H1429" s="11">
        <v>44171.414942129632</v>
      </c>
      <c r="I1429" t="s">
        <v>2132</v>
      </c>
      <c r="J1429">
        <v>0</v>
      </c>
      <c r="K1429">
        <v>91</v>
      </c>
      <c r="M1429">
        <v>1427</v>
      </c>
      <c r="N1429" s="16">
        <v>1.1574074074074073E-5</v>
      </c>
      <c r="O1429">
        <v>58</v>
      </c>
      <c r="P1429">
        <v>5</v>
      </c>
      <c r="Q1429">
        <f>pqZwift[[#This Row],[Afstand]]+IF(pqZwift[[#This Row],[Index]]&gt;1,Q1428,0)</f>
        <v>9524</v>
      </c>
      <c r="R1429">
        <v>17</v>
      </c>
      <c r="S1429">
        <v>91</v>
      </c>
    </row>
    <row r="1430" spans="2:19" x14ac:dyDescent="0.25">
      <c r="B1430">
        <v>1428</v>
      </c>
      <c r="C1430" t="s">
        <v>1426</v>
      </c>
      <c r="D1430" t="s">
        <v>55</v>
      </c>
      <c r="E1430" s="10">
        <v>1.1574074074074073E-5</v>
      </c>
      <c r="F1430" t="s">
        <v>56</v>
      </c>
      <c r="G1430" t="s">
        <v>840</v>
      </c>
      <c r="H1430" s="11">
        <v>44171.414953703701</v>
      </c>
      <c r="I1430" t="s">
        <v>2133</v>
      </c>
      <c r="J1430">
        <v>0</v>
      </c>
      <c r="K1430">
        <v>91</v>
      </c>
      <c r="M1430">
        <v>1428</v>
      </c>
      <c r="N1430" s="16">
        <v>1.1574074074074073E-5</v>
      </c>
      <c r="O1430">
        <v>58</v>
      </c>
      <c r="P1430">
        <v>5</v>
      </c>
      <c r="Q1430">
        <f>pqZwift[[#This Row],[Afstand]]+IF(pqZwift[[#This Row],[Index]]&gt;1,Q1429,0)</f>
        <v>9529</v>
      </c>
      <c r="R1430">
        <v>17</v>
      </c>
      <c r="S1430">
        <v>91</v>
      </c>
    </row>
    <row r="1431" spans="2:19" x14ac:dyDescent="0.25">
      <c r="B1431">
        <v>1429</v>
      </c>
      <c r="C1431" t="s">
        <v>1426</v>
      </c>
      <c r="D1431" t="s">
        <v>43</v>
      </c>
      <c r="E1431" s="10">
        <v>1.1574074074074073E-5</v>
      </c>
      <c r="F1431" t="s">
        <v>173</v>
      </c>
      <c r="G1431" t="s">
        <v>840</v>
      </c>
      <c r="H1431" s="11">
        <v>44171.414965277778</v>
      </c>
      <c r="I1431" t="s">
        <v>2134</v>
      </c>
      <c r="J1431">
        <v>0</v>
      </c>
      <c r="K1431">
        <v>92</v>
      </c>
      <c r="M1431">
        <v>1429</v>
      </c>
      <c r="N1431" s="16">
        <v>1.1574074074074073E-5</v>
      </c>
      <c r="O1431">
        <v>58</v>
      </c>
      <c r="P1431">
        <v>7</v>
      </c>
      <c r="Q1431">
        <f>pqZwift[[#This Row],[Afstand]]+IF(pqZwift[[#This Row],[Index]]&gt;1,Q1430,0)</f>
        <v>9536</v>
      </c>
      <c r="R1431">
        <v>25</v>
      </c>
      <c r="S1431">
        <v>92</v>
      </c>
    </row>
    <row r="1432" spans="2:19" x14ac:dyDescent="0.25">
      <c r="B1432">
        <v>1430</v>
      </c>
      <c r="C1432" t="s">
        <v>1426</v>
      </c>
      <c r="D1432" t="s">
        <v>55</v>
      </c>
      <c r="E1432" s="10">
        <v>1.1574074074074073E-5</v>
      </c>
      <c r="F1432" t="s">
        <v>56</v>
      </c>
      <c r="G1432" t="s">
        <v>844</v>
      </c>
      <c r="H1432" s="11">
        <v>44171.414976851855</v>
      </c>
      <c r="I1432" t="s">
        <v>2135</v>
      </c>
      <c r="J1432">
        <v>0</v>
      </c>
      <c r="K1432">
        <v>93</v>
      </c>
      <c r="M1432">
        <v>1430</v>
      </c>
      <c r="N1432" s="16">
        <v>1.1574074074074073E-5</v>
      </c>
      <c r="O1432">
        <v>58</v>
      </c>
      <c r="P1432">
        <v>5</v>
      </c>
      <c r="Q1432">
        <f>pqZwift[[#This Row],[Afstand]]+IF(pqZwift[[#This Row],[Index]]&gt;1,Q1431,0)</f>
        <v>9541</v>
      </c>
      <c r="R1432">
        <v>17</v>
      </c>
      <c r="S1432">
        <v>93</v>
      </c>
    </row>
    <row r="1433" spans="2:19" x14ac:dyDescent="0.25">
      <c r="B1433">
        <v>1431</v>
      </c>
      <c r="C1433" t="s">
        <v>1426</v>
      </c>
      <c r="D1433" t="s">
        <v>66</v>
      </c>
      <c r="E1433" s="10">
        <v>1.1574074074074073E-5</v>
      </c>
      <c r="F1433" t="s">
        <v>67</v>
      </c>
      <c r="G1433" t="s">
        <v>868</v>
      </c>
      <c r="H1433" s="11">
        <v>44171.414988425924</v>
      </c>
      <c r="I1433" t="s">
        <v>2136</v>
      </c>
      <c r="J1433">
        <v>0</v>
      </c>
      <c r="K1433">
        <v>92</v>
      </c>
      <c r="M1433">
        <v>1431</v>
      </c>
      <c r="N1433" s="16">
        <v>1.1574074074074073E-5</v>
      </c>
      <c r="O1433">
        <v>58</v>
      </c>
      <c r="P1433">
        <v>6</v>
      </c>
      <c r="Q1433">
        <f>pqZwift[[#This Row],[Afstand]]+IF(pqZwift[[#This Row],[Index]]&gt;1,Q1432,0)</f>
        <v>9547</v>
      </c>
      <c r="R1433">
        <v>21</v>
      </c>
      <c r="S1433">
        <v>92</v>
      </c>
    </row>
    <row r="1434" spans="2:19" x14ac:dyDescent="0.25">
      <c r="B1434">
        <v>1432</v>
      </c>
      <c r="C1434" t="s">
        <v>1426</v>
      </c>
      <c r="D1434" t="s">
        <v>55</v>
      </c>
      <c r="E1434" s="10">
        <v>1.1574074074074073E-5</v>
      </c>
      <c r="F1434" t="s">
        <v>56</v>
      </c>
      <c r="G1434" t="s">
        <v>1381</v>
      </c>
      <c r="H1434" s="11">
        <v>44171.415000000001</v>
      </c>
      <c r="I1434" t="s">
        <v>2137</v>
      </c>
      <c r="J1434">
        <v>0</v>
      </c>
      <c r="K1434">
        <v>93</v>
      </c>
      <c r="M1434">
        <v>1432</v>
      </c>
      <c r="N1434" s="16">
        <v>1.1574074074074073E-5</v>
      </c>
      <c r="O1434">
        <v>58</v>
      </c>
      <c r="P1434">
        <v>5</v>
      </c>
      <c r="Q1434">
        <f>pqZwift[[#This Row],[Afstand]]+IF(pqZwift[[#This Row],[Index]]&gt;1,Q1433,0)</f>
        <v>9552</v>
      </c>
      <c r="R1434">
        <v>17</v>
      </c>
      <c r="S1434">
        <v>93</v>
      </c>
    </row>
    <row r="1435" spans="2:19" x14ac:dyDescent="0.25">
      <c r="B1435">
        <v>1433</v>
      </c>
      <c r="C1435" t="s">
        <v>1426</v>
      </c>
      <c r="D1435" t="s">
        <v>55</v>
      </c>
      <c r="E1435" s="10">
        <v>1.1574074074074073E-5</v>
      </c>
      <c r="F1435" t="s">
        <v>56</v>
      </c>
      <c r="G1435" t="s">
        <v>878</v>
      </c>
      <c r="H1435" s="11">
        <v>44171.415011574078</v>
      </c>
      <c r="I1435" t="s">
        <v>2138</v>
      </c>
      <c r="J1435">
        <v>0</v>
      </c>
      <c r="K1435">
        <v>93</v>
      </c>
      <c r="M1435">
        <v>1433</v>
      </c>
      <c r="N1435" s="16">
        <v>1.1574074074074073E-5</v>
      </c>
      <c r="O1435">
        <v>58</v>
      </c>
      <c r="P1435">
        <v>5</v>
      </c>
      <c r="Q1435">
        <f>pqZwift[[#This Row],[Afstand]]+IF(pqZwift[[#This Row],[Index]]&gt;1,Q1434,0)</f>
        <v>9557</v>
      </c>
      <c r="R1435">
        <v>17</v>
      </c>
      <c r="S1435">
        <v>93</v>
      </c>
    </row>
    <row r="1436" spans="2:19" x14ac:dyDescent="0.25">
      <c r="B1436">
        <v>1434</v>
      </c>
      <c r="C1436" t="s">
        <v>1426</v>
      </c>
      <c r="D1436" t="s">
        <v>55</v>
      </c>
      <c r="E1436" s="10">
        <v>1.1574074074074073E-5</v>
      </c>
      <c r="F1436" t="s">
        <v>61</v>
      </c>
      <c r="G1436" t="s">
        <v>944</v>
      </c>
      <c r="H1436" s="11">
        <v>44171.415023148147</v>
      </c>
      <c r="I1436" t="s">
        <v>2139</v>
      </c>
      <c r="J1436">
        <v>0</v>
      </c>
      <c r="K1436">
        <v>94</v>
      </c>
      <c r="M1436">
        <v>1434</v>
      </c>
      <c r="N1436" s="16">
        <v>1.1574074074074073E-5</v>
      </c>
      <c r="O1436">
        <v>58</v>
      </c>
      <c r="P1436">
        <v>5</v>
      </c>
      <c r="Q1436">
        <f>pqZwift[[#This Row],[Afstand]]+IF(pqZwift[[#This Row],[Index]]&gt;1,Q1435,0)</f>
        <v>9562</v>
      </c>
      <c r="R1436">
        <v>18</v>
      </c>
      <c r="S1436">
        <v>94</v>
      </c>
    </row>
    <row r="1437" spans="2:19" x14ac:dyDescent="0.25">
      <c r="B1437">
        <v>1435</v>
      </c>
      <c r="C1437" t="s">
        <v>1426</v>
      </c>
      <c r="D1437" t="s">
        <v>66</v>
      </c>
      <c r="E1437" s="10">
        <v>1.1574074074074073E-5</v>
      </c>
      <c r="F1437" t="s">
        <v>67</v>
      </c>
      <c r="G1437" t="s">
        <v>2140</v>
      </c>
      <c r="H1437" s="11">
        <v>44171.415034722224</v>
      </c>
      <c r="I1437" t="s">
        <v>2141</v>
      </c>
      <c r="J1437">
        <v>0</v>
      </c>
      <c r="K1437">
        <v>93</v>
      </c>
      <c r="M1437">
        <v>1435</v>
      </c>
      <c r="N1437" s="16">
        <v>1.1574074074074073E-5</v>
      </c>
      <c r="O1437">
        <v>58</v>
      </c>
      <c r="P1437">
        <v>6</v>
      </c>
      <c r="Q1437">
        <f>pqZwift[[#This Row],[Afstand]]+IF(pqZwift[[#This Row],[Index]]&gt;1,Q1436,0)</f>
        <v>9568</v>
      </c>
      <c r="R1437">
        <v>21</v>
      </c>
      <c r="S1437">
        <v>93</v>
      </c>
    </row>
    <row r="1438" spans="2:19" x14ac:dyDescent="0.25">
      <c r="B1438">
        <v>1436</v>
      </c>
      <c r="C1438" t="s">
        <v>1426</v>
      </c>
      <c r="D1438" t="s">
        <v>55</v>
      </c>
      <c r="E1438" s="10">
        <v>1.1574074074074073E-5</v>
      </c>
      <c r="F1438" t="s">
        <v>61</v>
      </c>
      <c r="G1438" t="s">
        <v>944</v>
      </c>
      <c r="H1438" s="11">
        <v>44171.415046296293</v>
      </c>
      <c r="I1438" t="s">
        <v>2142</v>
      </c>
      <c r="J1438">
        <v>0</v>
      </c>
      <c r="K1438">
        <v>92</v>
      </c>
      <c r="M1438">
        <v>1436</v>
      </c>
      <c r="N1438" s="16">
        <v>1.1574074074074073E-5</v>
      </c>
      <c r="O1438">
        <v>58</v>
      </c>
      <c r="P1438">
        <v>5</v>
      </c>
      <c r="Q1438">
        <f>pqZwift[[#This Row],[Afstand]]+IF(pqZwift[[#This Row],[Index]]&gt;1,Q1437,0)</f>
        <v>9573</v>
      </c>
      <c r="R1438">
        <v>18</v>
      </c>
      <c r="S1438">
        <v>92</v>
      </c>
    </row>
    <row r="1439" spans="2:19" x14ac:dyDescent="0.25">
      <c r="B1439">
        <v>1437</v>
      </c>
      <c r="C1439" t="s">
        <v>1426</v>
      </c>
      <c r="D1439" t="s">
        <v>43</v>
      </c>
      <c r="E1439" s="10">
        <v>1.1574074074074073E-5</v>
      </c>
      <c r="F1439" t="s">
        <v>79</v>
      </c>
      <c r="G1439" t="s">
        <v>876</v>
      </c>
      <c r="H1439" s="11">
        <v>44171.41505787037</v>
      </c>
      <c r="I1439" t="s">
        <v>2143</v>
      </c>
      <c r="J1439">
        <v>0</v>
      </c>
      <c r="K1439">
        <v>92</v>
      </c>
      <c r="M1439">
        <v>1437</v>
      </c>
      <c r="N1439" s="16">
        <v>1.1574074074074073E-5</v>
      </c>
      <c r="O1439">
        <v>58</v>
      </c>
      <c r="P1439">
        <v>7</v>
      </c>
      <c r="Q1439">
        <f>pqZwift[[#This Row],[Afstand]]+IF(pqZwift[[#This Row],[Index]]&gt;1,Q1438,0)</f>
        <v>9580</v>
      </c>
      <c r="R1439">
        <v>26</v>
      </c>
      <c r="S1439">
        <v>92</v>
      </c>
    </row>
    <row r="1440" spans="2:19" x14ac:dyDescent="0.25">
      <c r="B1440">
        <v>1438</v>
      </c>
      <c r="C1440" t="s">
        <v>1426</v>
      </c>
      <c r="D1440" t="s">
        <v>55</v>
      </c>
      <c r="E1440" s="10">
        <v>1.1574074074074073E-5</v>
      </c>
      <c r="F1440" t="s">
        <v>56</v>
      </c>
      <c r="G1440" t="s">
        <v>878</v>
      </c>
      <c r="H1440" s="11">
        <v>44171.415069444447</v>
      </c>
      <c r="I1440" t="s">
        <v>2144</v>
      </c>
      <c r="J1440">
        <v>0</v>
      </c>
      <c r="K1440">
        <v>91</v>
      </c>
      <c r="M1440">
        <v>1438</v>
      </c>
      <c r="N1440" s="16">
        <v>1.1574074074074073E-5</v>
      </c>
      <c r="O1440">
        <v>58</v>
      </c>
      <c r="P1440">
        <v>5</v>
      </c>
      <c r="Q1440">
        <f>pqZwift[[#This Row],[Afstand]]+IF(pqZwift[[#This Row],[Index]]&gt;1,Q1439,0)</f>
        <v>9585</v>
      </c>
      <c r="R1440">
        <v>17</v>
      </c>
      <c r="S1440">
        <v>91</v>
      </c>
    </row>
    <row r="1441" spans="2:19" x14ac:dyDescent="0.25">
      <c r="B1441">
        <v>1439</v>
      </c>
      <c r="C1441" t="s">
        <v>1426</v>
      </c>
      <c r="D1441" t="s">
        <v>55</v>
      </c>
      <c r="E1441" s="10">
        <v>1.1574074074074073E-5</v>
      </c>
      <c r="F1441" t="s">
        <v>56</v>
      </c>
      <c r="G1441" t="s">
        <v>1623</v>
      </c>
      <c r="H1441" s="11">
        <v>44171.415081018517</v>
      </c>
      <c r="I1441" t="s">
        <v>2145</v>
      </c>
      <c r="J1441">
        <v>0</v>
      </c>
      <c r="K1441">
        <v>92</v>
      </c>
      <c r="M1441">
        <v>1439</v>
      </c>
      <c r="N1441" s="16">
        <v>1.1574074074074073E-5</v>
      </c>
      <c r="O1441">
        <v>58</v>
      </c>
      <c r="P1441">
        <v>5</v>
      </c>
      <c r="Q1441">
        <f>pqZwift[[#This Row],[Afstand]]+IF(pqZwift[[#This Row],[Index]]&gt;1,Q1440,0)</f>
        <v>9590</v>
      </c>
      <c r="R1441">
        <v>17</v>
      </c>
      <c r="S1441">
        <v>92</v>
      </c>
    </row>
    <row r="1442" spans="2:19" x14ac:dyDescent="0.25">
      <c r="B1442">
        <v>1440</v>
      </c>
      <c r="C1442" t="s">
        <v>1426</v>
      </c>
      <c r="D1442" t="s">
        <v>55</v>
      </c>
      <c r="E1442" s="10">
        <v>1.1574074074074073E-5</v>
      </c>
      <c r="F1442" t="s">
        <v>56</v>
      </c>
      <c r="G1442" t="s">
        <v>878</v>
      </c>
      <c r="H1442" s="11">
        <v>44171.415092592593</v>
      </c>
      <c r="I1442" t="s">
        <v>2146</v>
      </c>
      <c r="J1442">
        <v>0</v>
      </c>
      <c r="K1442">
        <v>92</v>
      </c>
      <c r="M1442">
        <v>1440</v>
      </c>
      <c r="N1442" s="16">
        <v>1.1574074074074073E-5</v>
      </c>
      <c r="O1442">
        <v>58</v>
      </c>
      <c r="P1442">
        <v>5</v>
      </c>
      <c r="Q1442">
        <f>pqZwift[[#This Row],[Afstand]]+IF(pqZwift[[#This Row],[Index]]&gt;1,Q1441,0)</f>
        <v>9595</v>
      </c>
      <c r="R1442">
        <v>17</v>
      </c>
      <c r="S1442">
        <v>92</v>
      </c>
    </row>
    <row r="1443" spans="2:19" x14ac:dyDescent="0.25">
      <c r="B1443">
        <v>1441</v>
      </c>
      <c r="C1443" t="s">
        <v>1426</v>
      </c>
      <c r="D1443" t="s">
        <v>66</v>
      </c>
      <c r="E1443" s="10">
        <v>1.1574074074074073E-5</v>
      </c>
      <c r="F1443" t="s">
        <v>70</v>
      </c>
      <c r="G1443" t="s">
        <v>878</v>
      </c>
      <c r="H1443" s="11">
        <v>44171.41510416667</v>
      </c>
      <c r="I1443" t="s">
        <v>2147</v>
      </c>
      <c r="J1443">
        <v>0</v>
      </c>
      <c r="K1443">
        <v>93</v>
      </c>
      <c r="M1443">
        <v>1441</v>
      </c>
      <c r="N1443" s="16">
        <v>1.1574074074074073E-5</v>
      </c>
      <c r="O1443">
        <v>58</v>
      </c>
      <c r="P1443">
        <v>6</v>
      </c>
      <c r="Q1443">
        <f>pqZwift[[#This Row],[Afstand]]+IF(pqZwift[[#This Row],[Index]]&gt;1,Q1442,0)</f>
        <v>9601</v>
      </c>
      <c r="R1443">
        <v>22</v>
      </c>
      <c r="S1443">
        <v>93</v>
      </c>
    </row>
    <row r="1444" spans="2:19" x14ac:dyDescent="0.25">
      <c r="B1444">
        <v>1442</v>
      </c>
      <c r="C1444" t="s">
        <v>1426</v>
      </c>
      <c r="D1444" t="s">
        <v>55</v>
      </c>
      <c r="E1444" s="10">
        <v>1.1574074074074073E-5</v>
      </c>
      <c r="F1444" t="s">
        <v>61</v>
      </c>
      <c r="G1444" t="s">
        <v>1682</v>
      </c>
      <c r="H1444" s="11">
        <v>44171.41511574074</v>
      </c>
      <c r="I1444" t="s">
        <v>2148</v>
      </c>
      <c r="J1444">
        <v>0</v>
      </c>
      <c r="K1444">
        <v>92</v>
      </c>
      <c r="M1444">
        <v>1442</v>
      </c>
      <c r="N1444" s="16">
        <v>1.1574074074074073E-5</v>
      </c>
      <c r="O1444">
        <v>58</v>
      </c>
      <c r="P1444">
        <v>5</v>
      </c>
      <c r="Q1444">
        <f>pqZwift[[#This Row],[Afstand]]+IF(pqZwift[[#This Row],[Index]]&gt;1,Q1443,0)</f>
        <v>9606</v>
      </c>
      <c r="R1444">
        <v>18</v>
      </c>
      <c r="S1444">
        <v>92</v>
      </c>
    </row>
    <row r="1445" spans="2:19" x14ac:dyDescent="0.25">
      <c r="B1445">
        <v>1443</v>
      </c>
      <c r="C1445" t="s">
        <v>1426</v>
      </c>
      <c r="D1445" t="s">
        <v>55</v>
      </c>
      <c r="E1445" s="10">
        <v>1.1574074074074073E-5</v>
      </c>
      <c r="F1445" t="s">
        <v>61</v>
      </c>
      <c r="G1445" t="s">
        <v>1682</v>
      </c>
      <c r="H1445" s="11">
        <v>44171.415127314816</v>
      </c>
      <c r="I1445" t="s">
        <v>2149</v>
      </c>
      <c r="J1445">
        <v>0</v>
      </c>
      <c r="K1445">
        <v>91</v>
      </c>
      <c r="M1445">
        <v>1443</v>
      </c>
      <c r="N1445" s="16">
        <v>1.1574074074074073E-5</v>
      </c>
      <c r="O1445">
        <v>58</v>
      </c>
      <c r="P1445">
        <v>5</v>
      </c>
      <c r="Q1445">
        <f>pqZwift[[#This Row],[Afstand]]+IF(pqZwift[[#This Row],[Index]]&gt;1,Q1444,0)</f>
        <v>9611</v>
      </c>
      <c r="R1445">
        <v>18</v>
      </c>
      <c r="S1445">
        <v>91</v>
      </c>
    </row>
    <row r="1446" spans="2:19" x14ac:dyDescent="0.25">
      <c r="B1446">
        <v>1444</v>
      </c>
      <c r="C1446" t="s">
        <v>1426</v>
      </c>
      <c r="D1446" t="s">
        <v>66</v>
      </c>
      <c r="E1446" s="10">
        <v>1.1574074074074073E-5</v>
      </c>
      <c r="F1446" t="s">
        <v>70</v>
      </c>
      <c r="G1446" t="s">
        <v>2150</v>
      </c>
      <c r="H1446" s="11">
        <v>44171.415138888886</v>
      </c>
      <c r="I1446" t="s">
        <v>2151</v>
      </c>
      <c r="J1446">
        <v>0</v>
      </c>
      <c r="K1446">
        <v>92</v>
      </c>
      <c r="M1446">
        <v>1444</v>
      </c>
      <c r="N1446" s="16">
        <v>1.1574074074074073E-5</v>
      </c>
      <c r="O1446">
        <v>58</v>
      </c>
      <c r="P1446">
        <v>6</v>
      </c>
      <c r="Q1446">
        <f>pqZwift[[#This Row],[Afstand]]+IF(pqZwift[[#This Row],[Index]]&gt;1,Q1445,0)</f>
        <v>9617</v>
      </c>
      <c r="R1446">
        <v>22</v>
      </c>
      <c r="S1446">
        <v>92</v>
      </c>
    </row>
    <row r="1447" spans="2:19" x14ac:dyDescent="0.25">
      <c r="B1447">
        <v>1445</v>
      </c>
      <c r="C1447" t="s">
        <v>1426</v>
      </c>
      <c r="D1447" t="s">
        <v>55</v>
      </c>
      <c r="E1447" s="10">
        <v>1.1574074074074073E-5</v>
      </c>
      <c r="F1447" t="s">
        <v>61</v>
      </c>
      <c r="G1447" t="s">
        <v>1682</v>
      </c>
      <c r="H1447" s="11">
        <v>44171.415150462963</v>
      </c>
      <c r="I1447" t="s">
        <v>2152</v>
      </c>
      <c r="J1447">
        <v>0</v>
      </c>
      <c r="K1447">
        <v>93</v>
      </c>
      <c r="M1447">
        <v>1445</v>
      </c>
      <c r="N1447" s="16">
        <v>1.1574074074074073E-5</v>
      </c>
      <c r="O1447">
        <v>58</v>
      </c>
      <c r="P1447">
        <v>5</v>
      </c>
      <c r="Q1447">
        <f>pqZwift[[#This Row],[Afstand]]+IF(pqZwift[[#This Row],[Index]]&gt;1,Q1446,0)</f>
        <v>9622</v>
      </c>
      <c r="R1447">
        <v>18</v>
      </c>
      <c r="S1447">
        <v>93</v>
      </c>
    </row>
    <row r="1448" spans="2:19" x14ac:dyDescent="0.25">
      <c r="B1448">
        <v>1446</v>
      </c>
      <c r="C1448" t="s">
        <v>1426</v>
      </c>
      <c r="D1448" t="s">
        <v>55</v>
      </c>
      <c r="E1448" s="10">
        <v>1.1574074074074073E-5</v>
      </c>
      <c r="F1448" t="s">
        <v>61</v>
      </c>
      <c r="G1448" t="s">
        <v>944</v>
      </c>
      <c r="H1448" s="11">
        <v>44171.415162037039</v>
      </c>
      <c r="I1448" t="s">
        <v>2153</v>
      </c>
      <c r="J1448">
        <v>0</v>
      </c>
      <c r="K1448">
        <v>93</v>
      </c>
      <c r="M1448">
        <v>1446</v>
      </c>
      <c r="N1448" s="16">
        <v>1.1574074074074073E-5</v>
      </c>
      <c r="O1448">
        <v>58</v>
      </c>
      <c r="P1448">
        <v>5</v>
      </c>
      <c r="Q1448">
        <f>pqZwift[[#This Row],[Afstand]]+IF(pqZwift[[#This Row],[Index]]&gt;1,Q1447,0)</f>
        <v>9627</v>
      </c>
      <c r="R1448">
        <v>18</v>
      </c>
      <c r="S1448">
        <v>93</v>
      </c>
    </row>
    <row r="1449" spans="2:19" x14ac:dyDescent="0.25">
      <c r="B1449">
        <v>1447</v>
      </c>
      <c r="C1449" t="s">
        <v>1426</v>
      </c>
      <c r="D1449" t="s">
        <v>55</v>
      </c>
      <c r="E1449" s="10">
        <v>1.1574074074074073E-5</v>
      </c>
      <c r="F1449" t="s">
        <v>56</v>
      </c>
      <c r="G1449" t="s">
        <v>878</v>
      </c>
      <c r="H1449" s="11">
        <v>44171.415173611109</v>
      </c>
      <c r="I1449" t="s">
        <v>2154</v>
      </c>
      <c r="J1449">
        <v>0</v>
      </c>
      <c r="K1449">
        <v>92</v>
      </c>
      <c r="M1449">
        <v>1447</v>
      </c>
      <c r="N1449" s="16">
        <v>1.1574074074074073E-5</v>
      </c>
      <c r="O1449">
        <v>58</v>
      </c>
      <c r="P1449">
        <v>5</v>
      </c>
      <c r="Q1449">
        <f>pqZwift[[#This Row],[Afstand]]+IF(pqZwift[[#This Row],[Index]]&gt;1,Q1448,0)</f>
        <v>9632</v>
      </c>
      <c r="R1449">
        <v>17</v>
      </c>
      <c r="S1449">
        <v>92</v>
      </c>
    </row>
    <row r="1450" spans="2:19" x14ac:dyDescent="0.25">
      <c r="B1450">
        <v>1448</v>
      </c>
      <c r="C1450" t="s">
        <v>1426</v>
      </c>
      <c r="D1450" t="s">
        <v>66</v>
      </c>
      <c r="E1450" s="10">
        <v>1.1574074074074073E-5</v>
      </c>
      <c r="F1450" t="s">
        <v>67</v>
      </c>
      <c r="G1450" t="s">
        <v>1654</v>
      </c>
      <c r="H1450" s="11">
        <v>44171.415185185186</v>
      </c>
      <c r="I1450" t="s">
        <v>2155</v>
      </c>
      <c r="J1450">
        <v>0</v>
      </c>
      <c r="K1450">
        <v>92</v>
      </c>
      <c r="M1450">
        <v>1448</v>
      </c>
      <c r="N1450" s="16">
        <v>1.1574074074074073E-5</v>
      </c>
      <c r="O1450">
        <v>58</v>
      </c>
      <c r="P1450">
        <v>6</v>
      </c>
      <c r="Q1450">
        <f>pqZwift[[#This Row],[Afstand]]+IF(pqZwift[[#This Row],[Index]]&gt;1,Q1449,0)</f>
        <v>9638</v>
      </c>
      <c r="R1450">
        <v>21</v>
      </c>
      <c r="S1450">
        <v>92</v>
      </c>
    </row>
    <row r="1451" spans="2:19" x14ac:dyDescent="0.25">
      <c r="B1451">
        <v>1449</v>
      </c>
      <c r="C1451" t="s">
        <v>1426</v>
      </c>
      <c r="D1451" t="s">
        <v>55</v>
      </c>
      <c r="E1451" s="10">
        <v>1.1574074074074073E-5</v>
      </c>
      <c r="F1451" t="s">
        <v>56</v>
      </c>
      <c r="G1451" t="s">
        <v>844</v>
      </c>
      <c r="H1451" s="11">
        <v>44171.415196759262</v>
      </c>
      <c r="I1451" t="s">
        <v>2156</v>
      </c>
      <c r="J1451">
        <v>0</v>
      </c>
      <c r="K1451">
        <v>91</v>
      </c>
      <c r="M1451">
        <v>1449</v>
      </c>
      <c r="N1451" s="16">
        <v>1.1574074074074073E-5</v>
      </c>
      <c r="O1451">
        <v>58</v>
      </c>
      <c r="P1451">
        <v>5</v>
      </c>
      <c r="Q1451">
        <f>pqZwift[[#This Row],[Afstand]]+IF(pqZwift[[#This Row],[Index]]&gt;1,Q1450,0)</f>
        <v>9643</v>
      </c>
      <c r="R1451">
        <v>17</v>
      </c>
      <c r="S1451">
        <v>91</v>
      </c>
    </row>
    <row r="1452" spans="2:19" x14ac:dyDescent="0.25">
      <c r="B1452">
        <v>1450</v>
      </c>
      <c r="C1452" t="s">
        <v>1426</v>
      </c>
      <c r="D1452" t="s">
        <v>55</v>
      </c>
      <c r="E1452" s="10">
        <v>1.1574074074074073E-5</v>
      </c>
      <c r="F1452" t="s">
        <v>56</v>
      </c>
      <c r="G1452" t="s">
        <v>834</v>
      </c>
      <c r="H1452" s="11">
        <v>44171.415208333332</v>
      </c>
      <c r="I1452" t="s">
        <v>2157</v>
      </c>
      <c r="J1452">
        <v>0</v>
      </c>
      <c r="K1452">
        <v>91</v>
      </c>
      <c r="M1452">
        <v>1450</v>
      </c>
      <c r="N1452" s="16">
        <v>1.1574074074074073E-5</v>
      </c>
      <c r="O1452">
        <v>58</v>
      </c>
      <c r="P1452">
        <v>5</v>
      </c>
      <c r="Q1452">
        <f>pqZwift[[#This Row],[Afstand]]+IF(pqZwift[[#This Row],[Index]]&gt;1,Q1451,0)</f>
        <v>9648</v>
      </c>
      <c r="R1452">
        <v>17</v>
      </c>
      <c r="S1452">
        <v>91</v>
      </c>
    </row>
    <row r="1453" spans="2:19" x14ac:dyDescent="0.25">
      <c r="B1453">
        <v>1451</v>
      </c>
      <c r="C1453" t="s">
        <v>1426</v>
      </c>
      <c r="D1453" t="s">
        <v>55</v>
      </c>
      <c r="E1453" s="10">
        <v>1.1574074074074073E-5</v>
      </c>
      <c r="F1453" t="s">
        <v>56</v>
      </c>
      <c r="G1453" t="s">
        <v>1635</v>
      </c>
      <c r="H1453" s="11">
        <v>44171.415219907409</v>
      </c>
      <c r="I1453" t="s">
        <v>2158</v>
      </c>
      <c r="J1453">
        <v>0</v>
      </c>
      <c r="K1453">
        <v>91</v>
      </c>
      <c r="M1453">
        <v>1451</v>
      </c>
      <c r="N1453" s="16">
        <v>1.1574074074074073E-5</v>
      </c>
      <c r="O1453">
        <v>58</v>
      </c>
      <c r="P1453">
        <v>5</v>
      </c>
      <c r="Q1453">
        <f>pqZwift[[#This Row],[Afstand]]+IF(pqZwift[[#This Row],[Index]]&gt;1,Q1452,0)</f>
        <v>9653</v>
      </c>
      <c r="R1453">
        <v>17</v>
      </c>
      <c r="S1453">
        <v>91</v>
      </c>
    </row>
    <row r="1454" spans="2:19" x14ac:dyDescent="0.25">
      <c r="B1454">
        <v>1452</v>
      </c>
      <c r="C1454" t="s">
        <v>1426</v>
      </c>
      <c r="D1454" t="s">
        <v>66</v>
      </c>
      <c r="E1454" s="10">
        <v>1.1574074074074073E-5</v>
      </c>
      <c r="F1454" t="s">
        <v>67</v>
      </c>
      <c r="G1454" t="s">
        <v>2159</v>
      </c>
      <c r="H1454" s="11">
        <v>44171.415231481478</v>
      </c>
      <c r="I1454" t="s">
        <v>2160</v>
      </c>
      <c r="J1454">
        <v>0</v>
      </c>
      <c r="K1454">
        <v>91</v>
      </c>
      <c r="M1454">
        <v>1452</v>
      </c>
      <c r="N1454" s="16">
        <v>1.1574074074074073E-5</v>
      </c>
      <c r="O1454">
        <v>58</v>
      </c>
      <c r="P1454">
        <v>6</v>
      </c>
      <c r="Q1454">
        <f>pqZwift[[#This Row],[Afstand]]+IF(pqZwift[[#This Row],[Index]]&gt;1,Q1453,0)</f>
        <v>9659</v>
      </c>
      <c r="R1454">
        <v>21</v>
      </c>
      <c r="S1454">
        <v>91</v>
      </c>
    </row>
    <row r="1455" spans="2:19" x14ac:dyDescent="0.25">
      <c r="B1455">
        <v>1453</v>
      </c>
      <c r="C1455" t="s">
        <v>1426</v>
      </c>
      <c r="D1455" t="s">
        <v>55</v>
      </c>
      <c r="E1455" s="10">
        <v>1.1574074074074073E-5</v>
      </c>
      <c r="F1455" t="s">
        <v>61</v>
      </c>
      <c r="G1455" t="s">
        <v>1720</v>
      </c>
      <c r="H1455" s="11">
        <v>44171.415243055555</v>
      </c>
      <c r="I1455" t="s">
        <v>2161</v>
      </c>
      <c r="J1455">
        <v>0</v>
      </c>
      <c r="K1455">
        <v>91</v>
      </c>
      <c r="M1455">
        <v>1453</v>
      </c>
      <c r="N1455" s="16">
        <v>1.1574074074074073E-5</v>
      </c>
      <c r="O1455">
        <v>58</v>
      </c>
      <c r="P1455">
        <v>5</v>
      </c>
      <c r="Q1455">
        <f>pqZwift[[#This Row],[Afstand]]+IF(pqZwift[[#This Row],[Index]]&gt;1,Q1454,0)</f>
        <v>9664</v>
      </c>
      <c r="R1455">
        <v>18</v>
      </c>
      <c r="S1455">
        <v>91</v>
      </c>
    </row>
    <row r="1456" spans="2:19" x14ac:dyDescent="0.25">
      <c r="B1456">
        <v>1454</v>
      </c>
      <c r="C1456" t="s">
        <v>1426</v>
      </c>
      <c r="D1456" t="s">
        <v>44</v>
      </c>
      <c r="E1456" s="10">
        <v>1.1574074074074073E-5</v>
      </c>
      <c r="F1456" t="s">
        <v>52</v>
      </c>
      <c r="G1456" t="s">
        <v>1728</v>
      </c>
      <c r="H1456" s="11">
        <v>44171.415254629632</v>
      </c>
      <c r="I1456" t="s">
        <v>2162</v>
      </c>
      <c r="J1456">
        <v>0</v>
      </c>
      <c r="K1456">
        <v>91</v>
      </c>
      <c r="M1456">
        <v>1454</v>
      </c>
      <c r="N1456" s="16">
        <v>1.1574074074074073E-5</v>
      </c>
      <c r="O1456">
        <v>58</v>
      </c>
      <c r="P1456">
        <v>4</v>
      </c>
      <c r="Q1456">
        <f>pqZwift[[#This Row],[Afstand]]+IF(pqZwift[[#This Row],[Index]]&gt;1,Q1455,0)</f>
        <v>9668</v>
      </c>
      <c r="R1456">
        <v>16</v>
      </c>
      <c r="S1456">
        <v>91</v>
      </c>
    </row>
    <row r="1457" spans="2:19" x14ac:dyDescent="0.25">
      <c r="B1457">
        <v>1455</v>
      </c>
      <c r="C1457" t="s">
        <v>1426</v>
      </c>
      <c r="D1457" t="s">
        <v>66</v>
      </c>
      <c r="E1457" s="10">
        <v>1.1574074074074073E-5</v>
      </c>
      <c r="F1457" t="s">
        <v>67</v>
      </c>
      <c r="G1457" t="s">
        <v>650</v>
      </c>
      <c r="H1457" s="11">
        <v>44171.415266203701</v>
      </c>
      <c r="I1457" t="s">
        <v>2163</v>
      </c>
      <c r="J1457">
        <v>0</v>
      </c>
      <c r="K1457">
        <v>91</v>
      </c>
      <c r="M1457">
        <v>1455</v>
      </c>
      <c r="N1457" s="16">
        <v>1.1574074074074073E-5</v>
      </c>
      <c r="O1457">
        <v>58</v>
      </c>
      <c r="P1457">
        <v>6</v>
      </c>
      <c r="Q1457">
        <f>pqZwift[[#This Row],[Afstand]]+IF(pqZwift[[#This Row],[Index]]&gt;1,Q1456,0)</f>
        <v>9674</v>
      </c>
      <c r="R1457">
        <v>21</v>
      </c>
      <c r="S1457">
        <v>91</v>
      </c>
    </row>
    <row r="1458" spans="2:19" x14ac:dyDescent="0.25">
      <c r="B1458">
        <v>1456</v>
      </c>
      <c r="C1458" t="s">
        <v>1426</v>
      </c>
      <c r="D1458" t="s">
        <v>55</v>
      </c>
      <c r="E1458" s="10">
        <v>1.1574074074074073E-5</v>
      </c>
      <c r="F1458" t="s">
        <v>921</v>
      </c>
      <c r="G1458" t="s">
        <v>1785</v>
      </c>
      <c r="H1458" s="11">
        <v>44171.415277777778</v>
      </c>
      <c r="I1458" t="s">
        <v>2164</v>
      </c>
      <c r="J1458">
        <v>0</v>
      </c>
      <c r="K1458">
        <v>92</v>
      </c>
      <c r="M1458">
        <v>1456</v>
      </c>
      <c r="N1458" s="16">
        <v>1.1574074074074073E-5</v>
      </c>
      <c r="O1458">
        <v>58</v>
      </c>
      <c r="P1458">
        <v>5</v>
      </c>
      <c r="Q1458">
        <f>pqZwift[[#This Row],[Afstand]]+IF(pqZwift[[#This Row],[Index]]&gt;1,Q1457,0)</f>
        <v>9679</v>
      </c>
      <c r="R1458">
        <v>19</v>
      </c>
      <c r="S1458">
        <v>92</v>
      </c>
    </row>
    <row r="1459" spans="2:19" x14ac:dyDescent="0.25">
      <c r="B1459">
        <v>1457</v>
      </c>
      <c r="C1459" t="s">
        <v>1426</v>
      </c>
      <c r="D1459" t="s">
        <v>66</v>
      </c>
      <c r="E1459" s="10">
        <v>1.1574074074074073E-5</v>
      </c>
      <c r="F1459" t="s">
        <v>327</v>
      </c>
      <c r="G1459" t="s">
        <v>995</v>
      </c>
      <c r="H1459" s="11">
        <v>44171.415289351855</v>
      </c>
      <c r="I1459" t="s">
        <v>2165</v>
      </c>
      <c r="J1459">
        <v>0</v>
      </c>
      <c r="K1459">
        <v>91</v>
      </c>
      <c r="M1459">
        <v>1457</v>
      </c>
      <c r="N1459" s="16">
        <v>1.1574074074074073E-5</v>
      </c>
      <c r="O1459">
        <v>58</v>
      </c>
      <c r="P1459">
        <v>6</v>
      </c>
      <c r="Q1459">
        <f>pqZwift[[#This Row],[Afstand]]+IF(pqZwift[[#This Row],[Index]]&gt;1,Q1458,0)</f>
        <v>9685</v>
      </c>
      <c r="R1459">
        <v>20</v>
      </c>
      <c r="S1459">
        <v>91</v>
      </c>
    </row>
    <row r="1460" spans="2:19" x14ac:dyDescent="0.25">
      <c r="B1460">
        <v>1458</v>
      </c>
      <c r="C1460" t="s">
        <v>1420</v>
      </c>
      <c r="D1460" t="s">
        <v>66</v>
      </c>
      <c r="E1460" s="10">
        <v>1.1574074074074073E-5</v>
      </c>
      <c r="F1460" t="s">
        <v>327</v>
      </c>
      <c r="G1460" t="s">
        <v>670</v>
      </c>
      <c r="H1460" s="11">
        <v>44171.415300925924</v>
      </c>
      <c r="I1460" t="s">
        <v>2166</v>
      </c>
      <c r="J1460">
        <v>0</v>
      </c>
      <c r="K1460">
        <v>91</v>
      </c>
      <c r="M1460">
        <v>1458</v>
      </c>
      <c r="N1460" s="16">
        <v>1.1574074074074073E-5</v>
      </c>
      <c r="O1460">
        <v>57</v>
      </c>
      <c r="P1460">
        <v>6</v>
      </c>
      <c r="Q1460">
        <f>pqZwift[[#This Row],[Afstand]]+IF(pqZwift[[#This Row],[Index]]&gt;1,Q1459,0)</f>
        <v>9691</v>
      </c>
      <c r="R1460">
        <v>20</v>
      </c>
      <c r="S1460">
        <v>91</v>
      </c>
    </row>
    <row r="1461" spans="2:19" x14ac:dyDescent="0.25">
      <c r="B1461">
        <v>1459</v>
      </c>
      <c r="C1461" t="s">
        <v>1420</v>
      </c>
      <c r="D1461" t="s">
        <v>55</v>
      </c>
      <c r="E1461" s="10">
        <v>1.1574074074074073E-5</v>
      </c>
      <c r="F1461" t="s">
        <v>327</v>
      </c>
      <c r="G1461" t="s">
        <v>1015</v>
      </c>
      <c r="H1461" s="11">
        <v>44171.415312500001</v>
      </c>
      <c r="I1461" t="s">
        <v>2167</v>
      </c>
      <c r="J1461">
        <v>0</v>
      </c>
      <c r="K1461">
        <v>92</v>
      </c>
      <c r="M1461">
        <v>1459</v>
      </c>
      <c r="N1461" s="16">
        <v>1.1574074074074073E-5</v>
      </c>
      <c r="O1461">
        <v>57</v>
      </c>
      <c r="P1461">
        <v>5</v>
      </c>
      <c r="Q1461">
        <f>pqZwift[[#This Row],[Afstand]]+IF(pqZwift[[#This Row],[Index]]&gt;1,Q1460,0)</f>
        <v>9696</v>
      </c>
      <c r="R1461">
        <v>20</v>
      </c>
      <c r="S1461">
        <v>92</v>
      </c>
    </row>
    <row r="1462" spans="2:19" x14ac:dyDescent="0.25">
      <c r="B1462">
        <v>1460</v>
      </c>
      <c r="C1462" t="s">
        <v>1420</v>
      </c>
      <c r="D1462" t="s">
        <v>66</v>
      </c>
      <c r="E1462" s="10">
        <v>1.1574074074074073E-5</v>
      </c>
      <c r="F1462" t="s">
        <v>70</v>
      </c>
      <c r="G1462" t="s">
        <v>1344</v>
      </c>
      <c r="H1462" s="11">
        <v>44171.415324074071</v>
      </c>
      <c r="I1462" t="s">
        <v>2168</v>
      </c>
      <c r="J1462">
        <v>0</v>
      </c>
      <c r="K1462">
        <v>92</v>
      </c>
      <c r="M1462">
        <v>1460</v>
      </c>
      <c r="N1462" s="16">
        <v>1.1574074074074073E-5</v>
      </c>
      <c r="O1462">
        <v>57</v>
      </c>
      <c r="P1462">
        <v>6</v>
      </c>
      <c r="Q1462">
        <f>pqZwift[[#This Row],[Afstand]]+IF(pqZwift[[#This Row],[Index]]&gt;1,Q1461,0)</f>
        <v>9702</v>
      </c>
      <c r="R1462">
        <v>22</v>
      </c>
      <c r="S1462">
        <v>92</v>
      </c>
    </row>
    <row r="1463" spans="2:19" x14ac:dyDescent="0.25">
      <c r="B1463">
        <v>1461</v>
      </c>
      <c r="C1463" t="s">
        <v>1420</v>
      </c>
      <c r="D1463" t="s">
        <v>55</v>
      </c>
      <c r="E1463" s="10">
        <v>1.1574074074074073E-5</v>
      </c>
      <c r="F1463" t="s">
        <v>327</v>
      </c>
      <c r="G1463" t="s">
        <v>1015</v>
      </c>
      <c r="H1463" s="11">
        <v>44171.415335648147</v>
      </c>
      <c r="I1463" t="s">
        <v>2169</v>
      </c>
      <c r="J1463">
        <v>0</v>
      </c>
      <c r="K1463">
        <v>93</v>
      </c>
      <c r="M1463">
        <v>1461</v>
      </c>
      <c r="N1463" s="16">
        <v>1.1574074074074073E-5</v>
      </c>
      <c r="O1463">
        <v>57</v>
      </c>
      <c r="P1463">
        <v>5</v>
      </c>
      <c r="Q1463">
        <f>pqZwift[[#This Row],[Afstand]]+IF(pqZwift[[#This Row],[Index]]&gt;1,Q1462,0)</f>
        <v>9707</v>
      </c>
      <c r="R1463">
        <v>20</v>
      </c>
      <c r="S1463">
        <v>93</v>
      </c>
    </row>
    <row r="1464" spans="2:19" x14ac:dyDescent="0.25">
      <c r="B1464">
        <v>1462</v>
      </c>
      <c r="C1464" t="s">
        <v>1420</v>
      </c>
      <c r="D1464" t="s">
        <v>66</v>
      </c>
      <c r="E1464" s="10">
        <v>1.1574074074074073E-5</v>
      </c>
      <c r="F1464" t="s">
        <v>315</v>
      </c>
      <c r="G1464" t="s">
        <v>1341</v>
      </c>
      <c r="H1464" s="11">
        <v>44171.415347222224</v>
      </c>
      <c r="I1464" t="s">
        <v>2170</v>
      </c>
      <c r="J1464">
        <v>0</v>
      </c>
      <c r="K1464">
        <v>92</v>
      </c>
      <c r="M1464">
        <v>1462</v>
      </c>
      <c r="N1464" s="16">
        <v>1.1574074074074073E-5</v>
      </c>
      <c r="O1464">
        <v>57</v>
      </c>
      <c r="P1464">
        <v>6</v>
      </c>
      <c r="Q1464">
        <f>pqZwift[[#This Row],[Afstand]]+IF(pqZwift[[#This Row],[Index]]&gt;1,Q1463,0)</f>
        <v>9713</v>
      </c>
      <c r="R1464">
        <v>23</v>
      </c>
      <c r="S1464">
        <v>92</v>
      </c>
    </row>
    <row r="1465" spans="2:19" x14ac:dyDescent="0.25">
      <c r="B1465">
        <v>1463</v>
      </c>
      <c r="C1465" t="s">
        <v>1420</v>
      </c>
      <c r="D1465" t="s">
        <v>66</v>
      </c>
      <c r="E1465" s="10">
        <v>1.1574074074074073E-5</v>
      </c>
      <c r="F1465" t="s">
        <v>327</v>
      </c>
      <c r="G1465" t="s">
        <v>1012</v>
      </c>
      <c r="H1465" s="11">
        <v>44171.415358796294</v>
      </c>
      <c r="I1465" t="s">
        <v>2171</v>
      </c>
      <c r="J1465">
        <v>0</v>
      </c>
      <c r="K1465">
        <v>92</v>
      </c>
      <c r="M1465">
        <v>1463</v>
      </c>
      <c r="N1465" s="16">
        <v>1.1574074074074073E-5</v>
      </c>
      <c r="O1465">
        <v>57</v>
      </c>
      <c r="P1465">
        <v>6</v>
      </c>
      <c r="Q1465">
        <f>pqZwift[[#This Row],[Afstand]]+IF(pqZwift[[#This Row],[Index]]&gt;1,Q1464,0)</f>
        <v>9719</v>
      </c>
      <c r="R1465">
        <v>20</v>
      </c>
      <c r="S1465">
        <v>92</v>
      </c>
    </row>
    <row r="1466" spans="2:19" x14ac:dyDescent="0.25">
      <c r="B1466">
        <v>1464</v>
      </c>
      <c r="C1466" t="s">
        <v>1420</v>
      </c>
      <c r="D1466" t="s">
        <v>66</v>
      </c>
      <c r="E1466" s="10">
        <v>1.1574074074074073E-5</v>
      </c>
      <c r="F1466" t="s">
        <v>70</v>
      </c>
      <c r="G1466" t="s">
        <v>2017</v>
      </c>
      <c r="H1466" s="11">
        <v>44171.415370370371</v>
      </c>
      <c r="I1466" t="s">
        <v>2172</v>
      </c>
      <c r="J1466">
        <v>0</v>
      </c>
      <c r="K1466">
        <v>91</v>
      </c>
      <c r="M1466">
        <v>1464</v>
      </c>
      <c r="N1466" s="16">
        <v>1.1574074074074073E-5</v>
      </c>
      <c r="O1466">
        <v>57</v>
      </c>
      <c r="P1466">
        <v>6</v>
      </c>
      <c r="Q1466">
        <f>pqZwift[[#This Row],[Afstand]]+IF(pqZwift[[#This Row],[Index]]&gt;1,Q1465,0)</f>
        <v>9725</v>
      </c>
      <c r="R1466">
        <v>22</v>
      </c>
      <c r="S1466">
        <v>91</v>
      </c>
    </row>
    <row r="1467" spans="2:19" x14ac:dyDescent="0.25">
      <c r="B1467">
        <v>1465</v>
      </c>
      <c r="C1467" t="s">
        <v>1420</v>
      </c>
      <c r="D1467" t="s">
        <v>66</v>
      </c>
      <c r="E1467" s="10">
        <v>1.1574074074074073E-5</v>
      </c>
      <c r="F1467" t="s">
        <v>67</v>
      </c>
      <c r="G1467" t="s">
        <v>1583</v>
      </c>
      <c r="H1467" s="11">
        <v>44171.415381944447</v>
      </c>
      <c r="I1467" t="s">
        <v>2173</v>
      </c>
      <c r="J1467">
        <v>0</v>
      </c>
      <c r="K1467">
        <v>91</v>
      </c>
      <c r="M1467">
        <v>1465</v>
      </c>
      <c r="N1467" s="16">
        <v>1.1574074074074073E-5</v>
      </c>
      <c r="O1467">
        <v>57</v>
      </c>
      <c r="P1467">
        <v>6</v>
      </c>
      <c r="Q1467">
        <f>pqZwift[[#This Row],[Afstand]]+IF(pqZwift[[#This Row],[Index]]&gt;1,Q1466,0)</f>
        <v>9731</v>
      </c>
      <c r="R1467">
        <v>21</v>
      </c>
      <c r="S1467">
        <v>91</v>
      </c>
    </row>
    <row r="1468" spans="2:19" x14ac:dyDescent="0.25">
      <c r="B1468">
        <v>1466</v>
      </c>
      <c r="C1468" t="s">
        <v>1420</v>
      </c>
      <c r="D1468" t="s">
        <v>66</v>
      </c>
      <c r="E1468" s="10">
        <v>1.1574074074074073E-5</v>
      </c>
      <c r="F1468" t="s">
        <v>315</v>
      </c>
      <c r="G1468" t="s">
        <v>2174</v>
      </c>
      <c r="H1468" s="11">
        <v>44171.415393518517</v>
      </c>
      <c r="I1468" t="s">
        <v>2175</v>
      </c>
      <c r="J1468">
        <v>0</v>
      </c>
      <c r="K1468">
        <v>91</v>
      </c>
      <c r="M1468">
        <v>1466</v>
      </c>
      <c r="N1468" s="16">
        <v>1.1574074074074073E-5</v>
      </c>
      <c r="O1468">
        <v>57</v>
      </c>
      <c r="P1468">
        <v>6</v>
      </c>
      <c r="Q1468">
        <f>pqZwift[[#This Row],[Afstand]]+IF(pqZwift[[#This Row],[Index]]&gt;1,Q1467,0)</f>
        <v>9737</v>
      </c>
      <c r="R1468">
        <v>23</v>
      </c>
      <c r="S1468">
        <v>91</v>
      </c>
    </row>
    <row r="1469" spans="2:19" x14ac:dyDescent="0.25">
      <c r="B1469">
        <v>1467</v>
      </c>
      <c r="C1469" t="s">
        <v>1420</v>
      </c>
      <c r="D1469" t="s">
        <v>55</v>
      </c>
      <c r="E1469" s="10">
        <v>1.1574074074074073E-5</v>
      </c>
      <c r="F1469" t="s">
        <v>921</v>
      </c>
      <c r="G1469" t="s">
        <v>1446</v>
      </c>
      <c r="H1469" s="11">
        <v>44171.415405092594</v>
      </c>
      <c r="I1469" t="s">
        <v>2176</v>
      </c>
      <c r="J1469">
        <v>0</v>
      </c>
      <c r="K1469">
        <v>91</v>
      </c>
      <c r="M1469">
        <v>1467</v>
      </c>
      <c r="N1469" s="16">
        <v>1.1574074074074073E-5</v>
      </c>
      <c r="O1469">
        <v>57</v>
      </c>
      <c r="P1469">
        <v>5</v>
      </c>
      <c r="Q1469">
        <f>pqZwift[[#This Row],[Afstand]]+IF(pqZwift[[#This Row],[Index]]&gt;1,Q1468,0)</f>
        <v>9742</v>
      </c>
      <c r="R1469">
        <v>19</v>
      </c>
      <c r="S1469">
        <v>91</v>
      </c>
    </row>
    <row r="1470" spans="2:19" x14ac:dyDescent="0.25">
      <c r="B1470">
        <v>1468</v>
      </c>
      <c r="C1470" t="s">
        <v>1420</v>
      </c>
      <c r="D1470" t="s">
        <v>66</v>
      </c>
      <c r="E1470" s="10">
        <v>1.1574074074074073E-5</v>
      </c>
      <c r="F1470" t="s">
        <v>67</v>
      </c>
      <c r="G1470" t="s">
        <v>650</v>
      </c>
      <c r="H1470" s="11">
        <v>44171.415416666663</v>
      </c>
      <c r="I1470" t="s">
        <v>2177</v>
      </c>
      <c r="J1470">
        <v>0</v>
      </c>
      <c r="K1470">
        <v>91</v>
      </c>
      <c r="M1470">
        <v>1468</v>
      </c>
      <c r="N1470" s="16">
        <v>1.1574074074074073E-5</v>
      </c>
      <c r="O1470">
        <v>57</v>
      </c>
      <c r="P1470">
        <v>6</v>
      </c>
      <c r="Q1470">
        <f>pqZwift[[#This Row],[Afstand]]+IF(pqZwift[[#This Row],[Index]]&gt;1,Q1469,0)</f>
        <v>9748</v>
      </c>
      <c r="R1470">
        <v>21</v>
      </c>
      <c r="S1470">
        <v>91</v>
      </c>
    </row>
    <row r="1471" spans="2:19" x14ac:dyDescent="0.25">
      <c r="B1471">
        <v>1469</v>
      </c>
      <c r="C1471" t="s">
        <v>1420</v>
      </c>
      <c r="D1471" t="s">
        <v>43</v>
      </c>
      <c r="E1471" s="10">
        <v>1.1574074074074073E-5</v>
      </c>
      <c r="F1471" t="s">
        <v>73</v>
      </c>
      <c r="G1471" t="s">
        <v>2178</v>
      </c>
      <c r="H1471" s="11">
        <v>44171.41542824074</v>
      </c>
      <c r="I1471" t="s">
        <v>2179</v>
      </c>
      <c r="J1471">
        <v>0</v>
      </c>
      <c r="K1471">
        <v>92</v>
      </c>
      <c r="M1471">
        <v>1469</v>
      </c>
      <c r="N1471" s="16">
        <v>1.1574074074074073E-5</v>
      </c>
      <c r="O1471">
        <v>57</v>
      </c>
      <c r="P1471">
        <v>7</v>
      </c>
      <c r="Q1471">
        <f>pqZwift[[#This Row],[Afstand]]+IF(pqZwift[[#This Row],[Index]]&gt;1,Q1470,0)</f>
        <v>9755</v>
      </c>
      <c r="R1471">
        <v>24</v>
      </c>
      <c r="S1471">
        <v>92</v>
      </c>
    </row>
    <row r="1472" spans="2:19" x14ac:dyDescent="0.25">
      <c r="B1472">
        <v>1470</v>
      </c>
      <c r="C1472" t="s">
        <v>1420</v>
      </c>
      <c r="D1472" t="s">
        <v>43</v>
      </c>
      <c r="E1472" s="10">
        <v>1.1574074074074073E-5</v>
      </c>
      <c r="F1472" t="s">
        <v>73</v>
      </c>
      <c r="G1472" t="s">
        <v>2180</v>
      </c>
      <c r="H1472" s="11">
        <v>44171.415439814817</v>
      </c>
      <c r="I1472" t="s">
        <v>2181</v>
      </c>
      <c r="J1472">
        <v>0</v>
      </c>
      <c r="K1472">
        <v>93</v>
      </c>
      <c r="M1472">
        <v>1470</v>
      </c>
      <c r="N1472" s="16">
        <v>1.1574074074074073E-5</v>
      </c>
      <c r="O1472">
        <v>57</v>
      </c>
      <c r="P1472">
        <v>7</v>
      </c>
      <c r="Q1472">
        <f>pqZwift[[#This Row],[Afstand]]+IF(pqZwift[[#This Row],[Index]]&gt;1,Q1471,0)</f>
        <v>9762</v>
      </c>
      <c r="R1472">
        <v>24</v>
      </c>
      <c r="S1472">
        <v>93</v>
      </c>
    </row>
    <row r="1473" spans="2:19" x14ac:dyDescent="0.25">
      <c r="B1473">
        <v>1471</v>
      </c>
      <c r="C1473" t="s">
        <v>1420</v>
      </c>
      <c r="D1473" t="s">
        <v>66</v>
      </c>
      <c r="E1473" s="10">
        <v>1.1574074074074073E-5</v>
      </c>
      <c r="F1473" t="s">
        <v>315</v>
      </c>
      <c r="G1473" t="s">
        <v>2182</v>
      </c>
      <c r="H1473" s="11">
        <v>44171.415451388886</v>
      </c>
      <c r="I1473" t="s">
        <v>2183</v>
      </c>
      <c r="J1473">
        <v>0</v>
      </c>
      <c r="K1473">
        <v>92</v>
      </c>
      <c r="M1473">
        <v>1471</v>
      </c>
      <c r="N1473" s="16">
        <v>1.1574074074074073E-5</v>
      </c>
      <c r="O1473">
        <v>57</v>
      </c>
      <c r="P1473">
        <v>6</v>
      </c>
      <c r="Q1473">
        <f>pqZwift[[#This Row],[Afstand]]+IF(pqZwift[[#This Row],[Index]]&gt;1,Q1472,0)</f>
        <v>9768</v>
      </c>
      <c r="R1473">
        <v>23</v>
      </c>
      <c r="S1473">
        <v>92</v>
      </c>
    </row>
    <row r="1474" spans="2:19" x14ac:dyDescent="0.25">
      <c r="B1474">
        <v>1472</v>
      </c>
      <c r="C1474" t="s">
        <v>1420</v>
      </c>
      <c r="D1474" t="s">
        <v>55</v>
      </c>
      <c r="E1474" s="10">
        <v>1.1574074074074073E-5</v>
      </c>
      <c r="F1474" t="s">
        <v>921</v>
      </c>
      <c r="G1474" t="s">
        <v>1841</v>
      </c>
      <c r="H1474" s="11">
        <v>44171.415462962963</v>
      </c>
      <c r="I1474" t="s">
        <v>2184</v>
      </c>
      <c r="J1474">
        <v>0</v>
      </c>
      <c r="K1474">
        <v>91</v>
      </c>
      <c r="M1474">
        <v>1472</v>
      </c>
      <c r="N1474" s="16">
        <v>1.1574074074074073E-5</v>
      </c>
      <c r="O1474">
        <v>57</v>
      </c>
      <c r="P1474">
        <v>5</v>
      </c>
      <c r="Q1474">
        <f>pqZwift[[#This Row],[Afstand]]+IF(pqZwift[[#This Row],[Index]]&gt;1,Q1473,0)</f>
        <v>9773</v>
      </c>
      <c r="R1474">
        <v>19</v>
      </c>
      <c r="S1474">
        <v>91</v>
      </c>
    </row>
    <row r="1475" spans="2:19" x14ac:dyDescent="0.25">
      <c r="B1475">
        <v>1473</v>
      </c>
      <c r="C1475" t="s">
        <v>1420</v>
      </c>
      <c r="D1475" t="s">
        <v>55</v>
      </c>
      <c r="E1475" s="10">
        <v>1.1574074074074073E-5</v>
      </c>
      <c r="F1475" t="s">
        <v>921</v>
      </c>
      <c r="G1475" t="s">
        <v>1715</v>
      </c>
      <c r="H1475" s="11">
        <v>44171.41547453704</v>
      </c>
      <c r="I1475" t="s">
        <v>2185</v>
      </c>
      <c r="J1475">
        <v>0</v>
      </c>
      <c r="K1475">
        <v>92</v>
      </c>
      <c r="M1475">
        <v>1473</v>
      </c>
      <c r="N1475" s="16">
        <v>1.1574074074074073E-5</v>
      </c>
      <c r="O1475">
        <v>57</v>
      </c>
      <c r="P1475">
        <v>5</v>
      </c>
      <c r="Q1475">
        <f>pqZwift[[#This Row],[Afstand]]+IF(pqZwift[[#This Row],[Index]]&gt;1,Q1474,0)</f>
        <v>9778</v>
      </c>
      <c r="R1475">
        <v>19</v>
      </c>
      <c r="S1475">
        <v>92</v>
      </c>
    </row>
    <row r="1476" spans="2:19" x14ac:dyDescent="0.25">
      <c r="B1476">
        <v>1474</v>
      </c>
      <c r="C1476" t="s">
        <v>1420</v>
      </c>
      <c r="D1476" t="s">
        <v>55</v>
      </c>
      <c r="E1476" s="10">
        <v>1.1574074074074073E-5</v>
      </c>
      <c r="F1476" t="s">
        <v>921</v>
      </c>
      <c r="G1476" t="s">
        <v>1590</v>
      </c>
      <c r="H1476" s="11">
        <v>44171.415486111109</v>
      </c>
      <c r="I1476" t="s">
        <v>2186</v>
      </c>
      <c r="J1476">
        <v>0</v>
      </c>
      <c r="K1476">
        <v>91</v>
      </c>
      <c r="M1476">
        <v>1474</v>
      </c>
      <c r="N1476" s="16">
        <v>1.1574074074074073E-5</v>
      </c>
      <c r="O1476">
        <v>57</v>
      </c>
      <c r="P1476">
        <v>5</v>
      </c>
      <c r="Q1476">
        <f>pqZwift[[#This Row],[Afstand]]+IF(pqZwift[[#This Row],[Index]]&gt;1,Q1475,0)</f>
        <v>9783</v>
      </c>
      <c r="R1476">
        <v>19</v>
      </c>
      <c r="S1476">
        <v>91</v>
      </c>
    </row>
    <row r="1477" spans="2:19" x14ac:dyDescent="0.25">
      <c r="B1477">
        <v>1475</v>
      </c>
      <c r="C1477" t="s">
        <v>1420</v>
      </c>
      <c r="D1477" t="s">
        <v>66</v>
      </c>
      <c r="E1477" s="10">
        <v>1.1574074074074073E-5</v>
      </c>
      <c r="F1477" t="s">
        <v>70</v>
      </c>
      <c r="G1477" t="s">
        <v>2187</v>
      </c>
      <c r="H1477" s="11">
        <v>44171.415497685186</v>
      </c>
      <c r="I1477" t="s">
        <v>2188</v>
      </c>
      <c r="J1477">
        <v>0</v>
      </c>
      <c r="K1477">
        <v>91</v>
      </c>
      <c r="M1477">
        <v>1475</v>
      </c>
      <c r="N1477" s="16">
        <v>1.1574074074074073E-5</v>
      </c>
      <c r="O1477">
        <v>57</v>
      </c>
      <c r="P1477">
        <v>6</v>
      </c>
      <c r="Q1477">
        <f>pqZwift[[#This Row],[Afstand]]+IF(pqZwift[[#This Row],[Index]]&gt;1,Q1476,0)</f>
        <v>9789</v>
      </c>
      <c r="R1477">
        <v>22</v>
      </c>
      <c r="S1477">
        <v>91</v>
      </c>
    </row>
    <row r="1478" spans="2:19" x14ac:dyDescent="0.25">
      <c r="B1478">
        <v>1476</v>
      </c>
      <c r="C1478" t="s">
        <v>1420</v>
      </c>
      <c r="D1478" t="s">
        <v>66</v>
      </c>
      <c r="E1478" s="10">
        <v>1.1574074074074073E-5</v>
      </c>
      <c r="F1478" t="s">
        <v>70</v>
      </c>
      <c r="G1478" t="s">
        <v>2189</v>
      </c>
      <c r="H1478" s="11">
        <v>44171.415509259263</v>
      </c>
      <c r="I1478" t="s">
        <v>2190</v>
      </c>
      <c r="J1478">
        <v>0</v>
      </c>
      <c r="K1478">
        <v>92</v>
      </c>
      <c r="M1478">
        <v>1476</v>
      </c>
      <c r="N1478" s="16">
        <v>1.1574074074074073E-5</v>
      </c>
      <c r="O1478">
        <v>57</v>
      </c>
      <c r="P1478">
        <v>6</v>
      </c>
      <c r="Q1478">
        <f>pqZwift[[#This Row],[Afstand]]+IF(pqZwift[[#This Row],[Index]]&gt;1,Q1477,0)</f>
        <v>9795</v>
      </c>
      <c r="R1478">
        <v>22</v>
      </c>
      <c r="S1478">
        <v>92</v>
      </c>
    </row>
    <row r="1479" spans="2:19" x14ac:dyDescent="0.25">
      <c r="B1479">
        <v>1477</v>
      </c>
      <c r="C1479" t="s">
        <v>1420</v>
      </c>
      <c r="D1479" t="s">
        <v>66</v>
      </c>
      <c r="E1479" s="10">
        <v>1.1574074074074073E-5</v>
      </c>
      <c r="F1479" t="s">
        <v>67</v>
      </c>
      <c r="G1479" t="s">
        <v>2159</v>
      </c>
      <c r="H1479" s="11">
        <v>44171.415520833332</v>
      </c>
      <c r="I1479" t="s">
        <v>2191</v>
      </c>
      <c r="J1479">
        <v>0</v>
      </c>
      <c r="K1479">
        <v>92</v>
      </c>
      <c r="M1479">
        <v>1477</v>
      </c>
      <c r="N1479" s="16">
        <v>1.1574074074074073E-5</v>
      </c>
      <c r="O1479">
        <v>57</v>
      </c>
      <c r="P1479">
        <v>6</v>
      </c>
      <c r="Q1479">
        <f>pqZwift[[#This Row],[Afstand]]+IF(pqZwift[[#This Row],[Index]]&gt;1,Q1478,0)</f>
        <v>9801</v>
      </c>
      <c r="R1479">
        <v>21</v>
      </c>
      <c r="S1479">
        <v>92</v>
      </c>
    </row>
    <row r="1480" spans="2:19" x14ac:dyDescent="0.25">
      <c r="B1480">
        <v>1478</v>
      </c>
      <c r="C1480" t="s">
        <v>1420</v>
      </c>
      <c r="D1480" t="s">
        <v>55</v>
      </c>
      <c r="E1480" s="10">
        <v>1.1574074074074073E-5</v>
      </c>
      <c r="F1480" t="s">
        <v>56</v>
      </c>
      <c r="G1480" t="s">
        <v>1204</v>
      </c>
      <c r="H1480" s="11">
        <v>44171.415532407409</v>
      </c>
      <c r="I1480" t="s">
        <v>2192</v>
      </c>
      <c r="J1480">
        <v>0</v>
      </c>
      <c r="K1480">
        <v>93</v>
      </c>
      <c r="M1480">
        <v>1478</v>
      </c>
      <c r="N1480" s="16">
        <v>1.1574074074074073E-5</v>
      </c>
      <c r="O1480">
        <v>57</v>
      </c>
      <c r="P1480">
        <v>5</v>
      </c>
      <c r="Q1480">
        <f>pqZwift[[#This Row],[Afstand]]+IF(pqZwift[[#This Row],[Index]]&gt;1,Q1479,0)</f>
        <v>9806</v>
      </c>
      <c r="R1480">
        <v>17</v>
      </c>
      <c r="S1480">
        <v>93</v>
      </c>
    </row>
    <row r="1481" spans="2:19" x14ac:dyDescent="0.25">
      <c r="B1481">
        <v>1479</v>
      </c>
      <c r="C1481" t="s">
        <v>1420</v>
      </c>
      <c r="D1481" t="s">
        <v>55</v>
      </c>
      <c r="E1481" s="10">
        <v>1.1574074074074073E-5</v>
      </c>
      <c r="F1481" t="s">
        <v>56</v>
      </c>
      <c r="G1481" t="s">
        <v>1635</v>
      </c>
      <c r="H1481" s="11">
        <v>44171.415543981479</v>
      </c>
      <c r="I1481" t="s">
        <v>2193</v>
      </c>
      <c r="J1481">
        <v>0</v>
      </c>
      <c r="K1481">
        <v>92</v>
      </c>
      <c r="M1481">
        <v>1479</v>
      </c>
      <c r="N1481" s="16">
        <v>1.1574074074074073E-5</v>
      </c>
      <c r="O1481">
        <v>57</v>
      </c>
      <c r="P1481">
        <v>5</v>
      </c>
      <c r="Q1481">
        <f>pqZwift[[#This Row],[Afstand]]+IF(pqZwift[[#This Row],[Index]]&gt;1,Q1480,0)</f>
        <v>9811</v>
      </c>
      <c r="R1481">
        <v>17</v>
      </c>
      <c r="S1481">
        <v>92</v>
      </c>
    </row>
    <row r="1482" spans="2:19" x14ac:dyDescent="0.25">
      <c r="B1482">
        <v>1480</v>
      </c>
      <c r="C1482" t="s">
        <v>1420</v>
      </c>
      <c r="D1482" t="s">
        <v>66</v>
      </c>
      <c r="E1482" s="10">
        <v>1.1574074074074073E-5</v>
      </c>
      <c r="F1482" t="s">
        <v>67</v>
      </c>
      <c r="G1482" t="s">
        <v>832</v>
      </c>
      <c r="H1482" s="11">
        <v>44171.415555555555</v>
      </c>
      <c r="I1482" t="s">
        <v>2194</v>
      </c>
      <c r="J1482">
        <v>0</v>
      </c>
      <c r="K1482">
        <v>92</v>
      </c>
      <c r="M1482">
        <v>1480</v>
      </c>
      <c r="N1482" s="16">
        <v>1.1574074074074073E-5</v>
      </c>
      <c r="O1482">
        <v>57</v>
      </c>
      <c r="P1482">
        <v>6</v>
      </c>
      <c r="Q1482">
        <f>pqZwift[[#This Row],[Afstand]]+IF(pqZwift[[#This Row],[Index]]&gt;1,Q1481,0)</f>
        <v>9817</v>
      </c>
      <c r="R1482">
        <v>21</v>
      </c>
      <c r="S1482">
        <v>92</v>
      </c>
    </row>
    <row r="1483" spans="2:19" x14ac:dyDescent="0.25">
      <c r="B1483">
        <v>1481</v>
      </c>
      <c r="C1483" t="s">
        <v>1420</v>
      </c>
      <c r="D1483" t="s">
        <v>66</v>
      </c>
      <c r="E1483" s="10">
        <v>1.1574074074074073E-5</v>
      </c>
      <c r="F1483" t="s">
        <v>67</v>
      </c>
      <c r="G1483" t="s">
        <v>868</v>
      </c>
      <c r="H1483" s="11">
        <v>44171.415567129632</v>
      </c>
      <c r="I1483" t="s">
        <v>2195</v>
      </c>
      <c r="J1483">
        <v>0</v>
      </c>
      <c r="K1483">
        <v>91</v>
      </c>
      <c r="M1483">
        <v>1481</v>
      </c>
      <c r="N1483" s="16">
        <v>1.1574074074074073E-5</v>
      </c>
      <c r="O1483">
        <v>57</v>
      </c>
      <c r="P1483">
        <v>6</v>
      </c>
      <c r="Q1483">
        <f>pqZwift[[#This Row],[Afstand]]+IF(pqZwift[[#This Row],[Index]]&gt;1,Q1482,0)</f>
        <v>9823</v>
      </c>
      <c r="R1483">
        <v>21</v>
      </c>
      <c r="S1483">
        <v>91</v>
      </c>
    </row>
    <row r="1484" spans="2:19" x14ac:dyDescent="0.25">
      <c r="B1484">
        <v>1482</v>
      </c>
      <c r="C1484" t="s">
        <v>1420</v>
      </c>
      <c r="D1484" t="s">
        <v>44</v>
      </c>
      <c r="E1484" s="10">
        <v>1.1574074074074073E-5</v>
      </c>
      <c r="F1484" t="s">
        <v>1151</v>
      </c>
      <c r="G1484" t="s">
        <v>1618</v>
      </c>
      <c r="H1484" s="11">
        <v>44171.415578703702</v>
      </c>
      <c r="I1484" t="s">
        <v>2196</v>
      </c>
      <c r="J1484">
        <v>0</v>
      </c>
      <c r="K1484">
        <v>91</v>
      </c>
      <c r="M1484">
        <v>1482</v>
      </c>
      <c r="N1484" s="16">
        <v>1.1574074074074073E-5</v>
      </c>
      <c r="O1484">
        <v>57</v>
      </c>
      <c r="P1484">
        <v>4</v>
      </c>
      <c r="Q1484">
        <f>pqZwift[[#This Row],[Afstand]]+IF(pqZwift[[#This Row],[Index]]&gt;1,Q1483,0)</f>
        <v>9827</v>
      </c>
      <c r="R1484">
        <v>14</v>
      </c>
      <c r="S1484">
        <v>91</v>
      </c>
    </row>
    <row r="1485" spans="2:19" x14ac:dyDescent="0.25">
      <c r="B1485">
        <v>1483</v>
      </c>
      <c r="C1485" t="s">
        <v>1420</v>
      </c>
      <c r="D1485" t="s">
        <v>55</v>
      </c>
      <c r="E1485" s="10">
        <v>1.1574074074074073E-5</v>
      </c>
      <c r="F1485" t="s">
        <v>61</v>
      </c>
      <c r="G1485" t="s">
        <v>916</v>
      </c>
      <c r="H1485" s="11">
        <v>44171.415590277778</v>
      </c>
      <c r="I1485" t="s">
        <v>2197</v>
      </c>
      <c r="J1485">
        <v>0</v>
      </c>
      <c r="K1485">
        <v>92</v>
      </c>
      <c r="M1485">
        <v>1483</v>
      </c>
      <c r="N1485" s="16">
        <v>1.1574074074074073E-5</v>
      </c>
      <c r="O1485">
        <v>57</v>
      </c>
      <c r="P1485">
        <v>5</v>
      </c>
      <c r="Q1485">
        <f>pqZwift[[#This Row],[Afstand]]+IF(pqZwift[[#This Row],[Index]]&gt;1,Q1484,0)</f>
        <v>9832</v>
      </c>
      <c r="R1485">
        <v>18</v>
      </c>
      <c r="S1485">
        <v>92</v>
      </c>
    </row>
    <row r="1486" spans="2:19" x14ac:dyDescent="0.25">
      <c r="B1486">
        <v>1484</v>
      </c>
      <c r="C1486" t="s">
        <v>1420</v>
      </c>
      <c r="D1486" t="s">
        <v>66</v>
      </c>
      <c r="E1486" s="10">
        <v>1.1574074074074073E-5</v>
      </c>
      <c r="F1486" t="s">
        <v>70</v>
      </c>
      <c r="G1486" t="s">
        <v>885</v>
      </c>
      <c r="H1486" s="11">
        <v>44171.415601851855</v>
      </c>
      <c r="I1486" t="s">
        <v>2198</v>
      </c>
      <c r="J1486">
        <v>0</v>
      </c>
      <c r="K1486">
        <v>91</v>
      </c>
      <c r="M1486">
        <v>1484</v>
      </c>
      <c r="N1486" s="16">
        <v>1.1574074074074073E-5</v>
      </c>
      <c r="O1486">
        <v>57</v>
      </c>
      <c r="P1486">
        <v>6</v>
      </c>
      <c r="Q1486">
        <f>pqZwift[[#This Row],[Afstand]]+IF(pqZwift[[#This Row],[Index]]&gt;1,Q1485,0)</f>
        <v>9838</v>
      </c>
      <c r="R1486">
        <v>22</v>
      </c>
      <c r="S1486">
        <v>91</v>
      </c>
    </row>
    <row r="1487" spans="2:19" x14ac:dyDescent="0.25">
      <c r="B1487">
        <v>1485</v>
      </c>
      <c r="C1487" t="s">
        <v>1420</v>
      </c>
      <c r="D1487" t="s">
        <v>48</v>
      </c>
      <c r="E1487" s="10">
        <v>1.1574074074074073E-5</v>
      </c>
      <c r="F1487" t="s">
        <v>1223</v>
      </c>
      <c r="G1487" t="s">
        <v>1667</v>
      </c>
      <c r="H1487" s="11">
        <v>44171.415613425925</v>
      </c>
      <c r="I1487" t="s">
        <v>2199</v>
      </c>
      <c r="J1487">
        <v>0</v>
      </c>
      <c r="K1487">
        <v>91</v>
      </c>
      <c r="M1487">
        <v>1485</v>
      </c>
      <c r="N1487" s="16">
        <v>1.1574074074074073E-5</v>
      </c>
      <c r="O1487">
        <v>57</v>
      </c>
      <c r="P1487">
        <v>3</v>
      </c>
      <c r="Q1487">
        <f>pqZwift[[#This Row],[Afstand]]+IF(pqZwift[[#This Row],[Index]]&gt;1,Q1486,0)</f>
        <v>9841</v>
      </c>
      <c r="R1487">
        <v>12</v>
      </c>
      <c r="S1487">
        <v>91</v>
      </c>
    </row>
    <row r="1488" spans="2:19" x14ac:dyDescent="0.25">
      <c r="B1488">
        <v>1486</v>
      </c>
      <c r="C1488" t="s">
        <v>1420</v>
      </c>
      <c r="D1488" t="s">
        <v>44</v>
      </c>
      <c r="E1488" s="10">
        <v>1.1574074074074073E-5</v>
      </c>
      <c r="F1488" t="s">
        <v>45</v>
      </c>
      <c r="G1488" t="s">
        <v>1678</v>
      </c>
      <c r="H1488" s="11">
        <v>44171.415625000001</v>
      </c>
      <c r="I1488" t="s">
        <v>2200</v>
      </c>
      <c r="J1488">
        <v>0</v>
      </c>
      <c r="K1488">
        <v>92</v>
      </c>
      <c r="M1488">
        <v>1486</v>
      </c>
      <c r="N1488" s="16">
        <v>1.1574074074074073E-5</v>
      </c>
      <c r="O1488">
        <v>57</v>
      </c>
      <c r="P1488">
        <v>4</v>
      </c>
      <c r="Q1488">
        <f>pqZwift[[#This Row],[Afstand]]+IF(pqZwift[[#This Row],[Index]]&gt;1,Q1487,0)</f>
        <v>9845</v>
      </c>
      <c r="R1488">
        <v>15</v>
      </c>
      <c r="S1488">
        <v>92</v>
      </c>
    </row>
    <row r="1489" spans="2:19" x14ac:dyDescent="0.25">
      <c r="B1489">
        <v>1487</v>
      </c>
      <c r="C1489" t="s">
        <v>1420</v>
      </c>
      <c r="D1489" t="s">
        <v>66</v>
      </c>
      <c r="E1489" s="10">
        <v>1.1574074074074073E-5</v>
      </c>
      <c r="F1489" t="s">
        <v>315</v>
      </c>
      <c r="G1489" t="s">
        <v>907</v>
      </c>
      <c r="H1489" s="11">
        <v>44171.415636574071</v>
      </c>
      <c r="I1489" t="s">
        <v>2201</v>
      </c>
      <c r="J1489">
        <v>0</v>
      </c>
      <c r="K1489">
        <v>93</v>
      </c>
      <c r="M1489">
        <v>1487</v>
      </c>
      <c r="N1489" s="16">
        <v>1.1574074074074073E-5</v>
      </c>
      <c r="O1489">
        <v>57</v>
      </c>
      <c r="P1489">
        <v>6</v>
      </c>
      <c r="Q1489">
        <f>pqZwift[[#This Row],[Afstand]]+IF(pqZwift[[#This Row],[Index]]&gt;1,Q1488,0)</f>
        <v>9851</v>
      </c>
      <c r="R1489">
        <v>23</v>
      </c>
      <c r="S1489">
        <v>93</v>
      </c>
    </row>
    <row r="1490" spans="2:19" x14ac:dyDescent="0.25">
      <c r="B1490">
        <v>1488</v>
      </c>
      <c r="C1490" t="s">
        <v>1420</v>
      </c>
      <c r="D1490" t="s">
        <v>48</v>
      </c>
      <c r="E1490" s="10">
        <v>1.1574074074074073E-5</v>
      </c>
      <c r="F1490" t="s">
        <v>1223</v>
      </c>
      <c r="G1490" t="s">
        <v>2202</v>
      </c>
      <c r="H1490" s="11">
        <v>44171.415648148148</v>
      </c>
      <c r="I1490" t="s">
        <v>2203</v>
      </c>
      <c r="J1490">
        <v>0</v>
      </c>
      <c r="K1490">
        <v>92</v>
      </c>
      <c r="M1490">
        <v>1488</v>
      </c>
      <c r="N1490" s="16">
        <v>1.1574074074074073E-5</v>
      </c>
      <c r="O1490">
        <v>57</v>
      </c>
      <c r="P1490">
        <v>3</v>
      </c>
      <c r="Q1490">
        <f>pqZwift[[#This Row],[Afstand]]+IF(pqZwift[[#This Row],[Index]]&gt;1,Q1489,0)</f>
        <v>9854</v>
      </c>
      <c r="R1490">
        <v>12</v>
      </c>
      <c r="S1490">
        <v>92</v>
      </c>
    </row>
    <row r="1491" spans="2:19" x14ac:dyDescent="0.25">
      <c r="B1491">
        <v>1489</v>
      </c>
      <c r="C1491" t="s">
        <v>1426</v>
      </c>
      <c r="D1491" t="s">
        <v>44</v>
      </c>
      <c r="E1491" s="10">
        <v>1.1574074074074073E-5</v>
      </c>
      <c r="F1491" t="s">
        <v>45</v>
      </c>
      <c r="G1491" t="s">
        <v>1678</v>
      </c>
      <c r="H1491" s="11">
        <v>44171.415659722225</v>
      </c>
      <c r="I1491" t="s">
        <v>2204</v>
      </c>
      <c r="J1491">
        <v>0</v>
      </c>
      <c r="K1491">
        <v>93</v>
      </c>
      <c r="M1491">
        <v>1489</v>
      </c>
      <c r="N1491" s="16">
        <v>1.1574074074074073E-5</v>
      </c>
      <c r="O1491">
        <v>58</v>
      </c>
      <c r="P1491">
        <v>4</v>
      </c>
      <c r="Q1491">
        <f>pqZwift[[#This Row],[Afstand]]+IF(pqZwift[[#This Row],[Index]]&gt;1,Q1490,0)</f>
        <v>9858</v>
      </c>
      <c r="R1491">
        <v>15</v>
      </c>
      <c r="S1491">
        <v>93</v>
      </c>
    </row>
    <row r="1492" spans="2:19" x14ac:dyDescent="0.25">
      <c r="B1492">
        <v>1490</v>
      </c>
      <c r="C1492" t="s">
        <v>1426</v>
      </c>
      <c r="D1492" t="s">
        <v>44</v>
      </c>
      <c r="E1492" s="10">
        <v>1.1574074074074073E-5</v>
      </c>
      <c r="F1492" t="s">
        <v>1151</v>
      </c>
      <c r="G1492" t="s">
        <v>922</v>
      </c>
      <c r="H1492" s="11">
        <v>44171.415671296294</v>
      </c>
      <c r="I1492" t="s">
        <v>2205</v>
      </c>
      <c r="J1492">
        <v>0</v>
      </c>
      <c r="K1492">
        <v>92</v>
      </c>
      <c r="M1492">
        <v>1490</v>
      </c>
      <c r="N1492" s="16">
        <v>1.1574074074074073E-5</v>
      </c>
      <c r="O1492">
        <v>58</v>
      </c>
      <c r="P1492">
        <v>4</v>
      </c>
      <c r="Q1492">
        <f>pqZwift[[#This Row],[Afstand]]+IF(pqZwift[[#This Row],[Index]]&gt;1,Q1491,0)</f>
        <v>9862</v>
      </c>
      <c r="R1492">
        <v>14</v>
      </c>
      <c r="S1492">
        <v>92</v>
      </c>
    </row>
    <row r="1493" spans="2:19" x14ac:dyDescent="0.25">
      <c r="B1493">
        <v>1491</v>
      </c>
      <c r="C1493" t="s">
        <v>1426</v>
      </c>
      <c r="D1493" t="s">
        <v>44</v>
      </c>
      <c r="E1493" s="10">
        <v>1.1574074074074073E-5</v>
      </c>
      <c r="F1493" t="s">
        <v>1151</v>
      </c>
      <c r="G1493" t="s">
        <v>2206</v>
      </c>
      <c r="H1493" s="11">
        <v>44171.415682870371</v>
      </c>
      <c r="I1493" t="s">
        <v>2207</v>
      </c>
      <c r="J1493">
        <v>0</v>
      </c>
      <c r="K1493">
        <v>91</v>
      </c>
      <c r="M1493">
        <v>1491</v>
      </c>
      <c r="N1493" s="16">
        <v>1.1574074074074073E-5</v>
      </c>
      <c r="O1493">
        <v>58</v>
      </c>
      <c r="P1493">
        <v>4</v>
      </c>
      <c r="Q1493">
        <f>pqZwift[[#This Row],[Afstand]]+IF(pqZwift[[#This Row],[Index]]&gt;1,Q1492,0)</f>
        <v>9866</v>
      </c>
      <c r="R1493">
        <v>14</v>
      </c>
      <c r="S1493">
        <v>91</v>
      </c>
    </row>
    <row r="1494" spans="2:19" x14ac:dyDescent="0.25">
      <c r="B1494">
        <v>1492</v>
      </c>
      <c r="C1494" t="s">
        <v>1426</v>
      </c>
      <c r="D1494" t="s">
        <v>55</v>
      </c>
      <c r="E1494" s="10">
        <v>1.1574074074074073E-5</v>
      </c>
      <c r="F1494" t="s">
        <v>61</v>
      </c>
      <c r="G1494" t="s">
        <v>944</v>
      </c>
      <c r="H1494" s="11">
        <v>44171.415694444448</v>
      </c>
      <c r="I1494" t="s">
        <v>2208</v>
      </c>
      <c r="J1494">
        <v>0</v>
      </c>
      <c r="K1494">
        <v>92</v>
      </c>
      <c r="M1494">
        <v>1492</v>
      </c>
      <c r="N1494" s="16">
        <v>1.1574074074074073E-5</v>
      </c>
      <c r="O1494">
        <v>58</v>
      </c>
      <c r="P1494">
        <v>5</v>
      </c>
      <c r="Q1494">
        <f>pqZwift[[#This Row],[Afstand]]+IF(pqZwift[[#This Row],[Index]]&gt;1,Q1493,0)</f>
        <v>9871</v>
      </c>
      <c r="R1494">
        <v>18</v>
      </c>
      <c r="S1494">
        <v>92</v>
      </c>
    </row>
    <row r="1495" spans="2:19" x14ac:dyDescent="0.25">
      <c r="B1495">
        <v>1493</v>
      </c>
      <c r="C1495" t="s">
        <v>1426</v>
      </c>
      <c r="D1495" t="s">
        <v>44</v>
      </c>
      <c r="E1495" s="10">
        <v>1.1574074074074073E-5</v>
      </c>
      <c r="F1495" t="s">
        <v>1154</v>
      </c>
      <c r="G1495" t="s">
        <v>878</v>
      </c>
      <c r="H1495" s="11">
        <v>44171.415706018517</v>
      </c>
      <c r="I1495" t="s">
        <v>2209</v>
      </c>
      <c r="J1495">
        <v>0</v>
      </c>
      <c r="K1495">
        <v>93</v>
      </c>
      <c r="M1495">
        <v>1493</v>
      </c>
      <c r="N1495" s="16">
        <v>1.1574074074074073E-5</v>
      </c>
      <c r="O1495">
        <v>58</v>
      </c>
      <c r="P1495">
        <v>4</v>
      </c>
      <c r="Q1495">
        <f>pqZwift[[#This Row],[Afstand]]+IF(pqZwift[[#This Row],[Index]]&gt;1,Q1494,0)</f>
        <v>9875</v>
      </c>
      <c r="R1495">
        <v>13</v>
      </c>
      <c r="S1495">
        <v>93</v>
      </c>
    </row>
    <row r="1496" spans="2:19" x14ac:dyDescent="0.25">
      <c r="B1496">
        <v>1494</v>
      </c>
      <c r="C1496" t="s">
        <v>1426</v>
      </c>
      <c r="D1496" t="s">
        <v>44</v>
      </c>
      <c r="E1496" s="10">
        <v>1.1574074074074073E-5</v>
      </c>
      <c r="F1496" t="s">
        <v>1154</v>
      </c>
      <c r="G1496" t="s">
        <v>872</v>
      </c>
      <c r="H1496" s="11">
        <v>44171.415717592594</v>
      </c>
      <c r="I1496" t="s">
        <v>2210</v>
      </c>
      <c r="J1496">
        <v>0</v>
      </c>
      <c r="K1496">
        <v>92</v>
      </c>
      <c r="M1496">
        <v>1494</v>
      </c>
      <c r="N1496" s="16">
        <v>1.1574074074074073E-5</v>
      </c>
      <c r="O1496">
        <v>58</v>
      </c>
      <c r="P1496">
        <v>4</v>
      </c>
      <c r="Q1496">
        <f>pqZwift[[#This Row],[Afstand]]+IF(pqZwift[[#This Row],[Index]]&gt;1,Q1495,0)</f>
        <v>9879</v>
      </c>
      <c r="R1496">
        <v>13</v>
      </c>
      <c r="S1496">
        <v>92</v>
      </c>
    </row>
    <row r="1497" spans="2:19" x14ac:dyDescent="0.25">
      <c r="B1497">
        <v>1495</v>
      </c>
      <c r="C1497" t="s">
        <v>1426</v>
      </c>
      <c r="D1497" t="s">
        <v>44</v>
      </c>
      <c r="E1497" s="10">
        <v>1.1574074074074073E-5</v>
      </c>
      <c r="F1497" t="s">
        <v>1154</v>
      </c>
      <c r="G1497" t="s">
        <v>809</v>
      </c>
      <c r="H1497" s="11">
        <v>44171.415729166663</v>
      </c>
      <c r="I1497" t="s">
        <v>2211</v>
      </c>
      <c r="J1497">
        <v>0</v>
      </c>
      <c r="K1497">
        <v>93</v>
      </c>
      <c r="M1497">
        <v>1495</v>
      </c>
      <c r="N1497" s="16">
        <v>1.1574074074074073E-5</v>
      </c>
      <c r="O1497">
        <v>58</v>
      </c>
      <c r="P1497">
        <v>4</v>
      </c>
      <c r="Q1497">
        <f>pqZwift[[#This Row],[Afstand]]+IF(pqZwift[[#This Row],[Index]]&gt;1,Q1496,0)</f>
        <v>9883</v>
      </c>
      <c r="R1497">
        <v>13</v>
      </c>
      <c r="S1497">
        <v>93</v>
      </c>
    </row>
    <row r="1498" spans="2:19" x14ac:dyDescent="0.25">
      <c r="B1498">
        <v>1496</v>
      </c>
      <c r="C1498" t="s">
        <v>1426</v>
      </c>
      <c r="D1498" t="s">
        <v>44</v>
      </c>
      <c r="E1498" s="10">
        <v>1.1574074074074073E-5</v>
      </c>
      <c r="F1498" t="s">
        <v>1154</v>
      </c>
      <c r="G1498" t="s">
        <v>838</v>
      </c>
      <c r="H1498" s="11">
        <v>44171.41574074074</v>
      </c>
      <c r="I1498" t="s">
        <v>2212</v>
      </c>
      <c r="J1498">
        <v>0</v>
      </c>
      <c r="K1498">
        <v>92</v>
      </c>
      <c r="M1498">
        <v>1496</v>
      </c>
      <c r="N1498" s="16">
        <v>1.1574074074074073E-5</v>
      </c>
      <c r="O1498">
        <v>58</v>
      </c>
      <c r="P1498">
        <v>4</v>
      </c>
      <c r="Q1498">
        <f>pqZwift[[#This Row],[Afstand]]+IF(pqZwift[[#This Row],[Index]]&gt;1,Q1497,0)</f>
        <v>9887</v>
      </c>
      <c r="R1498">
        <v>13</v>
      </c>
      <c r="S1498">
        <v>92</v>
      </c>
    </row>
    <row r="1499" spans="2:19" x14ac:dyDescent="0.25">
      <c r="B1499">
        <v>1497</v>
      </c>
      <c r="C1499" t="s">
        <v>1426</v>
      </c>
      <c r="D1499" t="s">
        <v>55</v>
      </c>
      <c r="E1499" s="10">
        <v>1.1574074074074073E-5</v>
      </c>
      <c r="F1499" t="s">
        <v>56</v>
      </c>
      <c r="G1499" t="s">
        <v>1635</v>
      </c>
      <c r="H1499" s="11">
        <v>44171.415752314817</v>
      </c>
      <c r="I1499" t="s">
        <v>2213</v>
      </c>
      <c r="J1499">
        <v>0</v>
      </c>
      <c r="K1499">
        <v>91</v>
      </c>
      <c r="M1499">
        <v>1497</v>
      </c>
      <c r="N1499" s="16">
        <v>1.1574074074074073E-5</v>
      </c>
      <c r="O1499">
        <v>58</v>
      </c>
      <c r="P1499">
        <v>5</v>
      </c>
      <c r="Q1499">
        <f>pqZwift[[#This Row],[Afstand]]+IF(pqZwift[[#This Row],[Index]]&gt;1,Q1498,0)</f>
        <v>9892</v>
      </c>
      <c r="R1499">
        <v>17</v>
      </c>
      <c r="S1499">
        <v>91</v>
      </c>
    </row>
    <row r="1500" spans="2:19" x14ac:dyDescent="0.25">
      <c r="B1500">
        <v>1498</v>
      </c>
      <c r="C1500" t="s">
        <v>1426</v>
      </c>
      <c r="D1500" t="s">
        <v>44</v>
      </c>
      <c r="E1500" s="10">
        <v>1.1574074074074073E-5</v>
      </c>
      <c r="F1500" t="s">
        <v>1154</v>
      </c>
      <c r="G1500" t="s">
        <v>1209</v>
      </c>
      <c r="H1500" s="11">
        <v>44171.415763888886</v>
      </c>
      <c r="I1500" t="s">
        <v>2214</v>
      </c>
      <c r="J1500">
        <v>0</v>
      </c>
      <c r="K1500">
        <v>90</v>
      </c>
      <c r="M1500">
        <v>1498</v>
      </c>
      <c r="N1500" s="16">
        <v>1.1574074074074073E-5</v>
      </c>
      <c r="O1500">
        <v>58</v>
      </c>
      <c r="P1500">
        <v>4</v>
      </c>
      <c r="Q1500">
        <f>pqZwift[[#This Row],[Afstand]]+IF(pqZwift[[#This Row],[Index]]&gt;1,Q1499,0)</f>
        <v>9896</v>
      </c>
      <c r="R1500">
        <v>13</v>
      </c>
      <c r="S1500">
        <v>90</v>
      </c>
    </row>
    <row r="1501" spans="2:19" x14ac:dyDescent="0.25">
      <c r="B1501">
        <v>1499</v>
      </c>
      <c r="C1501" t="s">
        <v>1431</v>
      </c>
      <c r="D1501" t="s">
        <v>44</v>
      </c>
      <c r="E1501" s="10">
        <v>1.1574074074074073E-5</v>
      </c>
      <c r="F1501" t="s">
        <v>1154</v>
      </c>
      <c r="G1501" t="s">
        <v>1155</v>
      </c>
      <c r="H1501" s="11">
        <v>44171.415775462963</v>
      </c>
      <c r="I1501" t="s">
        <v>2215</v>
      </c>
      <c r="J1501">
        <v>0</v>
      </c>
      <c r="K1501">
        <v>90</v>
      </c>
      <c r="M1501">
        <v>1499</v>
      </c>
      <c r="N1501" s="16">
        <v>1.1574074074074073E-5</v>
      </c>
      <c r="O1501">
        <v>59</v>
      </c>
      <c r="P1501">
        <v>4</v>
      </c>
      <c r="Q1501">
        <f>pqZwift[[#This Row],[Afstand]]+IF(pqZwift[[#This Row],[Index]]&gt;1,Q1500,0)</f>
        <v>9900</v>
      </c>
      <c r="R1501">
        <v>13</v>
      </c>
      <c r="S1501">
        <v>90</v>
      </c>
    </row>
    <row r="1502" spans="2:19" x14ac:dyDescent="0.25">
      <c r="B1502">
        <v>1500</v>
      </c>
      <c r="C1502" t="s">
        <v>1431</v>
      </c>
      <c r="D1502" t="s">
        <v>36</v>
      </c>
      <c r="E1502" s="10">
        <v>1.1574074074074073E-5</v>
      </c>
      <c r="F1502" t="s">
        <v>40</v>
      </c>
      <c r="G1502" t="s">
        <v>642</v>
      </c>
      <c r="H1502" s="11">
        <v>44171.41578703704</v>
      </c>
      <c r="I1502" t="s">
        <v>2216</v>
      </c>
      <c r="J1502">
        <v>0</v>
      </c>
      <c r="K1502">
        <v>89</v>
      </c>
      <c r="M1502">
        <v>1500</v>
      </c>
      <c r="N1502" s="16">
        <v>1.1574074074074073E-5</v>
      </c>
      <c r="O1502">
        <v>59</v>
      </c>
      <c r="P1502">
        <v>2</v>
      </c>
      <c r="Q1502">
        <f>pqZwift[[#This Row],[Afstand]]+IF(pqZwift[[#This Row],[Index]]&gt;1,Q1501,0)</f>
        <v>9902</v>
      </c>
      <c r="R1502">
        <v>6</v>
      </c>
      <c r="S1502">
        <v>89</v>
      </c>
    </row>
    <row r="1503" spans="2:19" x14ac:dyDescent="0.25">
      <c r="B1503">
        <v>1501</v>
      </c>
      <c r="C1503" t="s">
        <v>1431</v>
      </c>
      <c r="D1503" t="s">
        <v>44</v>
      </c>
      <c r="E1503" s="10">
        <v>1.1574074074074073E-5</v>
      </c>
      <c r="F1503" t="s">
        <v>1154</v>
      </c>
      <c r="G1503" t="s">
        <v>1155</v>
      </c>
      <c r="H1503" s="11">
        <v>44171.415798611109</v>
      </c>
      <c r="I1503" t="s">
        <v>2216</v>
      </c>
      <c r="J1503">
        <v>0</v>
      </c>
      <c r="K1503">
        <v>89</v>
      </c>
      <c r="M1503">
        <v>1501</v>
      </c>
      <c r="N1503" s="16">
        <v>1.1574074074074073E-5</v>
      </c>
      <c r="O1503">
        <v>59</v>
      </c>
      <c r="P1503">
        <v>4</v>
      </c>
      <c r="Q1503">
        <f>pqZwift[[#This Row],[Afstand]]+IF(pqZwift[[#This Row],[Index]]&gt;1,Q1502,0)</f>
        <v>9906</v>
      </c>
      <c r="R1503">
        <v>13</v>
      </c>
      <c r="S1503">
        <v>89</v>
      </c>
    </row>
    <row r="1504" spans="2:19" x14ac:dyDescent="0.25">
      <c r="B1504">
        <v>1502</v>
      </c>
      <c r="C1504" t="s">
        <v>1431</v>
      </c>
      <c r="D1504" t="s">
        <v>44</v>
      </c>
      <c r="E1504" s="10">
        <v>1.1574074074074073E-5</v>
      </c>
      <c r="F1504" t="s">
        <v>1154</v>
      </c>
      <c r="G1504" t="s">
        <v>1354</v>
      </c>
      <c r="H1504" s="11">
        <v>44171.415810185186</v>
      </c>
      <c r="I1504" t="s">
        <v>2217</v>
      </c>
      <c r="J1504">
        <v>0</v>
      </c>
      <c r="K1504">
        <v>88</v>
      </c>
      <c r="M1504">
        <v>1502</v>
      </c>
      <c r="N1504" s="16">
        <v>1.1574074074074073E-5</v>
      </c>
      <c r="O1504">
        <v>59</v>
      </c>
      <c r="P1504">
        <v>4</v>
      </c>
      <c r="Q1504">
        <f>pqZwift[[#This Row],[Afstand]]+IF(pqZwift[[#This Row],[Index]]&gt;1,Q1503,0)</f>
        <v>9910</v>
      </c>
      <c r="R1504">
        <v>13</v>
      </c>
      <c r="S1504">
        <v>88</v>
      </c>
    </row>
    <row r="1505" spans="2:19" x14ac:dyDescent="0.25">
      <c r="B1505">
        <v>1503</v>
      </c>
      <c r="C1505" t="s">
        <v>1431</v>
      </c>
      <c r="D1505" t="s">
        <v>48</v>
      </c>
      <c r="E1505" s="10">
        <v>1.1574074074074073E-5</v>
      </c>
      <c r="F1505" t="s">
        <v>49</v>
      </c>
      <c r="G1505" t="s">
        <v>1356</v>
      </c>
      <c r="H1505" s="11">
        <v>44171.415821759256</v>
      </c>
      <c r="I1505" t="s">
        <v>2218</v>
      </c>
      <c r="J1505">
        <v>0</v>
      </c>
      <c r="K1505">
        <v>88</v>
      </c>
      <c r="M1505">
        <v>1503</v>
      </c>
      <c r="N1505" s="16">
        <v>1.1574074074074073E-5</v>
      </c>
      <c r="O1505">
        <v>59</v>
      </c>
      <c r="P1505">
        <v>3</v>
      </c>
      <c r="Q1505">
        <f>pqZwift[[#This Row],[Afstand]]+IF(pqZwift[[#This Row],[Index]]&gt;1,Q1504,0)</f>
        <v>9913</v>
      </c>
      <c r="R1505">
        <v>9</v>
      </c>
      <c r="S1505">
        <v>88</v>
      </c>
    </row>
    <row r="1506" spans="2:19" x14ac:dyDescent="0.25">
      <c r="B1506">
        <v>1504</v>
      </c>
      <c r="C1506" t="s">
        <v>1431</v>
      </c>
      <c r="D1506" t="s">
        <v>44</v>
      </c>
      <c r="E1506" s="10">
        <v>1.1574074074074073E-5</v>
      </c>
      <c r="F1506" t="s">
        <v>1154</v>
      </c>
      <c r="G1506" t="s">
        <v>1354</v>
      </c>
      <c r="H1506" s="11">
        <v>44171.415833333333</v>
      </c>
      <c r="I1506" t="s">
        <v>2219</v>
      </c>
      <c r="J1506">
        <v>0</v>
      </c>
      <c r="K1506">
        <v>88</v>
      </c>
      <c r="M1506">
        <v>1504</v>
      </c>
      <c r="N1506" s="16">
        <v>1.1574074074074073E-5</v>
      </c>
      <c r="O1506">
        <v>59</v>
      </c>
      <c r="P1506">
        <v>4</v>
      </c>
      <c r="Q1506">
        <f>pqZwift[[#This Row],[Afstand]]+IF(pqZwift[[#This Row],[Index]]&gt;1,Q1505,0)</f>
        <v>9917</v>
      </c>
      <c r="R1506">
        <v>13</v>
      </c>
      <c r="S1506">
        <v>88</v>
      </c>
    </row>
    <row r="1507" spans="2:19" x14ac:dyDescent="0.25">
      <c r="B1507">
        <v>1505</v>
      </c>
      <c r="C1507" t="s">
        <v>1431</v>
      </c>
      <c r="D1507" t="s">
        <v>48</v>
      </c>
      <c r="E1507" s="10">
        <v>1.1574074074074073E-5</v>
      </c>
      <c r="F1507" t="s">
        <v>49</v>
      </c>
      <c r="G1507" t="s">
        <v>1216</v>
      </c>
      <c r="H1507" s="11">
        <v>44171.415844907409</v>
      </c>
      <c r="I1507" t="s">
        <v>2220</v>
      </c>
      <c r="J1507">
        <v>0</v>
      </c>
      <c r="K1507">
        <v>88</v>
      </c>
      <c r="M1507">
        <v>1505</v>
      </c>
      <c r="N1507" s="16">
        <v>1.1574074074074073E-5</v>
      </c>
      <c r="O1507">
        <v>59</v>
      </c>
      <c r="P1507">
        <v>3</v>
      </c>
      <c r="Q1507">
        <f>pqZwift[[#This Row],[Afstand]]+IF(pqZwift[[#This Row],[Index]]&gt;1,Q1506,0)</f>
        <v>9920</v>
      </c>
      <c r="R1507">
        <v>9</v>
      </c>
      <c r="S1507">
        <v>88</v>
      </c>
    </row>
    <row r="1508" spans="2:19" x14ac:dyDescent="0.25">
      <c r="B1508">
        <v>1506</v>
      </c>
      <c r="C1508" t="s">
        <v>1431</v>
      </c>
      <c r="D1508" t="s">
        <v>44</v>
      </c>
      <c r="E1508" s="10">
        <v>1.1574074074074073E-5</v>
      </c>
      <c r="F1508" t="s">
        <v>1154</v>
      </c>
      <c r="G1508" t="s">
        <v>805</v>
      </c>
      <c r="H1508" s="11">
        <v>44171.415856481479</v>
      </c>
      <c r="I1508" t="s">
        <v>2221</v>
      </c>
      <c r="J1508">
        <v>0</v>
      </c>
      <c r="K1508">
        <v>88</v>
      </c>
      <c r="M1508">
        <v>1506</v>
      </c>
      <c r="N1508" s="16">
        <v>1.1574074074074073E-5</v>
      </c>
      <c r="O1508">
        <v>59</v>
      </c>
      <c r="P1508">
        <v>4</v>
      </c>
      <c r="Q1508">
        <f>pqZwift[[#This Row],[Afstand]]+IF(pqZwift[[#This Row],[Index]]&gt;1,Q1507,0)</f>
        <v>9924</v>
      </c>
      <c r="R1508">
        <v>13</v>
      </c>
      <c r="S1508">
        <v>88</v>
      </c>
    </row>
    <row r="1509" spans="2:19" x14ac:dyDescent="0.25">
      <c r="B1509">
        <v>1507</v>
      </c>
      <c r="C1509" t="s">
        <v>1436</v>
      </c>
      <c r="D1509" t="s">
        <v>36</v>
      </c>
      <c r="E1509" s="10">
        <v>1.1574074074074073E-5</v>
      </c>
      <c r="F1509" t="s">
        <v>1164</v>
      </c>
      <c r="G1509" t="s">
        <v>805</v>
      </c>
      <c r="H1509" s="11">
        <v>44171.415868055556</v>
      </c>
      <c r="I1509" t="s">
        <v>2222</v>
      </c>
      <c r="J1509">
        <v>0</v>
      </c>
      <c r="K1509">
        <v>88</v>
      </c>
      <c r="M1509">
        <v>1507</v>
      </c>
      <c r="N1509" s="16">
        <v>1.1574074074074073E-5</v>
      </c>
      <c r="O1509">
        <v>60</v>
      </c>
      <c r="P1509">
        <v>2</v>
      </c>
      <c r="Q1509">
        <f>pqZwift[[#This Row],[Afstand]]+IF(pqZwift[[#This Row],[Index]]&gt;1,Q1508,0)</f>
        <v>9926</v>
      </c>
      <c r="R1509">
        <v>8</v>
      </c>
      <c r="S1509">
        <v>88</v>
      </c>
    </row>
    <row r="1510" spans="2:19" x14ac:dyDescent="0.25">
      <c r="B1510">
        <v>1508</v>
      </c>
      <c r="C1510" t="s">
        <v>1436</v>
      </c>
      <c r="D1510" t="s">
        <v>44</v>
      </c>
      <c r="E1510" s="10">
        <v>1.1574074074074073E-5</v>
      </c>
      <c r="F1510" t="s">
        <v>1154</v>
      </c>
      <c r="G1510" t="s">
        <v>872</v>
      </c>
      <c r="H1510" s="11">
        <v>44171.415879629632</v>
      </c>
      <c r="I1510" t="s">
        <v>2223</v>
      </c>
      <c r="J1510">
        <v>0</v>
      </c>
      <c r="K1510">
        <v>88</v>
      </c>
      <c r="M1510">
        <v>1508</v>
      </c>
      <c r="N1510" s="16">
        <v>1.1574074074074073E-5</v>
      </c>
      <c r="O1510">
        <v>60</v>
      </c>
      <c r="P1510">
        <v>4</v>
      </c>
      <c r="Q1510">
        <f>pqZwift[[#This Row],[Afstand]]+IF(pqZwift[[#This Row],[Index]]&gt;1,Q1509,0)</f>
        <v>9930</v>
      </c>
      <c r="R1510">
        <v>13</v>
      </c>
      <c r="S1510">
        <v>88</v>
      </c>
    </row>
    <row r="1511" spans="2:19" x14ac:dyDescent="0.25">
      <c r="B1511">
        <v>1509</v>
      </c>
      <c r="C1511" t="s">
        <v>1436</v>
      </c>
      <c r="D1511" t="s">
        <v>44</v>
      </c>
      <c r="E1511" s="10">
        <v>1.1574074074074073E-5</v>
      </c>
      <c r="F1511" t="s">
        <v>1154</v>
      </c>
      <c r="G1511" t="s">
        <v>899</v>
      </c>
      <c r="H1511" s="11">
        <v>44171.415891203702</v>
      </c>
      <c r="I1511" t="s">
        <v>2224</v>
      </c>
      <c r="J1511">
        <v>0</v>
      </c>
      <c r="K1511">
        <v>89</v>
      </c>
      <c r="M1511">
        <v>1509</v>
      </c>
      <c r="N1511" s="16">
        <v>1.1574074074074073E-5</v>
      </c>
      <c r="O1511">
        <v>60</v>
      </c>
      <c r="P1511">
        <v>4</v>
      </c>
      <c r="Q1511">
        <f>pqZwift[[#This Row],[Afstand]]+IF(pqZwift[[#This Row],[Index]]&gt;1,Q1510,0)</f>
        <v>9934</v>
      </c>
      <c r="R1511">
        <v>13</v>
      </c>
      <c r="S1511">
        <v>89</v>
      </c>
    </row>
    <row r="1512" spans="2:19" x14ac:dyDescent="0.25">
      <c r="B1512">
        <v>1510</v>
      </c>
      <c r="C1512" t="s">
        <v>1436</v>
      </c>
      <c r="D1512" t="s">
        <v>48</v>
      </c>
      <c r="E1512" s="10">
        <v>1.1574074074074073E-5</v>
      </c>
      <c r="F1512" t="s">
        <v>1228</v>
      </c>
      <c r="G1512" t="s">
        <v>2225</v>
      </c>
      <c r="H1512" s="11">
        <v>44171.415902777779</v>
      </c>
      <c r="I1512" t="s">
        <v>2226</v>
      </c>
      <c r="J1512">
        <v>0</v>
      </c>
      <c r="K1512">
        <v>89</v>
      </c>
      <c r="M1512">
        <v>1510</v>
      </c>
      <c r="N1512" s="16">
        <v>1.1574074074074073E-5</v>
      </c>
      <c r="O1512">
        <v>60</v>
      </c>
      <c r="P1512">
        <v>3</v>
      </c>
      <c r="Q1512">
        <f>pqZwift[[#This Row],[Afstand]]+IF(pqZwift[[#This Row],[Index]]&gt;1,Q1511,0)</f>
        <v>9937</v>
      </c>
      <c r="R1512">
        <v>10</v>
      </c>
      <c r="S1512">
        <v>89</v>
      </c>
    </row>
    <row r="1513" spans="2:19" x14ac:dyDescent="0.25">
      <c r="B1513">
        <v>1511</v>
      </c>
      <c r="C1513" t="s">
        <v>1436</v>
      </c>
      <c r="D1513" t="s">
        <v>48</v>
      </c>
      <c r="E1513" s="10">
        <v>1.1574074074074073E-5</v>
      </c>
      <c r="F1513" t="s">
        <v>1149</v>
      </c>
      <c r="G1513" t="s">
        <v>2227</v>
      </c>
      <c r="H1513" s="11">
        <v>44171.415914351855</v>
      </c>
      <c r="I1513" t="s">
        <v>2228</v>
      </c>
      <c r="J1513">
        <v>0</v>
      </c>
      <c r="K1513">
        <v>91</v>
      </c>
      <c r="M1513">
        <v>1511</v>
      </c>
      <c r="N1513" s="16">
        <v>1.1574074074074073E-5</v>
      </c>
      <c r="O1513">
        <v>60</v>
      </c>
      <c r="P1513">
        <v>3</v>
      </c>
      <c r="Q1513">
        <f>pqZwift[[#This Row],[Afstand]]+IF(pqZwift[[#This Row],[Index]]&gt;1,Q1512,0)</f>
        <v>9940</v>
      </c>
      <c r="R1513">
        <v>11</v>
      </c>
      <c r="S1513">
        <v>91</v>
      </c>
    </row>
    <row r="1514" spans="2:19" x14ac:dyDescent="0.25">
      <c r="B1514">
        <v>1512</v>
      </c>
      <c r="C1514" t="s">
        <v>1436</v>
      </c>
      <c r="D1514" t="s">
        <v>44</v>
      </c>
      <c r="E1514" s="10">
        <v>1.1574074074074073E-5</v>
      </c>
      <c r="F1514" t="s">
        <v>45</v>
      </c>
      <c r="G1514" t="s">
        <v>1664</v>
      </c>
      <c r="H1514" s="11">
        <v>44171.415925925925</v>
      </c>
      <c r="I1514" t="s">
        <v>2229</v>
      </c>
      <c r="J1514">
        <v>0</v>
      </c>
      <c r="K1514">
        <v>91</v>
      </c>
      <c r="M1514">
        <v>1512</v>
      </c>
      <c r="N1514" s="16">
        <v>1.1574074074074073E-5</v>
      </c>
      <c r="O1514">
        <v>60</v>
      </c>
      <c r="P1514">
        <v>4</v>
      </c>
      <c r="Q1514">
        <f>pqZwift[[#This Row],[Afstand]]+IF(pqZwift[[#This Row],[Index]]&gt;1,Q1513,0)</f>
        <v>9944</v>
      </c>
      <c r="R1514">
        <v>15</v>
      </c>
      <c r="S1514">
        <v>91</v>
      </c>
    </row>
    <row r="1515" spans="2:19" x14ac:dyDescent="0.25">
      <c r="B1515">
        <v>1513</v>
      </c>
      <c r="C1515" t="s">
        <v>1436</v>
      </c>
      <c r="D1515" t="s">
        <v>48</v>
      </c>
      <c r="E1515" s="10">
        <v>1.1574074074074073E-5</v>
      </c>
      <c r="F1515" t="s">
        <v>1223</v>
      </c>
      <c r="G1515" t="s">
        <v>2230</v>
      </c>
      <c r="H1515" s="11">
        <v>44171.415937500002</v>
      </c>
      <c r="I1515" t="s">
        <v>2231</v>
      </c>
      <c r="J1515">
        <v>0</v>
      </c>
      <c r="K1515">
        <v>91</v>
      </c>
      <c r="M1515">
        <v>1513</v>
      </c>
      <c r="N1515" s="16">
        <v>1.1574074074074073E-5</v>
      </c>
      <c r="O1515">
        <v>60</v>
      </c>
      <c r="P1515">
        <v>3</v>
      </c>
      <c r="Q1515">
        <f>pqZwift[[#This Row],[Afstand]]+IF(pqZwift[[#This Row],[Index]]&gt;1,Q1514,0)</f>
        <v>9947</v>
      </c>
      <c r="R1515">
        <v>12</v>
      </c>
      <c r="S1515">
        <v>91</v>
      </c>
    </row>
    <row r="1516" spans="2:19" x14ac:dyDescent="0.25">
      <c r="B1516">
        <v>1514</v>
      </c>
      <c r="C1516" t="s">
        <v>1436</v>
      </c>
      <c r="D1516" t="s">
        <v>44</v>
      </c>
      <c r="E1516" s="10">
        <v>1.1574074074074073E-5</v>
      </c>
      <c r="F1516" t="s">
        <v>1151</v>
      </c>
      <c r="G1516" t="s">
        <v>2232</v>
      </c>
      <c r="H1516" s="11">
        <v>44171.415949074071</v>
      </c>
      <c r="I1516" t="s">
        <v>2233</v>
      </c>
      <c r="J1516">
        <v>0</v>
      </c>
      <c r="K1516">
        <v>92</v>
      </c>
      <c r="M1516">
        <v>1514</v>
      </c>
      <c r="N1516" s="16">
        <v>1.1574074074074073E-5</v>
      </c>
      <c r="O1516">
        <v>60</v>
      </c>
      <c r="P1516">
        <v>4</v>
      </c>
      <c r="Q1516">
        <f>pqZwift[[#This Row],[Afstand]]+IF(pqZwift[[#This Row],[Index]]&gt;1,Q1515,0)</f>
        <v>9951</v>
      </c>
      <c r="R1516">
        <v>14</v>
      </c>
      <c r="S1516">
        <v>92</v>
      </c>
    </row>
    <row r="1517" spans="2:19" x14ac:dyDescent="0.25">
      <c r="B1517">
        <v>1515</v>
      </c>
      <c r="C1517" t="s">
        <v>1436</v>
      </c>
      <c r="D1517" t="s">
        <v>55</v>
      </c>
      <c r="E1517" s="10">
        <v>1.1574074074074073E-5</v>
      </c>
      <c r="F1517" t="s">
        <v>61</v>
      </c>
      <c r="G1517" t="s">
        <v>1667</v>
      </c>
      <c r="H1517" s="11">
        <v>44171.415960648148</v>
      </c>
      <c r="I1517" t="s">
        <v>2234</v>
      </c>
      <c r="J1517">
        <v>0</v>
      </c>
      <c r="K1517">
        <v>91</v>
      </c>
      <c r="M1517">
        <v>1515</v>
      </c>
      <c r="N1517" s="16">
        <v>1.1574074074074073E-5</v>
      </c>
      <c r="O1517">
        <v>60</v>
      </c>
      <c r="P1517">
        <v>5</v>
      </c>
      <c r="Q1517">
        <f>pqZwift[[#This Row],[Afstand]]+IF(pqZwift[[#This Row],[Index]]&gt;1,Q1516,0)</f>
        <v>9956</v>
      </c>
      <c r="R1517">
        <v>18</v>
      </c>
      <c r="S1517">
        <v>91</v>
      </c>
    </row>
    <row r="1518" spans="2:19" x14ac:dyDescent="0.25">
      <c r="B1518">
        <v>1516</v>
      </c>
      <c r="C1518" t="s">
        <v>1436</v>
      </c>
      <c r="D1518" t="s">
        <v>55</v>
      </c>
      <c r="E1518" s="10">
        <v>1.1574074074074073E-5</v>
      </c>
      <c r="F1518" t="s">
        <v>921</v>
      </c>
      <c r="G1518" t="s">
        <v>2235</v>
      </c>
      <c r="H1518" s="11">
        <v>44171.415972222225</v>
      </c>
      <c r="I1518" t="s">
        <v>2236</v>
      </c>
      <c r="J1518">
        <v>0</v>
      </c>
      <c r="K1518">
        <v>91</v>
      </c>
      <c r="M1518">
        <v>1516</v>
      </c>
      <c r="N1518" s="16">
        <v>1.1574074074074073E-5</v>
      </c>
      <c r="O1518">
        <v>60</v>
      </c>
      <c r="P1518">
        <v>5</v>
      </c>
      <c r="Q1518">
        <f>pqZwift[[#This Row],[Afstand]]+IF(pqZwift[[#This Row],[Index]]&gt;1,Q1517,0)</f>
        <v>9961</v>
      </c>
      <c r="R1518">
        <v>19</v>
      </c>
      <c r="S1518">
        <v>91</v>
      </c>
    </row>
    <row r="1519" spans="2:19" x14ac:dyDescent="0.25">
      <c r="B1519">
        <v>1517</v>
      </c>
      <c r="C1519" t="s">
        <v>1431</v>
      </c>
      <c r="D1519" t="s">
        <v>55</v>
      </c>
      <c r="E1519" s="10">
        <v>1.1574074074074073E-5</v>
      </c>
      <c r="F1519" t="s">
        <v>61</v>
      </c>
      <c r="G1519" t="s">
        <v>2237</v>
      </c>
      <c r="H1519" s="11">
        <v>44171.415983796294</v>
      </c>
      <c r="I1519" t="s">
        <v>2238</v>
      </c>
      <c r="J1519">
        <v>0</v>
      </c>
      <c r="K1519">
        <v>92</v>
      </c>
      <c r="M1519">
        <v>1517</v>
      </c>
      <c r="N1519" s="16">
        <v>1.1574074074074073E-5</v>
      </c>
      <c r="O1519">
        <v>59</v>
      </c>
      <c r="P1519">
        <v>5</v>
      </c>
      <c r="Q1519">
        <f>pqZwift[[#This Row],[Afstand]]+IF(pqZwift[[#This Row],[Index]]&gt;1,Q1518,0)</f>
        <v>9966</v>
      </c>
      <c r="R1519">
        <v>18</v>
      </c>
      <c r="S1519">
        <v>92</v>
      </c>
    </row>
    <row r="1520" spans="2:19" x14ac:dyDescent="0.25">
      <c r="B1520">
        <v>1518</v>
      </c>
      <c r="C1520" t="s">
        <v>1431</v>
      </c>
      <c r="D1520" t="s">
        <v>55</v>
      </c>
      <c r="E1520" s="10">
        <v>1.1574074074074073E-5</v>
      </c>
      <c r="F1520" t="s">
        <v>327</v>
      </c>
      <c r="G1520" t="s">
        <v>2239</v>
      </c>
      <c r="H1520" s="11">
        <v>44171.415995370371</v>
      </c>
      <c r="I1520" t="s">
        <v>2240</v>
      </c>
      <c r="J1520">
        <v>0</v>
      </c>
      <c r="K1520">
        <v>91</v>
      </c>
      <c r="M1520">
        <v>1518</v>
      </c>
      <c r="N1520" s="16">
        <v>1.1574074074074073E-5</v>
      </c>
      <c r="O1520">
        <v>59</v>
      </c>
      <c r="P1520">
        <v>5</v>
      </c>
      <c r="Q1520">
        <f>pqZwift[[#This Row],[Afstand]]+IF(pqZwift[[#This Row],[Index]]&gt;1,Q1519,0)</f>
        <v>9971</v>
      </c>
      <c r="R1520">
        <v>20</v>
      </c>
      <c r="S1520">
        <v>91</v>
      </c>
    </row>
    <row r="1521" spans="2:19" x14ac:dyDescent="0.25">
      <c r="B1521">
        <v>1519</v>
      </c>
      <c r="C1521" t="s">
        <v>1431</v>
      </c>
      <c r="D1521" t="s">
        <v>66</v>
      </c>
      <c r="E1521" s="10">
        <v>1.1574074074074073E-5</v>
      </c>
      <c r="F1521" t="s">
        <v>67</v>
      </c>
      <c r="G1521" t="s">
        <v>2060</v>
      </c>
      <c r="H1521" s="11">
        <v>44171.416006944448</v>
      </c>
      <c r="I1521" t="s">
        <v>2241</v>
      </c>
      <c r="J1521">
        <v>0</v>
      </c>
      <c r="K1521">
        <v>91</v>
      </c>
      <c r="M1521">
        <v>1519</v>
      </c>
      <c r="N1521" s="16">
        <v>1.1574074074074073E-5</v>
      </c>
      <c r="O1521">
        <v>59</v>
      </c>
      <c r="P1521">
        <v>6</v>
      </c>
      <c r="Q1521">
        <f>pqZwift[[#This Row],[Afstand]]+IF(pqZwift[[#This Row],[Index]]&gt;1,Q1520,0)</f>
        <v>9977</v>
      </c>
      <c r="R1521">
        <v>21</v>
      </c>
      <c r="S1521">
        <v>91</v>
      </c>
    </row>
    <row r="1522" spans="2:19" x14ac:dyDescent="0.25">
      <c r="B1522">
        <v>1520</v>
      </c>
      <c r="C1522" t="s">
        <v>1431</v>
      </c>
      <c r="D1522" t="s">
        <v>66</v>
      </c>
      <c r="E1522" s="10">
        <v>1.1574074074074073E-5</v>
      </c>
      <c r="F1522" t="s">
        <v>67</v>
      </c>
      <c r="G1522" t="s">
        <v>2242</v>
      </c>
      <c r="H1522" s="11">
        <v>44171.416018518517</v>
      </c>
      <c r="I1522" t="s">
        <v>2243</v>
      </c>
      <c r="J1522">
        <v>0</v>
      </c>
      <c r="K1522">
        <v>91</v>
      </c>
      <c r="M1522">
        <v>1520</v>
      </c>
      <c r="N1522" s="16">
        <v>1.1574074074074073E-5</v>
      </c>
      <c r="O1522">
        <v>59</v>
      </c>
      <c r="P1522">
        <v>6</v>
      </c>
      <c r="Q1522">
        <f>pqZwift[[#This Row],[Afstand]]+IF(pqZwift[[#This Row],[Index]]&gt;1,Q1521,0)</f>
        <v>9983</v>
      </c>
      <c r="R1522">
        <v>21</v>
      </c>
      <c r="S1522">
        <v>91</v>
      </c>
    </row>
    <row r="1523" spans="2:19" x14ac:dyDescent="0.25">
      <c r="B1523">
        <v>1521</v>
      </c>
      <c r="C1523" t="s">
        <v>1431</v>
      </c>
      <c r="D1523" t="s">
        <v>66</v>
      </c>
      <c r="E1523" s="10">
        <v>1.1574074074074073E-5</v>
      </c>
      <c r="F1523" t="s">
        <v>70</v>
      </c>
      <c r="G1523" t="s">
        <v>41</v>
      </c>
      <c r="H1523" s="11">
        <v>44171.416030092594</v>
      </c>
      <c r="I1523" t="s">
        <v>2244</v>
      </c>
      <c r="J1523">
        <v>0</v>
      </c>
      <c r="K1523">
        <v>91</v>
      </c>
      <c r="M1523">
        <v>1521</v>
      </c>
      <c r="N1523" s="16">
        <v>1.1574074074074073E-5</v>
      </c>
      <c r="O1523">
        <v>59</v>
      </c>
      <c r="P1523">
        <v>6</v>
      </c>
      <c r="Q1523">
        <f>pqZwift[[#This Row],[Afstand]]+IF(pqZwift[[#This Row],[Index]]&gt;1,Q1522,0)</f>
        <v>9989</v>
      </c>
      <c r="R1523">
        <v>22</v>
      </c>
      <c r="S1523">
        <v>91</v>
      </c>
    </row>
    <row r="1524" spans="2:19" x14ac:dyDescent="0.25">
      <c r="B1524">
        <v>1522</v>
      </c>
      <c r="C1524" t="s">
        <v>1431</v>
      </c>
      <c r="D1524" t="s">
        <v>66</v>
      </c>
      <c r="E1524" s="10">
        <v>1.1574074074074073E-5</v>
      </c>
      <c r="F1524" t="s">
        <v>315</v>
      </c>
      <c r="G1524" t="s">
        <v>41</v>
      </c>
      <c r="H1524" s="11">
        <v>44171.416041666664</v>
      </c>
      <c r="I1524" t="s">
        <v>2245</v>
      </c>
      <c r="J1524">
        <v>0</v>
      </c>
      <c r="K1524">
        <v>92</v>
      </c>
      <c r="M1524">
        <v>1522</v>
      </c>
      <c r="N1524" s="16">
        <v>1.1574074074074073E-5</v>
      </c>
      <c r="O1524">
        <v>59</v>
      </c>
      <c r="P1524">
        <v>6</v>
      </c>
      <c r="Q1524">
        <f>pqZwift[[#This Row],[Afstand]]+IF(pqZwift[[#This Row],[Index]]&gt;1,Q1523,0)</f>
        <v>9995</v>
      </c>
      <c r="R1524">
        <v>23</v>
      </c>
      <c r="S1524">
        <v>92</v>
      </c>
    </row>
    <row r="1525" spans="2:19" x14ac:dyDescent="0.25">
      <c r="B1525">
        <v>1523</v>
      </c>
      <c r="C1525" t="s">
        <v>1431</v>
      </c>
      <c r="D1525" t="s">
        <v>66</v>
      </c>
      <c r="E1525" s="10">
        <v>1.1574074074074073E-5</v>
      </c>
      <c r="F1525" t="s">
        <v>315</v>
      </c>
      <c r="G1525" t="s">
        <v>2246</v>
      </c>
      <c r="H1525" s="11">
        <v>44171.41605324074</v>
      </c>
      <c r="I1525" t="s">
        <v>2247</v>
      </c>
      <c r="J1525">
        <v>0</v>
      </c>
      <c r="K1525">
        <v>92</v>
      </c>
      <c r="M1525">
        <v>1523</v>
      </c>
      <c r="N1525" s="16">
        <v>1.1574074074074073E-5</v>
      </c>
      <c r="O1525">
        <v>59</v>
      </c>
      <c r="P1525">
        <v>6</v>
      </c>
      <c r="Q1525">
        <f>pqZwift[[#This Row],[Afstand]]+IF(pqZwift[[#This Row],[Index]]&gt;1,Q1524,0)</f>
        <v>10001</v>
      </c>
      <c r="R1525">
        <v>23</v>
      </c>
      <c r="S1525">
        <v>92</v>
      </c>
    </row>
    <row r="1526" spans="2:19" x14ac:dyDescent="0.25">
      <c r="B1526">
        <v>1524</v>
      </c>
      <c r="C1526" t="s">
        <v>1431</v>
      </c>
      <c r="D1526" t="s">
        <v>66</v>
      </c>
      <c r="E1526" s="10">
        <v>1.1574074074074073E-5</v>
      </c>
      <c r="F1526" t="s">
        <v>315</v>
      </c>
      <c r="G1526" t="s">
        <v>106</v>
      </c>
      <c r="H1526" s="11">
        <v>44171.416064814817</v>
      </c>
      <c r="I1526" t="s">
        <v>2248</v>
      </c>
      <c r="J1526">
        <v>0</v>
      </c>
      <c r="K1526">
        <v>93</v>
      </c>
      <c r="M1526">
        <v>1524</v>
      </c>
      <c r="N1526" s="16">
        <v>1.1574074074074073E-5</v>
      </c>
      <c r="O1526">
        <v>59</v>
      </c>
      <c r="P1526">
        <v>6</v>
      </c>
      <c r="Q1526">
        <f>pqZwift[[#This Row],[Afstand]]+IF(pqZwift[[#This Row],[Index]]&gt;1,Q1525,0)</f>
        <v>10007</v>
      </c>
      <c r="R1526">
        <v>23</v>
      </c>
      <c r="S1526">
        <v>93</v>
      </c>
    </row>
    <row r="1527" spans="2:19" x14ac:dyDescent="0.25">
      <c r="B1527">
        <v>1525</v>
      </c>
      <c r="C1527" t="s">
        <v>1426</v>
      </c>
      <c r="D1527" t="s">
        <v>43</v>
      </c>
      <c r="E1527" s="10">
        <v>1.1574074074074073E-5</v>
      </c>
      <c r="F1527" t="s">
        <v>73</v>
      </c>
      <c r="G1527" t="s">
        <v>121</v>
      </c>
      <c r="H1527" s="11">
        <v>44171.416076388887</v>
      </c>
      <c r="I1527" t="s">
        <v>2249</v>
      </c>
      <c r="J1527">
        <v>0</v>
      </c>
      <c r="K1527">
        <v>92</v>
      </c>
      <c r="M1527">
        <v>1525</v>
      </c>
      <c r="N1527" s="16">
        <v>1.1574074074074073E-5</v>
      </c>
      <c r="O1527">
        <v>58</v>
      </c>
      <c r="P1527">
        <v>7</v>
      </c>
      <c r="Q1527">
        <f>pqZwift[[#This Row],[Afstand]]+IF(pqZwift[[#This Row],[Index]]&gt;1,Q1526,0)</f>
        <v>10014</v>
      </c>
      <c r="R1527">
        <v>24</v>
      </c>
      <c r="S1527">
        <v>92</v>
      </c>
    </row>
    <row r="1528" spans="2:19" x14ac:dyDescent="0.25">
      <c r="B1528">
        <v>1526</v>
      </c>
      <c r="C1528" t="s">
        <v>1426</v>
      </c>
      <c r="D1528" t="s">
        <v>43</v>
      </c>
      <c r="E1528" s="10">
        <v>1.1574074074074073E-5</v>
      </c>
      <c r="F1528" t="s">
        <v>73</v>
      </c>
      <c r="G1528" t="s">
        <v>2250</v>
      </c>
      <c r="H1528" s="11">
        <v>44171.416087962964</v>
      </c>
      <c r="I1528" t="s">
        <v>2251</v>
      </c>
      <c r="J1528">
        <v>0</v>
      </c>
      <c r="K1528">
        <v>93</v>
      </c>
      <c r="M1528">
        <v>1526</v>
      </c>
      <c r="N1528" s="16">
        <v>1.1574074074074073E-5</v>
      </c>
      <c r="O1528">
        <v>58</v>
      </c>
      <c r="P1528">
        <v>7</v>
      </c>
      <c r="Q1528">
        <f>pqZwift[[#This Row],[Afstand]]+IF(pqZwift[[#This Row],[Index]]&gt;1,Q1527,0)</f>
        <v>10021</v>
      </c>
      <c r="R1528">
        <v>24</v>
      </c>
      <c r="S1528">
        <v>93</v>
      </c>
    </row>
    <row r="1529" spans="2:19" x14ac:dyDescent="0.25">
      <c r="B1529">
        <v>1527</v>
      </c>
      <c r="C1529" t="s">
        <v>1426</v>
      </c>
      <c r="D1529" t="s">
        <v>43</v>
      </c>
      <c r="E1529" s="10">
        <v>1.1574074074074073E-5</v>
      </c>
      <c r="F1529" t="s">
        <v>173</v>
      </c>
      <c r="G1529" t="s">
        <v>2252</v>
      </c>
      <c r="H1529" s="11">
        <v>44171.41609953704</v>
      </c>
      <c r="I1529" t="s">
        <v>2253</v>
      </c>
      <c r="J1529">
        <v>0</v>
      </c>
      <c r="K1529">
        <v>92</v>
      </c>
      <c r="M1529">
        <v>1527</v>
      </c>
      <c r="N1529" s="16">
        <v>1.1574074074074073E-5</v>
      </c>
      <c r="O1529">
        <v>58</v>
      </c>
      <c r="P1529">
        <v>7</v>
      </c>
      <c r="Q1529">
        <f>pqZwift[[#This Row],[Afstand]]+IF(pqZwift[[#This Row],[Index]]&gt;1,Q1528,0)</f>
        <v>10028</v>
      </c>
      <c r="R1529">
        <v>25</v>
      </c>
      <c r="S1529">
        <v>92</v>
      </c>
    </row>
    <row r="1530" spans="2:19" x14ac:dyDescent="0.25">
      <c r="B1530">
        <v>1528</v>
      </c>
      <c r="C1530" t="s">
        <v>1426</v>
      </c>
      <c r="D1530" t="s">
        <v>43</v>
      </c>
      <c r="E1530" s="10">
        <v>1.1574074074074073E-5</v>
      </c>
      <c r="F1530" t="s">
        <v>173</v>
      </c>
      <c r="G1530" t="s">
        <v>2252</v>
      </c>
      <c r="H1530" s="11">
        <v>44171.41611111111</v>
      </c>
      <c r="I1530" t="s">
        <v>2254</v>
      </c>
      <c r="J1530">
        <v>0</v>
      </c>
      <c r="K1530">
        <v>93</v>
      </c>
      <c r="M1530">
        <v>1528</v>
      </c>
      <c r="N1530" s="16">
        <v>1.1574074074074073E-5</v>
      </c>
      <c r="O1530">
        <v>58</v>
      </c>
      <c r="P1530">
        <v>7</v>
      </c>
      <c r="Q1530">
        <f>pqZwift[[#This Row],[Afstand]]+IF(pqZwift[[#This Row],[Index]]&gt;1,Q1529,0)</f>
        <v>10035</v>
      </c>
      <c r="R1530">
        <v>25</v>
      </c>
      <c r="S1530">
        <v>93</v>
      </c>
    </row>
    <row r="1531" spans="2:19" x14ac:dyDescent="0.25">
      <c r="B1531">
        <v>1529</v>
      </c>
      <c r="C1531" t="s">
        <v>1426</v>
      </c>
      <c r="D1531" t="s">
        <v>43</v>
      </c>
      <c r="E1531" s="10">
        <v>1.1574074074074073E-5</v>
      </c>
      <c r="F1531" t="s">
        <v>73</v>
      </c>
      <c r="G1531" t="s">
        <v>2250</v>
      </c>
      <c r="H1531" s="11">
        <v>44171.416122685187</v>
      </c>
      <c r="I1531" t="s">
        <v>2255</v>
      </c>
      <c r="J1531">
        <v>0</v>
      </c>
      <c r="K1531">
        <v>93</v>
      </c>
      <c r="M1531">
        <v>1529</v>
      </c>
      <c r="N1531" s="16">
        <v>1.1574074074074073E-5</v>
      </c>
      <c r="O1531">
        <v>58</v>
      </c>
      <c r="P1531">
        <v>7</v>
      </c>
      <c r="Q1531">
        <f>pqZwift[[#This Row],[Afstand]]+IF(pqZwift[[#This Row],[Index]]&gt;1,Q1530,0)</f>
        <v>10042</v>
      </c>
      <c r="R1531">
        <v>24</v>
      </c>
      <c r="S1531">
        <v>93</v>
      </c>
    </row>
    <row r="1532" spans="2:19" x14ac:dyDescent="0.25">
      <c r="B1532">
        <v>1530</v>
      </c>
      <c r="C1532" t="s">
        <v>1426</v>
      </c>
      <c r="D1532" t="s">
        <v>43</v>
      </c>
      <c r="E1532" s="10">
        <v>1.1574074074074073E-5</v>
      </c>
      <c r="F1532" t="s">
        <v>79</v>
      </c>
      <c r="G1532" t="s">
        <v>64</v>
      </c>
      <c r="H1532" s="11">
        <v>44171.416134259256</v>
      </c>
      <c r="I1532" t="s">
        <v>2256</v>
      </c>
      <c r="J1532">
        <v>0</v>
      </c>
      <c r="K1532">
        <v>92</v>
      </c>
      <c r="M1532">
        <v>1530</v>
      </c>
      <c r="N1532" s="16">
        <v>1.1574074074074073E-5</v>
      </c>
      <c r="O1532">
        <v>58</v>
      </c>
      <c r="P1532">
        <v>7</v>
      </c>
      <c r="Q1532">
        <f>pqZwift[[#This Row],[Afstand]]+IF(pqZwift[[#This Row],[Index]]&gt;1,Q1531,0)</f>
        <v>10049</v>
      </c>
      <c r="R1532">
        <v>26</v>
      </c>
      <c r="S1532">
        <v>92</v>
      </c>
    </row>
    <row r="1533" spans="2:19" x14ac:dyDescent="0.25">
      <c r="B1533">
        <v>1531</v>
      </c>
      <c r="C1533" t="s">
        <v>1426</v>
      </c>
      <c r="D1533" t="s">
        <v>43</v>
      </c>
      <c r="E1533" s="10">
        <v>1.1574074074074073E-5</v>
      </c>
      <c r="F1533" t="s">
        <v>173</v>
      </c>
      <c r="G1533" t="s">
        <v>2257</v>
      </c>
      <c r="H1533" s="11">
        <v>44171.416145833333</v>
      </c>
      <c r="I1533" t="s">
        <v>2258</v>
      </c>
      <c r="J1533">
        <v>0</v>
      </c>
      <c r="K1533">
        <v>93</v>
      </c>
      <c r="M1533">
        <v>1531</v>
      </c>
      <c r="N1533" s="16">
        <v>1.1574074074074073E-5</v>
      </c>
      <c r="O1533">
        <v>58</v>
      </c>
      <c r="P1533">
        <v>7</v>
      </c>
      <c r="Q1533">
        <f>pqZwift[[#This Row],[Afstand]]+IF(pqZwift[[#This Row],[Index]]&gt;1,Q1532,0)</f>
        <v>10056</v>
      </c>
      <c r="R1533">
        <v>25</v>
      </c>
      <c r="S1533">
        <v>93</v>
      </c>
    </row>
    <row r="1534" spans="2:19" x14ac:dyDescent="0.25">
      <c r="B1534">
        <v>1532</v>
      </c>
      <c r="C1534" t="s">
        <v>1426</v>
      </c>
      <c r="D1534" t="s">
        <v>43</v>
      </c>
      <c r="E1534" s="10">
        <v>1.1574074074074073E-5</v>
      </c>
      <c r="F1534" t="s">
        <v>79</v>
      </c>
      <c r="G1534" t="s">
        <v>64</v>
      </c>
      <c r="H1534" s="11">
        <v>44171.41615740741</v>
      </c>
      <c r="I1534" t="s">
        <v>2259</v>
      </c>
      <c r="J1534">
        <v>0</v>
      </c>
      <c r="K1534">
        <v>92</v>
      </c>
      <c r="M1534">
        <v>1532</v>
      </c>
      <c r="N1534" s="16">
        <v>1.1574074074074073E-5</v>
      </c>
      <c r="O1534">
        <v>58</v>
      </c>
      <c r="P1534">
        <v>7</v>
      </c>
      <c r="Q1534">
        <f>pqZwift[[#This Row],[Afstand]]+IF(pqZwift[[#This Row],[Index]]&gt;1,Q1533,0)</f>
        <v>10063</v>
      </c>
      <c r="R1534">
        <v>26</v>
      </c>
      <c r="S1534">
        <v>92</v>
      </c>
    </row>
    <row r="1535" spans="2:19" x14ac:dyDescent="0.25">
      <c r="B1535">
        <v>1533</v>
      </c>
      <c r="C1535" t="s">
        <v>1426</v>
      </c>
      <c r="D1535" t="s">
        <v>43</v>
      </c>
      <c r="E1535" s="10">
        <v>1.1574074074074073E-5</v>
      </c>
      <c r="F1535" t="s">
        <v>315</v>
      </c>
      <c r="G1535" t="s">
        <v>2260</v>
      </c>
      <c r="H1535" s="11">
        <v>44171.416168981479</v>
      </c>
      <c r="I1535" t="s">
        <v>2261</v>
      </c>
      <c r="J1535">
        <v>0</v>
      </c>
      <c r="K1535">
        <v>91</v>
      </c>
      <c r="M1535">
        <v>1533</v>
      </c>
      <c r="N1535" s="16">
        <v>1.1574074074074073E-5</v>
      </c>
      <c r="O1535">
        <v>58</v>
      </c>
      <c r="P1535">
        <v>7</v>
      </c>
      <c r="Q1535">
        <f>pqZwift[[#This Row],[Afstand]]+IF(pqZwift[[#This Row],[Index]]&gt;1,Q1534,0)</f>
        <v>10070</v>
      </c>
      <c r="R1535">
        <v>23</v>
      </c>
      <c r="S1535">
        <v>91</v>
      </c>
    </row>
    <row r="1536" spans="2:19" x14ac:dyDescent="0.25">
      <c r="B1536">
        <v>1534</v>
      </c>
      <c r="C1536" t="s">
        <v>1420</v>
      </c>
      <c r="D1536" t="s">
        <v>43</v>
      </c>
      <c r="E1536" s="10">
        <v>1.1574074074074073E-5</v>
      </c>
      <c r="F1536" t="s">
        <v>79</v>
      </c>
      <c r="G1536" t="s">
        <v>64</v>
      </c>
      <c r="H1536" s="11">
        <v>44171.416180555556</v>
      </c>
      <c r="I1536" t="s">
        <v>2262</v>
      </c>
      <c r="J1536">
        <v>0</v>
      </c>
      <c r="K1536">
        <v>92</v>
      </c>
      <c r="M1536">
        <v>1534</v>
      </c>
      <c r="N1536" s="16">
        <v>1.1574074074074073E-5</v>
      </c>
      <c r="O1536">
        <v>57</v>
      </c>
      <c r="P1536">
        <v>7</v>
      </c>
      <c r="Q1536">
        <f>pqZwift[[#This Row],[Afstand]]+IF(pqZwift[[#This Row],[Index]]&gt;1,Q1535,0)</f>
        <v>10077</v>
      </c>
      <c r="R1536">
        <v>26</v>
      </c>
      <c r="S1536">
        <v>92</v>
      </c>
    </row>
    <row r="1537" spans="2:19" x14ac:dyDescent="0.25">
      <c r="B1537">
        <v>1535</v>
      </c>
      <c r="C1537" t="s">
        <v>1420</v>
      </c>
      <c r="D1537" t="s">
        <v>35</v>
      </c>
      <c r="E1537" s="10">
        <v>1.1574074074074073E-5</v>
      </c>
      <c r="F1537" t="s">
        <v>185</v>
      </c>
      <c r="G1537" t="s">
        <v>2263</v>
      </c>
      <c r="H1537" s="11">
        <v>44171.416192129633</v>
      </c>
      <c r="I1537" t="s">
        <v>2264</v>
      </c>
      <c r="J1537">
        <v>0</v>
      </c>
      <c r="K1537">
        <v>91</v>
      </c>
      <c r="M1537">
        <v>1535</v>
      </c>
      <c r="N1537" s="16">
        <v>1.1574074074074073E-5</v>
      </c>
      <c r="O1537">
        <v>57</v>
      </c>
      <c r="P1537">
        <v>8</v>
      </c>
      <c r="Q1537">
        <f>pqZwift[[#This Row],[Afstand]]+IF(pqZwift[[#This Row],[Index]]&gt;1,Q1536,0)</f>
        <v>10085</v>
      </c>
      <c r="R1537">
        <v>28</v>
      </c>
      <c r="S1537">
        <v>91</v>
      </c>
    </row>
    <row r="1538" spans="2:19" x14ac:dyDescent="0.25">
      <c r="B1538">
        <v>1536</v>
      </c>
      <c r="C1538" t="s">
        <v>1420</v>
      </c>
      <c r="D1538" t="s">
        <v>43</v>
      </c>
      <c r="E1538" s="10">
        <v>1.1574074074074073E-5</v>
      </c>
      <c r="F1538" t="s">
        <v>79</v>
      </c>
      <c r="G1538" t="s">
        <v>2265</v>
      </c>
      <c r="H1538" s="11">
        <v>44171.416203703702</v>
      </c>
      <c r="I1538" t="s">
        <v>2266</v>
      </c>
      <c r="J1538">
        <v>0</v>
      </c>
      <c r="K1538">
        <v>92</v>
      </c>
      <c r="M1538">
        <v>1536</v>
      </c>
      <c r="N1538" s="16">
        <v>1.1574074074074073E-5</v>
      </c>
      <c r="O1538">
        <v>57</v>
      </c>
      <c r="P1538">
        <v>7</v>
      </c>
      <c r="Q1538">
        <f>pqZwift[[#This Row],[Afstand]]+IF(pqZwift[[#This Row],[Index]]&gt;1,Q1537,0)</f>
        <v>10092</v>
      </c>
      <c r="R1538">
        <v>26</v>
      </c>
      <c r="S1538">
        <v>92</v>
      </c>
    </row>
    <row r="1539" spans="2:19" x14ac:dyDescent="0.25">
      <c r="B1539">
        <v>1537</v>
      </c>
      <c r="C1539" t="s">
        <v>1420</v>
      </c>
      <c r="D1539" t="s">
        <v>43</v>
      </c>
      <c r="E1539" s="10">
        <v>1.1574074074074073E-5</v>
      </c>
      <c r="F1539" t="s">
        <v>173</v>
      </c>
      <c r="G1539" t="s">
        <v>41</v>
      </c>
      <c r="H1539" s="11">
        <v>44171.416215277779</v>
      </c>
      <c r="I1539" t="s">
        <v>2267</v>
      </c>
      <c r="J1539">
        <v>0</v>
      </c>
      <c r="K1539">
        <v>91</v>
      </c>
      <c r="M1539">
        <v>1537</v>
      </c>
      <c r="N1539" s="16">
        <v>1.1574074074074073E-5</v>
      </c>
      <c r="O1539">
        <v>57</v>
      </c>
      <c r="P1539">
        <v>7</v>
      </c>
      <c r="Q1539">
        <f>pqZwift[[#This Row],[Afstand]]+IF(pqZwift[[#This Row],[Index]]&gt;1,Q1538,0)</f>
        <v>10099</v>
      </c>
      <c r="R1539">
        <v>25</v>
      </c>
      <c r="S1539">
        <v>91</v>
      </c>
    </row>
    <row r="1540" spans="2:19" x14ac:dyDescent="0.25">
      <c r="B1540">
        <v>1538</v>
      </c>
      <c r="C1540" t="s">
        <v>1420</v>
      </c>
      <c r="D1540" t="s">
        <v>43</v>
      </c>
      <c r="E1540" s="10">
        <v>1.1574074074074073E-5</v>
      </c>
      <c r="F1540" t="s">
        <v>173</v>
      </c>
      <c r="G1540" t="s">
        <v>41</v>
      </c>
      <c r="H1540" s="11">
        <v>44171.416226851848</v>
      </c>
      <c r="I1540" t="s">
        <v>2268</v>
      </c>
      <c r="J1540">
        <v>0</v>
      </c>
      <c r="K1540">
        <v>92</v>
      </c>
      <c r="M1540">
        <v>1538</v>
      </c>
      <c r="N1540" s="16">
        <v>1.1574074074074073E-5</v>
      </c>
      <c r="O1540">
        <v>57</v>
      </c>
      <c r="P1540">
        <v>7</v>
      </c>
      <c r="Q1540">
        <f>pqZwift[[#This Row],[Afstand]]+IF(pqZwift[[#This Row],[Index]]&gt;1,Q1539,0)</f>
        <v>10106</v>
      </c>
      <c r="R1540">
        <v>25</v>
      </c>
      <c r="S1540">
        <v>92</v>
      </c>
    </row>
    <row r="1541" spans="2:19" x14ac:dyDescent="0.25">
      <c r="B1541">
        <v>1539</v>
      </c>
      <c r="C1541" t="s">
        <v>1420</v>
      </c>
      <c r="D1541" t="s">
        <v>43</v>
      </c>
      <c r="E1541" s="10">
        <v>1.1574074074074073E-5</v>
      </c>
      <c r="F1541" t="s">
        <v>79</v>
      </c>
      <c r="G1541" t="s">
        <v>2269</v>
      </c>
      <c r="H1541" s="11">
        <v>44171.416238425925</v>
      </c>
      <c r="I1541" t="s">
        <v>2270</v>
      </c>
      <c r="J1541">
        <v>0</v>
      </c>
      <c r="K1541">
        <v>93</v>
      </c>
      <c r="M1541">
        <v>1539</v>
      </c>
      <c r="N1541" s="16">
        <v>1.1574074074074073E-5</v>
      </c>
      <c r="O1541">
        <v>57</v>
      </c>
      <c r="P1541">
        <v>7</v>
      </c>
      <c r="Q1541">
        <f>pqZwift[[#This Row],[Afstand]]+IF(pqZwift[[#This Row],[Index]]&gt;1,Q1540,0)</f>
        <v>10113</v>
      </c>
      <c r="R1541">
        <v>26</v>
      </c>
      <c r="S1541">
        <v>93</v>
      </c>
    </row>
    <row r="1542" spans="2:19" x14ac:dyDescent="0.25">
      <c r="B1542">
        <v>1540</v>
      </c>
      <c r="C1542" t="s">
        <v>1420</v>
      </c>
      <c r="D1542" t="s">
        <v>35</v>
      </c>
      <c r="E1542" s="10">
        <v>1.1574074074074073E-5</v>
      </c>
      <c r="F1542" t="s">
        <v>84</v>
      </c>
      <c r="G1542" t="s">
        <v>2271</v>
      </c>
      <c r="H1542" s="11">
        <v>44171.416250000002</v>
      </c>
      <c r="I1542" t="s">
        <v>2272</v>
      </c>
      <c r="J1542">
        <v>0</v>
      </c>
      <c r="K1542">
        <v>92</v>
      </c>
      <c r="M1542">
        <v>1540</v>
      </c>
      <c r="N1542" s="16">
        <v>1.1574074074074073E-5</v>
      </c>
      <c r="O1542">
        <v>57</v>
      </c>
      <c r="P1542">
        <v>8</v>
      </c>
      <c r="Q1542">
        <f>pqZwift[[#This Row],[Afstand]]+IF(pqZwift[[#This Row],[Index]]&gt;1,Q1541,0)</f>
        <v>10121</v>
      </c>
      <c r="R1542">
        <v>29</v>
      </c>
      <c r="S1542">
        <v>92</v>
      </c>
    </row>
    <row r="1543" spans="2:19" x14ac:dyDescent="0.25">
      <c r="B1543">
        <v>1541</v>
      </c>
      <c r="C1543" t="s">
        <v>1420</v>
      </c>
      <c r="D1543" t="s">
        <v>43</v>
      </c>
      <c r="E1543" s="10">
        <v>1.1574074074074073E-5</v>
      </c>
      <c r="F1543" t="s">
        <v>73</v>
      </c>
      <c r="G1543" t="s">
        <v>1667</v>
      </c>
      <c r="H1543" s="11">
        <v>44171.416261574072</v>
      </c>
      <c r="I1543" t="s">
        <v>2273</v>
      </c>
      <c r="J1543">
        <v>0</v>
      </c>
      <c r="K1543">
        <v>93</v>
      </c>
      <c r="M1543">
        <v>1541</v>
      </c>
      <c r="N1543" s="16">
        <v>1.1574074074074073E-5</v>
      </c>
      <c r="O1543">
        <v>57</v>
      </c>
      <c r="P1543">
        <v>7</v>
      </c>
      <c r="Q1543">
        <f>pqZwift[[#This Row],[Afstand]]+IF(pqZwift[[#This Row],[Index]]&gt;1,Q1542,0)</f>
        <v>10128</v>
      </c>
      <c r="R1543">
        <v>24</v>
      </c>
      <c r="S1543">
        <v>93</v>
      </c>
    </row>
    <row r="1544" spans="2:19" x14ac:dyDescent="0.25">
      <c r="B1544">
        <v>1542</v>
      </c>
      <c r="C1544" t="s">
        <v>1420</v>
      </c>
      <c r="D1544" t="s">
        <v>66</v>
      </c>
      <c r="E1544" s="10">
        <v>1.1574074074074073E-5</v>
      </c>
      <c r="F1544" t="s">
        <v>315</v>
      </c>
      <c r="G1544" t="s">
        <v>2274</v>
      </c>
      <c r="H1544" s="11">
        <v>44171.416273148148</v>
      </c>
      <c r="I1544" t="s">
        <v>2275</v>
      </c>
      <c r="J1544">
        <v>0</v>
      </c>
      <c r="K1544">
        <v>93</v>
      </c>
      <c r="M1544">
        <v>1542</v>
      </c>
      <c r="N1544" s="16">
        <v>1.1574074074074073E-5</v>
      </c>
      <c r="O1544">
        <v>57</v>
      </c>
      <c r="P1544">
        <v>6</v>
      </c>
      <c r="Q1544">
        <f>pqZwift[[#This Row],[Afstand]]+IF(pqZwift[[#This Row],[Index]]&gt;1,Q1543,0)</f>
        <v>10134</v>
      </c>
      <c r="R1544">
        <v>23</v>
      </c>
      <c r="S1544">
        <v>93</v>
      </c>
    </row>
    <row r="1545" spans="2:19" x14ac:dyDescent="0.25">
      <c r="B1545">
        <v>1543</v>
      </c>
      <c r="C1545" t="s">
        <v>1415</v>
      </c>
      <c r="D1545" t="s">
        <v>35</v>
      </c>
      <c r="E1545" s="10">
        <v>1.1574074074074073E-5</v>
      </c>
      <c r="F1545" t="s">
        <v>185</v>
      </c>
      <c r="G1545" t="s">
        <v>922</v>
      </c>
      <c r="H1545" s="11">
        <v>44171.416284722225</v>
      </c>
      <c r="I1545" t="s">
        <v>2276</v>
      </c>
      <c r="J1545">
        <v>0</v>
      </c>
      <c r="K1545">
        <v>91</v>
      </c>
      <c r="M1545">
        <v>1543</v>
      </c>
      <c r="N1545" s="16">
        <v>1.1574074074074073E-5</v>
      </c>
      <c r="O1545">
        <v>56</v>
      </c>
      <c r="P1545">
        <v>8</v>
      </c>
      <c r="Q1545">
        <f>pqZwift[[#This Row],[Afstand]]+IF(pqZwift[[#This Row],[Index]]&gt;1,Q1544,0)</f>
        <v>10142</v>
      </c>
      <c r="R1545">
        <v>28</v>
      </c>
      <c r="S1545">
        <v>91</v>
      </c>
    </row>
    <row r="1546" spans="2:19" x14ac:dyDescent="0.25">
      <c r="B1546">
        <v>1544</v>
      </c>
      <c r="C1546" t="s">
        <v>1415</v>
      </c>
      <c r="D1546" t="s">
        <v>35</v>
      </c>
      <c r="E1546" s="10">
        <v>1.1574074074074073E-5</v>
      </c>
      <c r="F1546" t="s">
        <v>84</v>
      </c>
      <c r="G1546" t="s">
        <v>2277</v>
      </c>
      <c r="H1546" s="11">
        <v>44171.416296296295</v>
      </c>
      <c r="I1546" t="s">
        <v>2278</v>
      </c>
      <c r="J1546">
        <v>0</v>
      </c>
      <c r="K1546">
        <v>91</v>
      </c>
      <c r="M1546">
        <v>1544</v>
      </c>
      <c r="N1546" s="16">
        <v>1.1574074074074073E-5</v>
      </c>
      <c r="O1546">
        <v>56</v>
      </c>
      <c r="P1546">
        <v>8</v>
      </c>
      <c r="Q1546">
        <f>pqZwift[[#This Row],[Afstand]]+IF(pqZwift[[#This Row],[Index]]&gt;1,Q1545,0)</f>
        <v>10150</v>
      </c>
      <c r="R1546">
        <v>29</v>
      </c>
      <c r="S1546">
        <v>91</v>
      </c>
    </row>
    <row r="1547" spans="2:19" x14ac:dyDescent="0.25">
      <c r="B1547">
        <v>1545</v>
      </c>
      <c r="C1547" t="s">
        <v>1415</v>
      </c>
      <c r="D1547" t="s">
        <v>66</v>
      </c>
      <c r="E1547" s="10">
        <v>1.1574074074074073E-5</v>
      </c>
      <c r="F1547" t="s">
        <v>315</v>
      </c>
      <c r="G1547" t="s">
        <v>2279</v>
      </c>
      <c r="H1547" s="11">
        <v>44171.416307870371</v>
      </c>
      <c r="I1547" t="s">
        <v>2280</v>
      </c>
      <c r="J1547">
        <v>0</v>
      </c>
      <c r="K1547">
        <v>91</v>
      </c>
      <c r="M1547">
        <v>1545</v>
      </c>
      <c r="N1547" s="16">
        <v>1.1574074074074073E-5</v>
      </c>
      <c r="O1547">
        <v>56</v>
      </c>
      <c r="P1547">
        <v>6</v>
      </c>
      <c r="Q1547">
        <f>pqZwift[[#This Row],[Afstand]]+IF(pqZwift[[#This Row],[Index]]&gt;1,Q1546,0)</f>
        <v>10156</v>
      </c>
      <c r="R1547">
        <v>23</v>
      </c>
      <c r="S1547">
        <v>91</v>
      </c>
    </row>
    <row r="1548" spans="2:19" x14ac:dyDescent="0.25">
      <c r="B1548">
        <v>1546</v>
      </c>
      <c r="C1548" t="s">
        <v>1415</v>
      </c>
      <c r="D1548" t="s">
        <v>43</v>
      </c>
      <c r="E1548" s="10">
        <v>1.1574074074074073E-5</v>
      </c>
      <c r="F1548" t="s">
        <v>79</v>
      </c>
      <c r="G1548" t="s">
        <v>2235</v>
      </c>
      <c r="H1548" s="11">
        <v>44171.416319444441</v>
      </c>
      <c r="I1548" t="s">
        <v>2281</v>
      </c>
      <c r="J1548">
        <v>0</v>
      </c>
      <c r="K1548">
        <v>91</v>
      </c>
      <c r="M1548">
        <v>1546</v>
      </c>
      <c r="N1548" s="16">
        <v>1.1574074074074073E-5</v>
      </c>
      <c r="O1548">
        <v>56</v>
      </c>
      <c r="P1548">
        <v>7</v>
      </c>
      <c r="Q1548">
        <f>pqZwift[[#This Row],[Afstand]]+IF(pqZwift[[#This Row],[Index]]&gt;1,Q1547,0)</f>
        <v>10163</v>
      </c>
      <c r="R1548">
        <v>26</v>
      </c>
      <c r="S1548">
        <v>91</v>
      </c>
    </row>
    <row r="1549" spans="2:19" x14ac:dyDescent="0.25">
      <c r="B1549">
        <v>1547</v>
      </c>
      <c r="C1549" t="s">
        <v>1415</v>
      </c>
      <c r="D1549" t="s">
        <v>43</v>
      </c>
      <c r="E1549" s="10">
        <v>1.1574074074074073E-5</v>
      </c>
      <c r="F1549" t="s">
        <v>73</v>
      </c>
      <c r="G1549" t="s">
        <v>2282</v>
      </c>
      <c r="H1549" s="11">
        <v>44171.416331018518</v>
      </c>
      <c r="I1549" t="s">
        <v>2283</v>
      </c>
      <c r="J1549">
        <v>0</v>
      </c>
      <c r="K1549">
        <v>90</v>
      </c>
      <c r="M1549">
        <v>1547</v>
      </c>
      <c r="N1549" s="16">
        <v>1.1574074074074073E-5</v>
      </c>
      <c r="O1549">
        <v>56</v>
      </c>
      <c r="P1549">
        <v>7</v>
      </c>
      <c r="Q1549">
        <f>pqZwift[[#This Row],[Afstand]]+IF(pqZwift[[#This Row],[Index]]&gt;1,Q1548,0)</f>
        <v>10170</v>
      </c>
      <c r="R1549">
        <v>24</v>
      </c>
      <c r="S1549">
        <v>90</v>
      </c>
    </row>
    <row r="1550" spans="2:19" x14ac:dyDescent="0.25">
      <c r="B1550">
        <v>1548</v>
      </c>
      <c r="C1550" t="s">
        <v>1415</v>
      </c>
      <c r="D1550" t="s">
        <v>35</v>
      </c>
      <c r="E1550" s="10">
        <v>1.1574074074074073E-5</v>
      </c>
      <c r="F1550" t="s">
        <v>185</v>
      </c>
      <c r="G1550" t="s">
        <v>2284</v>
      </c>
      <c r="H1550" s="11">
        <v>44171.416342592594</v>
      </c>
      <c r="I1550" t="s">
        <v>2285</v>
      </c>
      <c r="J1550">
        <v>0</v>
      </c>
      <c r="K1550">
        <v>90</v>
      </c>
      <c r="M1550">
        <v>1548</v>
      </c>
      <c r="N1550" s="16">
        <v>1.1574074074074073E-5</v>
      </c>
      <c r="O1550">
        <v>56</v>
      </c>
      <c r="P1550">
        <v>8</v>
      </c>
      <c r="Q1550">
        <f>pqZwift[[#This Row],[Afstand]]+IF(pqZwift[[#This Row],[Index]]&gt;1,Q1549,0)</f>
        <v>10178</v>
      </c>
      <c r="R1550">
        <v>28</v>
      </c>
      <c r="S1550">
        <v>90</v>
      </c>
    </row>
    <row r="1551" spans="2:19" x14ac:dyDescent="0.25">
      <c r="B1551">
        <v>1549</v>
      </c>
      <c r="C1551" t="s">
        <v>1415</v>
      </c>
      <c r="D1551" t="s">
        <v>35</v>
      </c>
      <c r="E1551" s="10">
        <v>1.1574074074074073E-5</v>
      </c>
      <c r="F1551" t="s">
        <v>84</v>
      </c>
      <c r="G1551" t="s">
        <v>2271</v>
      </c>
      <c r="H1551" s="11">
        <v>44171.416354166664</v>
      </c>
      <c r="I1551" t="s">
        <v>2286</v>
      </c>
      <c r="J1551">
        <v>0</v>
      </c>
      <c r="K1551">
        <v>89</v>
      </c>
      <c r="M1551">
        <v>1549</v>
      </c>
      <c r="N1551" s="16">
        <v>1.1574074074074073E-5</v>
      </c>
      <c r="O1551">
        <v>56</v>
      </c>
      <c r="P1551">
        <v>8</v>
      </c>
      <c r="Q1551">
        <f>pqZwift[[#This Row],[Afstand]]+IF(pqZwift[[#This Row],[Index]]&gt;1,Q1550,0)</f>
        <v>10186</v>
      </c>
      <c r="R1551">
        <v>29</v>
      </c>
      <c r="S1551">
        <v>89</v>
      </c>
    </row>
    <row r="1552" spans="2:19" x14ac:dyDescent="0.25">
      <c r="B1552">
        <v>1550</v>
      </c>
      <c r="C1552" t="s">
        <v>1410</v>
      </c>
      <c r="D1552" t="s">
        <v>43</v>
      </c>
      <c r="E1552" s="10">
        <v>1.1574074074074073E-5</v>
      </c>
      <c r="F1552" t="s">
        <v>76</v>
      </c>
      <c r="G1552" t="s">
        <v>2287</v>
      </c>
      <c r="H1552" s="11">
        <v>44171.416365740741</v>
      </c>
      <c r="I1552" t="s">
        <v>2288</v>
      </c>
      <c r="J1552">
        <v>0</v>
      </c>
      <c r="K1552">
        <v>90</v>
      </c>
      <c r="M1552">
        <v>1550</v>
      </c>
      <c r="N1552" s="16">
        <v>1.1574074074074073E-5</v>
      </c>
      <c r="O1552">
        <v>55</v>
      </c>
      <c r="P1552">
        <v>7</v>
      </c>
      <c r="Q1552">
        <f>pqZwift[[#This Row],[Afstand]]+IF(pqZwift[[#This Row],[Index]]&gt;1,Q1551,0)</f>
        <v>10193</v>
      </c>
      <c r="R1552">
        <v>27</v>
      </c>
      <c r="S1552">
        <v>90</v>
      </c>
    </row>
    <row r="1553" spans="2:19" x14ac:dyDescent="0.25">
      <c r="B1553">
        <v>1551</v>
      </c>
      <c r="C1553" t="s">
        <v>1410</v>
      </c>
      <c r="D1553" t="s">
        <v>43</v>
      </c>
      <c r="E1553" s="10">
        <v>1.1574074074074073E-5</v>
      </c>
      <c r="F1553" t="s">
        <v>79</v>
      </c>
      <c r="G1553" t="s">
        <v>919</v>
      </c>
      <c r="H1553" s="11">
        <v>44171.416377314818</v>
      </c>
      <c r="I1553" t="s">
        <v>2289</v>
      </c>
      <c r="J1553">
        <v>0</v>
      </c>
      <c r="K1553">
        <v>89</v>
      </c>
      <c r="M1553">
        <v>1551</v>
      </c>
      <c r="N1553" s="16">
        <v>1.1574074074074073E-5</v>
      </c>
      <c r="O1553">
        <v>55</v>
      </c>
      <c r="P1553">
        <v>7</v>
      </c>
      <c r="Q1553">
        <f>pqZwift[[#This Row],[Afstand]]+IF(pqZwift[[#This Row],[Index]]&gt;1,Q1552,0)</f>
        <v>10200</v>
      </c>
      <c r="R1553">
        <v>26</v>
      </c>
      <c r="S1553">
        <v>89</v>
      </c>
    </row>
    <row r="1554" spans="2:19" x14ac:dyDescent="0.25">
      <c r="B1554">
        <v>1552</v>
      </c>
      <c r="C1554" t="s">
        <v>1410</v>
      </c>
      <c r="D1554" t="s">
        <v>43</v>
      </c>
      <c r="E1554" s="10">
        <v>1.1574074074074073E-5</v>
      </c>
      <c r="F1554" t="s">
        <v>173</v>
      </c>
      <c r="G1554" t="s">
        <v>826</v>
      </c>
      <c r="H1554" s="11">
        <v>44171.416388888887</v>
      </c>
      <c r="I1554" t="s">
        <v>2290</v>
      </c>
      <c r="J1554">
        <v>0</v>
      </c>
      <c r="K1554">
        <v>90</v>
      </c>
      <c r="M1554">
        <v>1552</v>
      </c>
      <c r="N1554" s="16">
        <v>1.1574074074074073E-5</v>
      </c>
      <c r="O1554">
        <v>55</v>
      </c>
      <c r="P1554">
        <v>7</v>
      </c>
      <c r="Q1554">
        <f>pqZwift[[#This Row],[Afstand]]+IF(pqZwift[[#This Row],[Index]]&gt;1,Q1553,0)</f>
        <v>10207</v>
      </c>
      <c r="R1554">
        <v>25</v>
      </c>
      <c r="S1554">
        <v>90</v>
      </c>
    </row>
    <row r="1555" spans="2:19" x14ac:dyDescent="0.25">
      <c r="B1555">
        <v>1553</v>
      </c>
      <c r="C1555" t="s">
        <v>1410</v>
      </c>
      <c r="D1555" t="s">
        <v>35</v>
      </c>
      <c r="E1555" s="10">
        <v>1.1574074074074073E-5</v>
      </c>
      <c r="F1555" t="s">
        <v>161</v>
      </c>
      <c r="G1555" t="s">
        <v>2291</v>
      </c>
      <c r="H1555" s="11">
        <v>44171.416400462964</v>
      </c>
      <c r="I1555" t="s">
        <v>2292</v>
      </c>
      <c r="J1555">
        <v>0</v>
      </c>
      <c r="K1555">
        <v>89</v>
      </c>
      <c r="M1555">
        <v>1553</v>
      </c>
      <c r="N1555" s="16">
        <v>1.1574074074074073E-5</v>
      </c>
      <c r="O1555">
        <v>55</v>
      </c>
      <c r="P1555">
        <v>8</v>
      </c>
      <c r="Q1555">
        <f>pqZwift[[#This Row],[Afstand]]+IF(pqZwift[[#This Row],[Index]]&gt;1,Q1554,0)</f>
        <v>10215</v>
      </c>
      <c r="R1555">
        <v>30</v>
      </c>
      <c r="S1555">
        <v>89</v>
      </c>
    </row>
    <row r="1556" spans="2:19" x14ac:dyDescent="0.25">
      <c r="B1556">
        <v>1554</v>
      </c>
      <c r="C1556" t="s">
        <v>1410</v>
      </c>
      <c r="D1556" t="s">
        <v>66</v>
      </c>
      <c r="E1556" s="10">
        <v>1.1574074074074073E-5</v>
      </c>
      <c r="F1556" t="s">
        <v>70</v>
      </c>
      <c r="G1556" t="s">
        <v>2293</v>
      </c>
      <c r="H1556" s="11">
        <v>44171.416412037041</v>
      </c>
      <c r="I1556" t="s">
        <v>2294</v>
      </c>
      <c r="J1556">
        <v>0</v>
      </c>
      <c r="K1556">
        <v>89</v>
      </c>
      <c r="M1556">
        <v>1554</v>
      </c>
      <c r="N1556" s="16">
        <v>1.1574074074074073E-5</v>
      </c>
      <c r="O1556">
        <v>55</v>
      </c>
      <c r="P1556">
        <v>6</v>
      </c>
      <c r="Q1556">
        <f>pqZwift[[#This Row],[Afstand]]+IF(pqZwift[[#This Row],[Index]]&gt;1,Q1555,0)</f>
        <v>10221</v>
      </c>
      <c r="R1556">
        <v>22</v>
      </c>
      <c r="S1556">
        <v>89</v>
      </c>
    </row>
    <row r="1557" spans="2:19" x14ac:dyDescent="0.25">
      <c r="B1557">
        <v>1555</v>
      </c>
      <c r="C1557" t="s">
        <v>1410</v>
      </c>
      <c r="D1557" t="s">
        <v>35</v>
      </c>
      <c r="E1557" s="10">
        <v>1.1574074074074073E-5</v>
      </c>
      <c r="F1557" t="s">
        <v>76</v>
      </c>
      <c r="G1557" t="s">
        <v>1216</v>
      </c>
      <c r="H1557" s="11">
        <v>44171.41642361111</v>
      </c>
      <c r="I1557" t="s">
        <v>2295</v>
      </c>
      <c r="J1557">
        <v>0</v>
      </c>
      <c r="K1557">
        <v>89</v>
      </c>
      <c r="M1557">
        <v>1555</v>
      </c>
      <c r="N1557" s="16">
        <v>1.1574074074074073E-5</v>
      </c>
      <c r="O1557">
        <v>55</v>
      </c>
      <c r="P1557">
        <v>8</v>
      </c>
      <c r="Q1557">
        <f>pqZwift[[#This Row],[Afstand]]+IF(pqZwift[[#This Row],[Index]]&gt;1,Q1556,0)</f>
        <v>10229</v>
      </c>
      <c r="R1557">
        <v>27</v>
      </c>
      <c r="S1557">
        <v>89</v>
      </c>
    </row>
    <row r="1558" spans="2:19" x14ac:dyDescent="0.25">
      <c r="B1558">
        <v>1556</v>
      </c>
      <c r="C1558" t="s">
        <v>1410</v>
      </c>
      <c r="D1558" t="s">
        <v>66</v>
      </c>
      <c r="E1558" s="10">
        <v>1.1574074074074073E-5</v>
      </c>
      <c r="F1558" t="s">
        <v>327</v>
      </c>
      <c r="G1558" t="s">
        <v>657</v>
      </c>
      <c r="H1558" s="11">
        <v>44171.416435185187</v>
      </c>
      <c r="I1558" t="s">
        <v>2296</v>
      </c>
      <c r="J1558">
        <v>0</v>
      </c>
      <c r="K1558">
        <v>90</v>
      </c>
      <c r="M1558">
        <v>1556</v>
      </c>
      <c r="N1558" s="16">
        <v>1.1574074074074073E-5</v>
      </c>
      <c r="O1558">
        <v>55</v>
      </c>
      <c r="P1558">
        <v>6</v>
      </c>
      <c r="Q1558">
        <f>pqZwift[[#This Row],[Afstand]]+IF(pqZwift[[#This Row],[Index]]&gt;1,Q1557,0)</f>
        <v>10235</v>
      </c>
      <c r="R1558">
        <v>20</v>
      </c>
      <c r="S1558">
        <v>90</v>
      </c>
    </row>
    <row r="1559" spans="2:19" x14ac:dyDescent="0.25">
      <c r="B1559">
        <v>1557</v>
      </c>
      <c r="C1559" t="s">
        <v>1410</v>
      </c>
      <c r="D1559" t="s">
        <v>43</v>
      </c>
      <c r="E1559" s="10">
        <v>1.1574074074074073E-5</v>
      </c>
      <c r="F1559" t="s">
        <v>73</v>
      </c>
      <c r="G1559" t="s">
        <v>2178</v>
      </c>
      <c r="H1559" s="11">
        <v>44171.416446759256</v>
      </c>
      <c r="I1559" t="s">
        <v>2297</v>
      </c>
      <c r="J1559">
        <v>0</v>
      </c>
      <c r="K1559">
        <v>89</v>
      </c>
      <c r="M1559">
        <v>1557</v>
      </c>
      <c r="N1559" s="16">
        <v>1.1574074074074073E-5</v>
      </c>
      <c r="O1559">
        <v>55</v>
      </c>
      <c r="P1559">
        <v>7</v>
      </c>
      <c r="Q1559">
        <f>pqZwift[[#This Row],[Afstand]]+IF(pqZwift[[#This Row],[Index]]&gt;1,Q1558,0)</f>
        <v>10242</v>
      </c>
      <c r="R1559">
        <v>24</v>
      </c>
      <c r="S1559">
        <v>89</v>
      </c>
    </row>
    <row r="1560" spans="2:19" x14ac:dyDescent="0.25">
      <c r="B1560">
        <v>1558</v>
      </c>
      <c r="C1560" t="s">
        <v>1410</v>
      </c>
      <c r="D1560" t="s">
        <v>66</v>
      </c>
      <c r="E1560" s="10">
        <v>1.1574074074074073E-5</v>
      </c>
      <c r="F1560" t="s">
        <v>67</v>
      </c>
      <c r="G1560" t="s">
        <v>650</v>
      </c>
      <c r="H1560" s="11">
        <v>44171.416458333333</v>
      </c>
      <c r="I1560" t="s">
        <v>2298</v>
      </c>
      <c r="J1560">
        <v>0</v>
      </c>
      <c r="K1560">
        <v>90</v>
      </c>
      <c r="M1560">
        <v>1558</v>
      </c>
      <c r="N1560" s="16">
        <v>1.1574074074074073E-5</v>
      </c>
      <c r="O1560">
        <v>55</v>
      </c>
      <c r="P1560">
        <v>6</v>
      </c>
      <c r="Q1560">
        <f>pqZwift[[#This Row],[Afstand]]+IF(pqZwift[[#This Row],[Index]]&gt;1,Q1559,0)</f>
        <v>10248</v>
      </c>
      <c r="R1560">
        <v>21</v>
      </c>
      <c r="S1560">
        <v>90</v>
      </c>
    </row>
    <row r="1561" spans="2:19" x14ac:dyDescent="0.25">
      <c r="B1561">
        <v>1559</v>
      </c>
      <c r="C1561" t="s">
        <v>1410</v>
      </c>
      <c r="D1561" t="s">
        <v>66</v>
      </c>
      <c r="E1561" s="10">
        <v>1.1574074074074073E-5</v>
      </c>
      <c r="F1561" t="s">
        <v>67</v>
      </c>
      <c r="G1561" t="s">
        <v>650</v>
      </c>
      <c r="H1561" s="11">
        <v>44171.41646990741</v>
      </c>
      <c r="I1561" t="s">
        <v>2299</v>
      </c>
      <c r="J1561">
        <v>0</v>
      </c>
      <c r="K1561">
        <v>91</v>
      </c>
      <c r="M1561">
        <v>1559</v>
      </c>
      <c r="N1561" s="16">
        <v>1.1574074074074073E-5</v>
      </c>
      <c r="O1561">
        <v>55</v>
      </c>
      <c r="P1561">
        <v>6</v>
      </c>
      <c r="Q1561">
        <f>pqZwift[[#This Row],[Afstand]]+IF(pqZwift[[#This Row],[Index]]&gt;1,Q1560,0)</f>
        <v>10254</v>
      </c>
      <c r="R1561">
        <v>21</v>
      </c>
      <c r="S1561">
        <v>91</v>
      </c>
    </row>
    <row r="1562" spans="2:19" x14ac:dyDescent="0.25">
      <c r="B1562">
        <v>1560</v>
      </c>
      <c r="C1562" t="s">
        <v>1410</v>
      </c>
      <c r="D1562" t="s">
        <v>66</v>
      </c>
      <c r="E1562" s="10">
        <v>1.1574074074074073E-5</v>
      </c>
      <c r="F1562" t="s">
        <v>315</v>
      </c>
      <c r="G1562" t="s">
        <v>642</v>
      </c>
      <c r="H1562" s="11">
        <v>44171.416481481479</v>
      </c>
      <c r="I1562" t="s">
        <v>2300</v>
      </c>
      <c r="J1562">
        <v>0</v>
      </c>
      <c r="K1562">
        <v>91</v>
      </c>
      <c r="M1562">
        <v>1560</v>
      </c>
      <c r="N1562" s="16">
        <v>1.1574074074074073E-5</v>
      </c>
      <c r="O1562">
        <v>55</v>
      </c>
      <c r="P1562">
        <v>6</v>
      </c>
      <c r="Q1562">
        <f>pqZwift[[#This Row],[Afstand]]+IF(pqZwift[[#This Row],[Index]]&gt;1,Q1561,0)</f>
        <v>10260</v>
      </c>
      <c r="R1562">
        <v>23</v>
      </c>
      <c r="S1562">
        <v>91</v>
      </c>
    </row>
    <row r="1563" spans="2:19" x14ac:dyDescent="0.25">
      <c r="B1563">
        <v>1561</v>
      </c>
      <c r="C1563" t="s">
        <v>1410</v>
      </c>
      <c r="D1563" t="s">
        <v>66</v>
      </c>
      <c r="E1563" s="10">
        <v>1.1574074074074073E-5</v>
      </c>
      <c r="F1563" t="s">
        <v>327</v>
      </c>
      <c r="G1563" t="s">
        <v>995</v>
      </c>
      <c r="H1563" s="11">
        <v>44171.416493055556</v>
      </c>
      <c r="I1563" t="s">
        <v>2301</v>
      </c>
      <c r="J1563">
        <v>0</v>
      </c>
      <c r="K1563">
        <v>91</v>
      </c>
      <c r="M1563">
        <v>1561</v>
      </c>
      <c r="N1563" s="16">
        <v>1.1574074074074073E-5</v>
      </c>
      <c r="O1563">
        <v>55</v>
      </c>
      <c r="P1563">
        <v>6</v>
      </c>
      <c r="Q1563">
        <f>pqZwift[[#This Row],[Afstand]]+IF(pqZwift[[#This Row],[Index]]&gt;1,Q1562,0)</f>
        <v>10266</v>
      </c>
      <c r="R1563">
        <v>20</v>
      </c>
      <c r="S1563">
        <v>91</v>
      </c>
    </row>
    <row r="1564" spans="2:19" x14ac:dyDescent="0.25">
      <c r="B1564">
        <v>1562</v>
      </c>
      <c r="C1564" t="s">
        <v>1410</v>
      </c>
      <c r="D1564" t="s">
        <v>35</v>
      </c>
      <c r="E1564" s="10">
        <v>1.1574074074074073E-5</v>
      </c>
      <c r="F1564" t="s">
        <v>76</v>
      </c>
      <c r="G1564" t="s">
        <v>2302</v>
      </c>
      <c r="H1564" s="11">
        <v>44171.416504629633</v>
      </c>
      <c r="I1564" t="s">
        <v>2303</v>
      </c>
      <c r="J1564">
        <v>0</v>
      </c>
      <c r="K1564">
        <v>89</v>
      </c>
      <c r="M1564">
        <v>1562</v>
      </c>
      <c r="N1564" s="16">
        <v>1.1574074074074073E-5</v>
      </c>
      <c r="O1564">
        <v>55</v>
      </c>
      <c r="P1564">
        <v>8</v>
      </c>
      <c r="Q1564">
        <f>pqZwift[[#This Row],[Afstand]]+IF(pqZwift[[#This Row],[Index]]&gt;1,Q1563,0)</f>
        <v>10274</v>
      </c>
      <c r="R1564">
        <v>27</v>
      </c>
      <c r="S1564">
        <v>89</v>
      </c>
    </row>
    <row r="1565" spans="2:19" x14ac:dyDescent="0.25">
      <c r="B1565">
        <v>1563</v>
      </c>
      <c r="C1565" t="s">
        <v>1410</v>
      </c>
      <c r="D1565" t="s">
        <v>55</v>
      </c>
      <c r="E1565" s="10">
        <v>1.1574074074074073E-5</v>
      </c>
      <c r="F1565" t="s">
        <v>327</v>
      </c>
      <c r="G1565" t="s">
        <v>1015</v>
      </c>
      <c r="H1565" s="11">
        <v>44171.416516203702</v>
      </c>
      <c r="I1565" t="s">
        <v>2304</v>
      </c>
      <c r="J1565">
        <v>0</v>
      </c>
      <c r="K1565">
        <v>89</v>
      </c>
      <c r="M1565">
        <v>1563</v>
      </c>
      <c r="N1565" s="16">
        <v>1.1574074074074073E-5</v>
      </c>
      <c r="O1565">
        <v>55</v>
      </c>
      <c r="P1565">
        <v>5</v>
      </c>
      <c r="Q1565">
        <f>pqZwift[[#This Row],[Afstand]]+IF(pqZwift[[#This Row],[Index]]&gt;1,Q1564,0)</f>
        <v>10279</v>
      </c>
      <c r="R1565">
        <v>20</v>
      </c>
      <c r="S1565">
        <v>89</v>
      </c>
    </row>
    <row r="1566" spans="2:19" x14ac:dyDescent="0.25">
      <c r="B1566">
        <v>1564</v>
      </c>
      <c r="C1566" t="s">
        <v>1410</v>
      </c>
      <c r="D1566" t="s">
        <v>66</v>
      </c>
      <c r="E1566" s="10">
        <v>1.1574074074074073E-5</v>
      </c>
      <c r="F1566" t="s">
        <v>315</v>
      </c>
      <c r="G1566" t="s">
        <v>997</v>
      </c>
      <c r="H1566" s="11">
        <v>44171.416527777779</v>
      </c>
      <c r="I1566" t="s">
        <v>2305</v>
      </c>
      <c r="J1566">
        <v>0</v>
      </c>
      <c r="K1566">
        <v>88</v>
      </c>
      <c r="M1566">
        <v>1564</v>
      </c>
      <c r="N1566" s="16">
        <v>1.1574074074074073E-5</v>
      </c>
      <c r="O1566">
        <v>55</v>
      </c>
      <c r="P1566">
        <v>6</v>
      </c>
      <c r="Q1566">
        <f>pqZwift[[#This Row],[Afstand]]+IF(pqZwift[[#This Row],[Index]]&gt;1,Q1565,0)</f>
        <v>10285</v>
      </c>
      <c r="R1566">
        <v>23</v>
      </c>
      <c r="S1566">
        <v>88</v>
      </c>
    </row>
    <row r="1567" spans="2:19" x14ac:dyDescent="0.25">
      <c r="B1567">
        <v>1565</v>
      </c>
      <c r="C1567" t="s">
        <v>1410</v>
      </c>
      <c r="D1567" t="s">
        <v>66</v>
      </c>
      <c r="E1567" s="10">
        <v>1.1574074074074073E-5</v>
      </c>
      <c r="F1567" t="s">
        <v>315</v>
      </c>
      <c r="G1567" t="s">
        <v>997</v>
      </c>
      <c r="H1567" s="11">
        <v>44171.416539351849</v>
      </c>
      <c r="I1567" t="s">
        <v>2306</v>
      </c>
      <c r="J1567">
        <v>0</v>
      </c>
      <c r="K1567">
        <v>89</v>
      </c>
      <c r="M1567">
        <v>1565</v>
      </c>
      <c r="N1567" s="16">
        <v>1.1574074074074073E-5</v>
      </c>
      <c r="O1567">
        <v>55</v>
      </c>
      <c r="P1567">
        <v>6</v>
      </c>
      <c r="Q1567">
        <f>pqZwift[[#This Row],[Afstand]]+IF(pqZwift[[#This Row],[Index]]&gt;1,Q1566,0)</f>
        <v>10291</v>
      </c>
      <c r="R1567">
        <v>23</v>
      </c>
      <c r="S1567">
        <v>89</v>
      </c>
    </row>
    <row r="1568" spans="2:19" x14ac:dyDescent="0.25">
      <c r="B1568">
        <v>1566</v>
      </c>
      <c r="C1568" t="s">
        <v>1410</v>
      </c>
      <c r="D1568" t="s">
        <v>66</v>
      </c>
      <c r="E1568" s="10">
        <v>1.1574074074074073E-5</v>
      </c>
      <c r="F1568" t="s">
        <v>315</v>
      </c>
      <c r="G1568" t="s">
        <v>1341</v>
      </c>
      <c r="H1568" s="11">
        <v>44171.416550925926</v>
      </c>
      <c r="I1568" t="s">
        <v>2307</v>
      </c>
      <c r="J1568">
        <v>0</v>
      </c>
      <c r="K1568">
        <v>89</v>
      </c>
      <c r="M1568">
        <v>1566</v>
      </c>
      <c r="N1568" s="16">
        <v>1.1574074074074073E-5</v>
      </c>
      <c r="O1568">
        <v>55</v>
      </c>
      <c r="P1568">
        <v>6</v>
      </c>
      <c r="Q1568">
        <f>pqZwift[[#This Row],[Afstand]]+IF(pqZwift[[#This Row],[Index]]&gt;1,Q1567,0)</f>
        <v>10297</v>
      </c>
      <c r="R1568">
        <v>23</v>
      </c>
      <c r="S1568">
        <v>89</v>
      </c>
    </row>
    <row r="1569" spans="2:19" x14ac:dyDescent="0.25">
      <c r="B1569">
        <v>1567</v>
      </c>
      <c r="C1569" t="s">
        <v>1410</v>
      </c>
      <c r="D1569" t="s">
        <v>43</v>
      </c>
      <c r="E1569" s="10">
        <v>1.1574074074074073E-5</v>
      </c>
      <c r="F1569" t="s">
        <v>73</v>
      </c>
      <c r="G1569" t="s">
        <v>2308</v>
      </c>
      <c r="H1569" s="11">
        <v>44171.416562500002</v>
      </c>
      <c r="I1569" t="s">
        <v>2309</v>
      </c>
      <c r="J1569">
        <v>0</v>
      </c>
      <c r="K1569">
        <v>89</v>
      </c>
      <c r="M1569">
        <v>1567</v>
      </c>
      <c r="N1569" s="16">
        <v>1.1574074074074073E-5</v>
      </c>
      <c r="O1569">
        <v>55</v>
      </c>
      <c r="P1569">
        <v>7</v>
      </c>
      <c r="Q1569">
        <f>pqZwift[[#This Row],[Afstand]]+IF(pqZwift[[#This Row],[Index]]&gt;1,Q1568,0)</f>
        <v>10304</v>
      </c>
      <c r="R1569">
        <v>24</v>
      </c>
      <c r="S1569">
        <v>89</v>
      </c>
    </row>
    <row r="1570" spans="2:19" x14ac:dyDescent="0.25">
      <c r="B1570">
        <v>1568</v>
      </c>
      <c r="C1570" t="s">
        <v>1410</v>
      </c>
      <c r="D1570" t="s">
        <v>66</v>
      </c>
      <c r="E1570" s="10">
        <v>1.1574074074074073E-5</v>
      </c>
      <c r="F1570" t="s">
        <v>315</v>
      </c>
      <c r="G1570" t="s">
        <v>997</v>
      </c>
      <c r="H1570" s="11">
        <v>44171.416574074072</v>
      </c>
      <c r="I1570" t="s">
        <v>2310</v>
      </c>
      <c r="J1570">
        <v>0</v>
      </c>
      <c r="K1570">
        <v>89</v>
      </c>
      <c r="M1570">
        <v>1568</v>
      </c>
      <c r="N1570" s="16">
        <v>1.1574074074074073E-5</v>
      </c>
      <c r="O1570">
        <v>55</v>
      </c>
      <c r="P1570">
        <v>6</v>
      </c>
      <c r="Q1570">
        <f>pqZwift[[#This Row],[Afstand]]+IF(pqZwift[[#This Row],[Index]]&gt;1,Q1569,0)</f>
        <v>10310</v>
      </c>
      <c r="R1570">
        <v>23</v>
      </c>
      <c r="S1570">
        <v>89</v>
      </c>
    </row>
    <row r="1571" spans="2:19" x14ac:dyDescent="0.25">
      <c r="B1571">
        <v>1569</v>
      </c>
      <c r="C1571" t="s">
        <v>1410</v>
      </c>
      <c r="D1571" t="s">
        <v>66</v>
      </c>
      <c r="E1571" s="10">
        <v>1.1574074074074073E-5</v>
      </c>
      <c r="F1571" t="s">
        <v>67</v>
      </c>
      <c r="G1571" t="s">
        <v>1006</v>
      </c>
      <c r="H1571" s="11">
        <v>44171.416585648149</v>
      </c>
      <c r="I1571" t="s">
        <v>2311</v>
      </c>
      <c r="J1571">
        <v>0</v>
      </c>
      <c r="K1571">
        <v>89</v>
      </c>
      <c r="M1571">
        <v>1569</v>
      </c>
      <c r="N1571" s="16">
        <v>1.1574074074074073E-5</v>
      </c>
      <c r="O1571">
        <v>55</v>
      </c>
      <c r="P1571">
        <v>6</v>
      </c>
      <c r="Q1571">
        <f>pqZwift[[#This Row],[Afstand]]+IF(pqZwift[[#This Row],[Index]]&gt;1,Q1570,0)</f>
        <v>10316</v>
      </c>
      <c r="R1571">
        <v>21</v>
      </c>
      <c r="S1571">
        <v>89</v>
      </c>
    </row>
    <row r="1572" spans="2:19" x14ac:dyDescent="0.25">
      <c r="B1572">
        <v>1570</v>
      </c>
      <c r="C1572" t="s">
        <v>1410</v>
      </c>
      <c r="D1572" t="s">
        <v>66</v>
      </c>
      <c r="E1572" s="10">
        <v>1.1574074074074073E-5</v>
      </c>
      <c r="F1572" t="s">
        <v>67</v>
      </c>
      <c r="G1572" t="s">
        <v>1583</v>
      </c>
      <c r="H1572" s="11">
        <v>44171.416597222225</v>
      </c>
      <c r="I1572" t="s">
        <v>2312</v>
      </c>
      <c r="J1572">
        <v>0</v>
      </c>
      <c r="K1572">
        <v>88</v>
      </c>
      <c r="M1572">
        <v>1570</v>
      </c>
      <c r="N1572" s="16">
        <v>1.1574074074074073E-5</v>
      </c>
      <c r="O1572">
        <v>55</v>
      </c>
      <c r="P1572">
        <v>6</v>
      </c>
      <c r="Q1572">
        <f>pqZwift[[#This Row],[Afstand]]+IF(pqZwift[[#This Row],[Index]]&gt;1,Q1571,0)</f>
        <v>10322</v>
      </c>
      <c r="R1572">
        <v>21</v>
      </c>
      <c r="S1572">
        <v>88</v>
      </c>
    </row>
    <row r="1573" spans="2:19" x14ac:dyDescent="0.25">
      <c r="B1573">
        <v>1571</v>
      </c>
      <c r="C1573" t="s">
        <v>1410</v>
      </c>
      <c r="D1573" t="s">
        <v>43</v>
      </c>
      <c r="E1573" s="10">
        <v>1.1574074074074073E-5</v>
      </c>
      <c r="F1573" t="s">
        <v>76</v>
      </c>
      <c r="G1573" t="s">
        <v>650</v>
      </c>
      <c r="H1573" s="11">
        <v>44171.416608796295</v>
      </c>
      <c r="I1573" t="s">
        <v>2313</v>
      </c>
      <c r="J1573">
        <v>0</v>
      </c>
      <c r="K1573">
        <v>89</v>
      </c>
      <c r="M1573">
        <v>1571</v>
      </c>
      <c r="N1573" s="16">
        <v>1.1574074074074073E-5</v>
      </c>
      <c r="O1573">
        <v>55</v>
      </c>
      <c r="P1573">
        <v>7</v>
      </c>
      <c r="Q1573">
        <f>pqZwift[[#This Row],[Afstand]]+IF(pqZwift[[#This Row],[Index]]&gt;1,Q1572,0)</f>
        <v>10329</v>
      </c>
      <c r="R1573">
        <v>27</v>
      </c>
      <c r="S1573">
        <v>89</v>
      </c>
    </row>
    <row r="1574" spans="2:19" x14ac:dyDescent="0.25">
      <c r="B1574">
        <v>1572</v>
      </c>
      <c r="C1574" t="s">
        <v>1410</v>
      </c>
      <c r="D1574" t="s">
        <v>66</v>
      </c>
      <c r="E1574" s="10">
        <v>1.1574074074074073E-5</v>
      </c>
      <c r="F1574" t="s">
        <v>67</v>
      </c>
      <c r="G1574" t="s">
        <v>1827</v>
      </c>
      <c r="H1574" s="11">
        <v>44171.416620370372</v>
      </c>
      <c r="I1574" t="s">
        <v>2314</v>
      </c>
      <c r="J1574">
        <v>0</v>
      </c>
      <c r="K1574">
        <v>90</v>
      </c>
      <c r="M1574">
        <v>1572</v>
      </c>
      <c r="N1574" s="16">
        <v>1.1574074074074073E-5</v>
      </c>
      <c r="O1574">
        <v>55</v>
      </c>
      <c r="P1574">
        <v>6</v>
      </c>
      <c r="Q1574">
        <f>pqZwift[[#This Row],[Afstand]]+IF(pqZwift[[#This Row],[Index]]&gt;1,Q1573,0)</f>
        <v>10335</v>
      </c>
      <c r="R1574">
        <v>21</v>
      </c>
      <c r="S1574">
        <v>90</v>
      </c>
    </row>
    <row r="1575" spans="2:19" x14ac:dyDescent="0.25">
      <c r="B1575">
        <v>1573</v>
      </c>
      <c r="C1575" t="s">
        <v>1410</v>
      </c>
      <c r="D1575" t="s">
        <v>55</v>
      </c>
      <c r="E1575" s="10">
        <v>1.1574074074074073E-5</v>
      </c>
      <c r="F1575" t="s">
        <v>921</v>
      </c>
      <c r="G1575" t="s">
        <v>1715</v>
      </c>
      <c r="H1575" s="11">
        <v>44171.416631944441</v>
      </c>
      <c r="I1575" t="s">
        <v>2315</v>
      </c>
      <c r="J1575">
        <v>0</v>
      </c>
      <c r="K1575">
        <v>90</v>
      </c>
      <c r="M1575">
        <v>1573</v>
      </c>
      <c r="N1575" s="16">
        <v>1.1574074074074073E-5</v>
      </c>
      <c r="O1575">
        <v>55</v>
      </c>
      <c r="P1575">
        <v>5</v>
      </c>
      <c r="Q1575">
        <f>pqZwift[[#This Row],[Afstand]]+IF(pqZwift[[#This Row],[Index]]&gt;1,Q1574,0)</f>
        <v>10340</v>
      </c>
      <c r="R1575">
        <v>19</v>
      </c>
      <c r="S1575">
        <v>90</v>
      </c>
    </row>
    <row r="1576" spans="2:19" x14ac:dyDescent="0.25">
      <c r="B1576">
        <v>1574</v>
      </c>
      <c r="C1576" t="s">
        <v>1410</v>
      </c>
      <c r="D1576" t="s">
        <v>43</v>
      </c>
      <c r="E1576" s="10">
        <v>1.1574074074074073E-5</v>
      </c>
      <c r="F1576" t="s">
        <v>173</v>
      </c>
      <c r="G1576" t="s">
        <v>1161</v>
      </c>
      <c r="H1576" s="11">
        <v>44171.416643518518</v>
      </c>
      <c r="I1576" t="s">
        <v>2316</v>
      </c>
      <c r="J1576">
        <v>0</v>
      </c>
      <c r="K1576">
        <v>91</v>
      </c>
      <c r="M1576">
        <v>1574</v>
      </c>
      <c r="N1576" s="16">
        <v>1.1574074074074073E-5</v>
      </c>
      <c r="O1576">
        <v>55</v>
      </c>
      <c r="P1576">
        <v>7</v>
      </c>
      <c r="Q1576">
        <f>pqZwift[[#This Row],[Afstand]]+IF(pqZwift[[#This Row],[Index]]&gt;1,Q1575,0)</f>
        <v>10347</v>
      </c>
      <c r="R1576">
        <v>25</v>
      </c>
      <c r="S1576">
        <v>91</v>
      </c>
    </row>
    <row r="1577" spans="2:19" x14ac:dyDescent="0.25">
      <c r="B1577">
        <v>1575</v>
      </c>
      <c r="C1577" t="s">
        <v>1410</v>
      </c>
      <c r="D1577" t="s">
        <v>55</v>
      </c>
      <c r="E1577" s="10">
        <v>1.1574074074074073E-5</v>
      </c>
      <c r="F1577" t="s">
        <v>56</v>
      </c>
      <c r="G1577" t="s">
        <v>1381</v>
      </c>
      <c r="H1577" s="11">
        <v>44171.416655092595</v>
      </c>
      <c r="I1577" t="s">
        <v>2317</v>
      </c>
      <c r="J1577">
        <v>0</v>
      </c>
      <c r="K1577">
        <v>91</v>
      </c>
      <c r="M1577">
        <v>1575</v>
      </c>
      <c r="N1577" s="16">
        <v>1.1574074074074073E-5</v>
      </c>
      <c r="O1577">
        <v>55</v>
      </c>
      <c r="P1577">
        <v>5</v>
      </c>
      <c r="Q1577">
        <f>pqZwift[[#This Row],[Afstand]]+IF(pqZwift[[#This Row],[Index]]&gt;1,Q1576,0)</f>
        <v>10352</v>
      </c>
      <c r="R1577">
        <v>17</v>
      </c>
      <c r="S1577">
        <v>91</v>
      </c>
    </row>
    <row r="1578" spans="2:19" x14ac:dyDescent="0.25">
      <c r="B1578">
        <v>1576</v>
      </c>
      <c r="C1578" t="s">
        <v>1410</v>
      </c>
      <c r="D1578" t="s">
        <v>43</v>
      </c>
      <c r="E1578" s="10">
        <v>1.1574074074074073E-5</v>
      </c>
      <c r="F1578" t="s">
        <v>173</v>
      </c>
      <c r="G1578" t="s">
        <v>872</v>
      </c>
      <c r="H1578" s="11">
        <v>44171.416666666664</v>
      </c>
      <c r="I1578" t="s">
        <v>2318</v>
      </c>
      <c r="J1578">
        <v>0</v>
      </c>
      <c r="K1578">
        <v>90</v>
      </c>
      <c r="M1578">
        <v>1576</v>
      </c>
      <c r="N1578" s="16">
        <v>1.1574074074074073E-5</v>
      </c>
      <c r="O1578">
        <v>55</v>
      </c>
      <c r="P1578">
        <v>7</v>
      </c>
      <c r="Q1578">
        <f>pqZwift[[#This Row],[Afstand]]+IF(pqZwift[[#This Row],[Index]]&gt;1,Q1577,0)</f>
        <v>10359</v>
      </c>
      <c r="R1578">
        <v>25</v>
      </c>
      <c r="S1578">
        <v>90</v>
      </c>
    </row>
    <row r="1579" spans="2:19" x14ac:dyDescent="0.25">
      <c r="B1579">
        <v>1577</v>
      </c>
      <c r="C1579" t="s">
        <v>1410</v>
      </c>
      <c r="D1579" t="s">
        <v>55</v>
      </c>
      <c r="E1579" s="10">
        <v>1.1574074074074073E-5</v>
      </c>
      <c r="F1579" t="s">
        <v>56</v>
      </c>
      <c r="G1579" t="s">
        <v>988</v>
      </c>
      <c r="H1579" s="11">
        <v>44171.416678240741</v>
      </c>
      <c r="I1579" t="s">
        <v>2319</v>
      </c>
      <c r="J1579">
        <v>0</v>
      </c>
      <c r="K1579">
        <v>91</v>
      </c>
      <c r="M1579">
        <v>1577</v>
      </c>
      <c r="N1579" s="16">
        <v>1.1574074074074073E-5</v>
      </c>
      <c r="O1579">
        <v>55</v>
      </c>
      <c r="P1579">
        <v>5</v>
      </c>
      <c r="Q1579">
        <f>pqZwift[[#This Row],[Afstand]]+IF(pqZwift[[#This Row],[Index]]&gt;1,Q1578,0)</f>
        <v>10364</v>
      </c>
      <c r="R1579">
        <v>17</v>
      </c>
      <c r="S1579">
        <v>91</v>
      </c>
    </row>
    <row r="1580" spans="2:19" x14ac:dyDescent="0.25">
      <c r="B1580">
        <v>1578</v>
      </c>
      <c r="C1580" t="s">
        <v>1410</v>
      </c>
      <c r="D1580" t="s">
        <v>55</v>
      </c>
      <c r="E1580" s="10">
        <v>1.1574074074074073E-5</v>
      </c>
      <c r="F1580" t="s">
        <v>61</v>
      </c>
      <c r="G1580" t="s">
        <v>1720</v>
      </c>
      <c r="H1580" s="11">
        <v>44171.416689814818</v>
      </c>
      <c r="I1580" t="s">
        <v>2320</v>
      </c>
      <c r="J1580">
        <v>0</v>
      </c>
      <c r="K1580">
        <v>91</v>
      </c>
      <c r="M1580">
        <v>1578</v>
      </c>
      <c r="N1580" s="16">
        <v>1.1574074074074073E-5</v>
      </c>
      <c r="O1580">
        <v>55</v>
      </c>
      <c r="P1580">
        <v>5</v>
      </c>
      <c r="Q1580">
        <f>pqZwift[[#This Row],[Afstand]]+IF(pqZwift[[#This Row],[Index]]&gt;1,Q1579,0)</f>
        <v>10369</v>
      </c>
      <c r="R1580">
        <v>18</v>
      </c>
      <c r="S1580">
        <v>91</v>
      </c>
    </row>
    <row r="1581" spans="2:19" x14ac:dyDescent="0.25">
      <c r="B1581">
        <v>1579</v>
      </c>
      <c r="C1581" t="s">
        <v>1405</v>
      </c>
      <c r="D1581" t="s">
        <v>35</v>
      </c>
      <c r="E1581" s="10">
        <v>1.1574074074074073E-5</v>
      </c>
      <c r="F1581" t="s">
        <v>76</v>
      </c>
      <c r="G1581" t="s">
        <v>1216</v>
      </c>
      <c r="H1581" s="11">
        <v>44171.416701388887</v>
      </c>
      <c r="I1581" t="s">
        <v>2321</v>
      </c>
      <c r="J1581">
        <v>0</v>
      </c>
      <c r="K1581">
        <v>90</v>
      </c>
      <c r="M1581">
        <v>1579</v>
      </c>
      <c r="N1581" s="16">
        <v>1.1574074074074073E-5</v>
      </c>
      <c r="O1581">
        <v>54</v>
      </c>
      <c r="P1581">
        <v>8</v>
      </c>
      <c r="Q1581">
        <f>pqZwift[[#This Row],[Afstand]]+IF(pqZwift[[#This Row],[Index]]&gt;1,Q1580,0)</f>
        <v>10377</v>
      </c>
      <c r="R1581">
        <v>27</v>
      </c>
      <c r="S1581">
        <v>90</v>
      </c>
    </row>
    <row r="1582" spans="2:19" x14ac:dyDescent="0.25">
      <c r="B1582">
        <v>1580</v>
      </c>
      <c r="C1582" t="s">
        <v>1405</v>
      </c>
      <c r="D1582" t="s">
        <v>66</v>
      </c>
      <c r="E1582" s="10">
        <v>1.1574074074074073E-5</v>
      </c>
      <c r="F1582" t="s">
        <v>67</v>
      </c>
      <c r="G1582" t="s">
        <v>1346</v>
      </c>
      <c r="H1582" s="11">
        <v>44171.416712962964</v>
      </c>
      <c r="I1582" t="s">
        <v>2322</v>
      </c>
      <c r="J1582">
        <v>0</v>
      </c>
      <c r="K1582">
        <v>90</v>
      </c>
      <c r="M1582">
        <v>1580</v>
      </c>
      <c r="N1582" s="16">
        <v>1.1574074074074073E-5</v>
      </c>
      <c r="O1582">
        <v>54</v>
      </c>
      <c r="P1582">
        <v>6</v>
      </c>
      <c r="Q1582">
        <f>pqZwift[[#This Row],[Afstand]]+IF(pqZwift[[#This Row],[Index]]&gt;1,Q1581,0)</f>
        <v>10383</v>
      </c>
      <c r="R1582">
        <v>21</v>
      </c>
      <c r="S1582">
        <v>90</v>
      </c>
    </row>
    <row r="1583" spans="2:19" x14ac:dyDescent="0.25">
      <c r="B1583">
        <v>1581</v>
      </c>
      <c r="C1583" t="s">
        <v>1405</v>
      </c>
      <c r="D1583" t="s">
        <v>66</v>
      </c>
      <c r="E1583" s="10">
        <v>1.1574074074074073E-5</v>
      </c>
      <c r="F1583" t="s">
        <v>70</v>
      </c>
      <c r="G1583" t="s">
        <v>1821</v>
      </c>
      <c r="H1583" s="11">
        <v>44171.416724537034</v>
      </c>
      <c r="I1583" t="s">
        <v>2323</v>
      </c>
      <c r="J1583">
        <v>0</v>
      </c>
      <c r="K1583">
        <v>90</v>
      </c>
      <c r="M1583">
        <v>1581</v>
      </c>
      <c r="N1583" s="16">
        <v>1.1574074074074073E-5</v>
      </c>
      <c r="O1583">
        <v>54</v>
      </c>
      <c r="P1583">
        <v>6</v>
      </c>
      <c r="Q1583">
        <f>pqZwift[[#This Row],[Afstand]]+IF(pqZwift[[#This Row],[Index]]&gt;1,Q1582,0)</f>
        <v>10389</v>
      </c>
      <c r="R1583">
        <v>22</v>
      </c>
      <c r="S1583">
        <v>90</v>
      </c>
    </row>
    <row r="1584" spans="2:19" x14ac:dyDescent="0.25">
      <c r="B1584">
        <v>1582</v>
      </c>
      <c r="C1584" t="s">
        <v>1405</v>
      </c>
      <c r="D1584" t="s">
        <v>43</v>
      </c>
      <c r="E1584" s="10">
        <v>1.1574074074074073E-5</v>
      </c>
      <c r="F1584" t="s">
        <v>73</v>
      </c>
      <c r="G1584" t="s">
        <v>1772</v>
      </c>
      <c r="H1584" s="11">
        <v>44171.41673611111</v>
      </c>
      <c r="I1584" t="s">
        <v>2324</v>
      </c>
      <c r="J1584">
        <v>0</v>
      </c>
      <c r="K1584">
        <v>90</v>
      </c>
      <c r="M1584">
        <v>1582</v>
      </c>
      <c r="N1584" s="16">
        <v>1.1574074074074073E-5</v>
      </c>
      <c r="O1584">
        <v>54</v>
      </c>
      <c r="P1584">
        <v>7</v>
      </c>
      <c r="Q1584">
        <f>pqZwift[[#This Row],[Afstand]]+IF(pqZwift[[#This Row],[Index]]&gt;1,Q1583,0)</f>
        <v>10396</v>
      </c>
      <c r="R1584">
        <v>24</v>
      </c>
      <c r="S1584">
        <v>90</v>
      </c>
    </row>
    <row r="1585" spans="2:19" x14ac:dyDescent="0.25">
      <c r="B1585">
        <v>1583</v>
      </c>
      <c r="C1585" t="s">
        <v>1405</v>
      </c>
      <c r="D1585" t="s">
        <v>66</v>
      </c>
      <c r="E1585" s="10">
        <v>1.1574074074074073E-5</v>
      </c>
      <c r="F1585" t="s">
        <v>70</v>
      </c>
      <c r="G1585" t="s">
        <v>1718</v>
      </c>
      <c r="H1585" s="11">
        <v>44171.416747685187</v>
      </c>
      <c r="I1585" t="s">
        <v>2325</v>
      </c>
      <c r="J1585">
        <v>0</v>
      </c>
      <c r="K1585">
        <v>91</v>
      </c>
      <c r="M1585">
        <v>1583</v>
      </c>
      <c r="N1585" s="16">
        <v>1.1574074074074073E-5</v>
      </c>
      <c r="O1585">
        <v>54</v>
      </c>
      <c r="P1585">
        <v>6</v>
      </c>
      <c r="Q1585">
        <f>pqZwift[[#This Row],[Afstand]]+IF(pqZwift[[#This Row],[Index]]&gt;1,Q1584,0)</f>
        <v>10402</v>
      </c>
      <c r="R1585">
        <v>22</v>
      </c>
      <c r="S1585">
        <v>91</v>
      </c>
    </row>
    <row r="1586" spans="2:19" x14ac:dyDescent="0.25">
      <c r="B1586">
        <v>1584</v>
      </c>
      <c r="C1586" t="s">
        <v>1400</v>
      </c>
      <c r="D1586" t="s">
        <v>35</v>
      </c>
      <c r="E1586" s="10">
        <v>1.1574074074074073E-5</v>
      </c>
      <c r="F1586" t="s">
        <v>76</v>
      </c>
      <c r="G1586" t="s">
        <v>907</v>
      </c>
      <c r="H1586" s="11">
        <v>44171.416759259257</v>
      </c>
      <c r="I1586" t="s">
        <v>2326</v>
      </c>
      <c r="J1586">
        <v>0</v>
      </c>
      <c r="K1586">
        <v>91</v>
      </c>
      <c r="M1586">
        <v>1584</v>
      </c>
      <c r="N1586" s="16">
        <v>1.1574074074074073E-5</v>
      </c>
      <c r="O1586">
        <v>53</v>
      </c>
      <c r="P1586">
        <v>8</v>
      </c>
      <c r="Q1586">
        <f>pqZwift[[#This Row],[Afstand]]+IF(pqZwift[[#This Row],[Index]]&gt;1,Q1585,0)</f>
        <v>10410</v>
      </c>
      <c r="R1586">
        <v>27</v>
      </c>
      <c r="S1586">
        <v>91</v>
      </c>
    </row>
    <row r="1587" spans="2:19" x14ac:dyDescent="0.25">
      <c r="B1587">
        <v>1585</v>
      </c>
      <c r="C1587" t="s">
        <v>1400</v>
      </c>
      <c r="D1587" t="s">
        <v>35</v>
      </c>
      <c r="E1587" s="10">
        <v>1.1574074074074073E-5</v>
      </c>
      <c r="F1587" t="s">
        <v>185</v>
      </c>
      <c r="G1587" t="s">
        <v>2232</v>
      </c>
      <c r="H1587" s="11">
        <v>44171.416770833333</v>
      </c>
      <c r="I1587" t="s">
        <v>2327</v>
      </c>
      <c r="J1587">
        <v>0</v>
      </c>
      <c r="K1587">
        <v>90</v>
      </c>
      <c r="M1587">
        <v>1585</v>
      </c>
      <c r="N1587" s="16">
        <v>1.1574074074074073E-5</v>
      </c>
      <c r="O1587">
        <v>53</v>
      </c>
      <c r="P1587">
        <v>8</v>
      </c>
      <c r="Q1587">
        <f>pqZwift[[#This Row],[Afstand]]+IF(pqZwift[[#This Row],[Index]]&gt;1,Q1586,0)</f>
        <v>10418</v>
      </c>
      <c r="R1587">
        <v>28</v>
      </c>
      <c r="S1587">
        <v>90</v>
      </c>
    </row>
    <row r="1588" spans="2:19" x14ac:dyDescent="0.25">
      <c r="B1588">
        <v>1586</v>
      </c>
      <c r="C1588" t="s">
        <v>1400</v>
      </c>
      <c r="D1588" t="s">
        <v>35</v>
      </c>
      <c r="E1588" s="10">
        <v>1.1574074074074073E-5</v>
      </c>
      <c r="F1588" t="s">
        <v>76</v>
      </c>
      <c r="G1588" t="s">
        <v>41</v>
      </c>
      <c r="H1588" s="11">
        <v>44171.41678240741</v>
      </c>
      <c r="I1588" t="s">
        <v>2328</v>
      </c>
      <c r="J1588">
        <v>0</v>
      </c>
      <c r="K1588">
        <v>89</v>
      </c>
      <c r="M1588">
        <v>1586</v>
      </c>
      <c r="N1588" s="16">
        <v>1.1574074074074073E-5</v>
      </c>
      <c r="O1588">
        <v>53</v>
      </c>
      <c r="P1588">
        <v>8</v>
      </c>
      <c r="Q1588">
        <f>pqZwift[[#This Row],[Afstand]]+IF(pqZwift[[#This Row],[Index]]&gt;1,Q1587,0)</f>
        <v>10426</v>
      </c>
      <c r="R1588">
        <v>27</v>
      </c>
      <c r="S1588">
        <v>89</v>
      </c>
    </row>
    <row r="1589" spans="2:19" x14ac:dyDescent="0.25">
      <c r="B1589">
        <v>1587</v>
      </c>
      <c r="C1589" t="s">
        <v>1395</v>
      </c>
      <c r="D1589" t="s">
        <v>87</v>
      </c>
      <c r="E1589" s="10">
        <v>1.1574074074074073E-5</v>
      </c>
      <c r="F1589" t="s">
        <v>93</v>
      </c>
      <c r="G1589" t="s">
        <v>2329</v>
      </c>
      <c r="H1589" s="11">
        <v>44171.41679398148</v>
      </c>
      <c r="I1589" t="s">
        <v>2330</v>
      </c>
      <c r="J1589">
        <v>0</v>
      </c>
      <c r="K1589">
        <v>90</v>
      </c>
      <c r="M1589">
        <v>1587</v>
      </c>
      <c r="N1589" s="16">
        <v>1.1574074074074073E-5</v>
      </c>
      <c r="O1589">
        <v>52</v>
      </c>
      <c r="P1589">
        <v>9</v>
      </c>
      <c r="Q1589">
        <f>pqZwift[[#This Row],[Afstand]]+IF(pqZwift[[#This Row],[Index]]&gt;1,Q1588,0)</f>
        <v>10435</v>
      </c>
      <c r="R1589">
        <v>31</v>
      </c>
      <c r="S1589">
        <v>90</v>
      </c>
    </row>
    <row r="1590" spans="2:19" x14ac:dyDescent="0.25">
      <c r="B1590">
        <v>1588</v>
      </c>
      <c r="C1590" t="s">
        <v>1395</v>
      </c>
      <c r="D1590" t="s">
        <v>35</v>
      </c>
      <c r="E1590" s="10">
        <v>1.1574074074074073E-5</v>
      </c>
      <c r="F1590" t="s">
        <v>76</v>
      </c>
      <c r="G1590" t="s">
        <v>50</v>
      </c>
      <c r="H1590" s="11">
        <v>44171.416805555556</v>
      </c>
      <c r="I1590" t="s">
        <v>2331</v>
      </c>
      <c r="J1590">
        <v>0</v>
      </c>
      <c r="K1590">
        <v>89</v>
      </c>
      <c r="M1590">
        <v>1588</v>
      </c>
      <c r="N1590" s="16">
        <v>1.1574074074074073E-5</v>
      </c>
      <c r="O1590">
        <v>52</v>
      </c>
      <c r="P1590">
        <v>8</v>
      </c>
      <c r="Q1590">
        <f>pqZwift[[#This Row],[Afstand]]+IF(pqZwift[[#This Row],[Index]]&gt;1,Q1589,0)</f>
        <v>10443</v>
      </c>
      <c r="R1590">
        <v>27</v>
      </c>
      <c r="S1590">
        <v>89</v>
      </c>
    </row>
    <row r="1591" spans="2:19" x14ac:dyDescent="0.25">
      <c r="B1591">
        <v>1589</v>
      </c>
      <c r="C1591" t="s">
        <v>1395</v>
      </c>
      <c r="D1591" t="s">
        <v>35</v>
      </c>
      <c r="E1591" s="10">
        <v>1.1574074074074073E-5</v>
      </c>
      <c r="F1591" t="s">
        <v>161</v>
      </c>
      <c r="G1591" t="s">
        <v>2332</v>
      </c>
      <c r="H1591" s="11">
        <v>44171.416817129626</v>
      </c>
      <c r="I1591" t="s">
        <v>2333</v>
      </c>
      <c r="J1591">
        <v>0</v>
      </c>
      <c r="K1591">
        <v>90</v>
      </c>
      <c r="M1591">
        <v>1589</v>
      </c>
      <c r="N1591" s="16">
        <v>1.1574074074074073E-5</v>
      </c>
      <c r="O1591">
        <v>52</v>
      </c>
      <c r="P1591">
        <v>8</v>
      </c>
      <c r="Q1591">
        <f>pqZwift[[#This Row],[Afstand]]+IF(pqZwift[[#This Row],[Index]]&gt;1,Q1590,0)</f>
        <v>10451</v>
      </c>
      <c r="R1591">
        <v>30</v>
      </c>
      <c r="S1591">
        <v>90</v>
      </c>
    </row>
    <row r="1592" spans="2:19" x14ac:dyDescent="0.25">
      <c r="B1592">
        <v>1590</v>
      </c>
      <c r="C1592" t="s">
        <v>1391</v>
      </c>
      <c r="D1592" t="s">
        <v>35</v>
      </c>
      <c r="E1592" s="10">
        <v>1.1574074074074073E-5</v>
      </c>
      <c r="F1592" t="s">
        <v>161</v>
      </c>
      <c r="G1592" t="s">
        <v>2332</v>
      </c>
      <c r="H1592" s="11">
        <v>44171.416828703703</v>
      </c>
      <c r="I1592" t="s">
        <v>2334</v>
      </c>
      <c r="J1592">
        <v>0</v>
      </c>
      <c r="K1592">
        <v>90</v>
      </c>
      <c r="M1592">
        <v>1590</v>
      </c>
      <c r="N1592" s="16">
        <v>1.1574074074074073E-5</v>
      </c>
      <c r="O1592">
        <v>51</v>
      </c>
      <c r="P1592">
        <v>8</v>
      </c>
      <c r="Q1592">
        <f>pqZwift[[#This Row],[Afstand]]+IF(pqZwift[[#This Row],[Index]]&gt;1,Q1591,0)</f>
        <v>10459</v>
      </c>
      <c r="R1592">
        <v>30</v>
      </c>
      <c r="S1592">
        <v>90</v>
      </c>
    </row>
    <row r="1593" spans="2:19" x14ac:dyDescent="0.25">
      <c r="B1593">
        <v>1591</v>
      </c>
      <c r="C1593" t="s">
        <v>1391</v>
      </c>
      <c r="D1593" t="s">
        <v>87</v>
      </c>
      <c r="E1593" s="10">
        <v>1.1574074074074073E-5</v>
      </c>
      <c r="F1593" t="s">
        <v>93</v>
      </c>
      <c r="G1593" t="s">
        <v>41</v>
      </c>
      <c r="H1593" s="11">
        <v>44171.41684027778</v>
      </c>
      <c r="I1593" t="s">
        <v>2335</v>
      </c>
      <c r="J1593">
        <v>0</v>
      </c>
      <c r="K1593">
        <v>91</v>
      </c>
      <c r="M1593">
        <v>1591</v>
      </c>
      <c r="N1593" s="16">
        <v>1.1574074074074073E-5</v>
      </c>
      <c r="O1593">
        <v>51</v>
      </c>
      <c r="P1593">
        <v>9</v>
      </c>
      <c r="Q1593">
        <f>pqZwift[[#This Row],[Afstand]]+IF(pqZwift[[#This Row],[Index]]&gt;1,Q1592,0)</f>
        <v>10468</v>
      </c>
      <c r="R1593">
        <v>31</v>
      </c>
      <c r="S1593">
        <v>91</v>
      </c>
    </row>
    <row r="1594" spans="2:19" x14ac:dyDescent="0.25">
      <c r="B1594">
        <v>1592</v>
      </c>
      <c r="C1594" t="s">
        <v>1391</v>
      </c>
      <c r="D1594" t="s">
        <v>35</v>
      </c>
      <c r="E1594" s="10">
        <v>1.1574074074074073E-5</v>
      </c>
      <c r="F1594" t="s">
        <v>161</v>
      </c>
      <c r="G1594" t="s">
        <v>41</v>
      </c>
      <c r="H1594" s="11">
        <v>44171.416851851849</v>
      </c>
      <c r="I1594" t="s">
        <v>2336</v>
      </c>
      <c r="J1594">
        <v>0</v>
      </c>
      <c r="K1594">
        <v>91</v>
      </c>
      <c r="M1594">
        <v>1592</v>
      </c>
      <c r="N1594" s="16">
        <v>1.1574074074074073E-5</v>
      </c>
      <c r="O1594">
        <v>51</v>
      </c>
      <c r="P1594">
        <v>8</v>
      </c>
      <c r="Q1594">
        <f>pqZwift[[#This Row],[Afstand]]+IF(pqZwift[[#This Row],[Index]]&gt;1,Q1593,0)</f>
        <v>10476</v>
      </c>
      <c r="R1594">
        <v>30</v>
      </c>
      <c r="S1594">
        <v>91</v>
      </c>
    </row>
    <row r="1595" spans="2:19" x14ac:dyDescent="0.25">
      <c r="B1595">
        <v>1593</v>
      </c>
      <c r="C1595" t="s">
        <v>1391</v>
      </c>
      <c r="D1595" t="s">
        <v>35</v>
      </c>
      <c r="E1595" s="10">
        <v>1.1574074074074073E-5</v>
      </c>
      <c r="F1595" t="s">
        <v>161</v>
      </c>
      <c r="G1595" t="s">
        <v>2337</v>
      </c>
      <c r="H1595" s="11">
        <v>44171.416863425926</v>
      </c>
      <c r="I1595" t="s">
        <v>2338</v>
      </c>
      <c r="J1595">
        <v>0</v>
      </c>
      <c r="K1595">
        <v>90</v>
      </c>
      <c r="M1595">
        <v>1593</v>
      </c>
      <c r="N1595" s="16">
        <v>1.1574074074074073E-5</v>
      </c>
      <c r="O1595">
        <v>51</v>
      </c>
      <c r="P1595">
        <v>8</v>
      </c>
      <c r="Q1595">
        <f>pqZwift[[#This Row],[Afstand]]+IF(pqZwift[[#This Row],[Index]]&gt;1,Q1594,0)</f>
        <v>10484</v>
      </c>
      <c r="R1595">
        <v>30</v>
      </c>
      <c r="S1595">
        <v>90</v>
      </c>
    </row>
    <row r="1596" spans="2:19" x14ac:dyDescent="0.25">
      <c r="B1596">
        <v>1594</v>
      </c>
      <c r="C1596" t="s">
        <v>1391</v>
      </c>
      <c r="D1596" t="s">
        <v>35</v>
      </c>
      <c r="E1596" s="10">
        <v>1.1574074074074073E-5</v>
      </c>
      <c r="F1596" t="s">
        <v>161</v>
      </c>
      <c r="G1596" t="s">
        <v>2339</v>
      </c>
      <c r="H1596" s="11">
        <v>44171.416875000003</v>
      </c>
      <c r="I1596" t="s">
        <v>2340</v>
      </c>
      <c r="J1596">
        <v>0</v>
      </c>
      <c r="K1596">
        <v>91</v>
      </c>
      <c r="M1596">
        <v>1594</v>
      </c>
      <c r="N1596" s="16">
        <v>1.1574074074074073E-5</v>
      </c>
      <c r="O1596">
        <v>51</v>
      </c>
      <c r="P1596">
        <v>8</v>
      </c>
      <c r="Q1596">
        <f>pqZwift[[#This Row],[Afstand]]+IF(pqZwift[[#This Row],[Index]]&gt;1,Q1595,0)</f>
        <v>10492</v>
      </c>
      <c r="R1596">
        <v>30</v>
      </c>
      <c r="S1596">
        <v>91</v>
      </c>
    </row>
    <row r="1597" spans="2:19" x14ac:dyDescent="0.25">
      <c r="B1597">
        <v>1595</v>
      </c>
      <c r="C1597" t="s">
        <v>1386</v>
      </c>
      <c r="D1597" t="s">
        <v>87</v>
      </c>
      <c r="E1597" s="10">
        <v>1.1574074074074073E-5</v>
      </c>
      <c r="F1597" t="s">
        <v>88</v>
      </c>
      <c r="G1597" t="s">
        <v>2287</v>
      </c>
      <c r="H1597" s="11">
        <v>44171.416886574072</v>
      </c>
      <c r="I1597" t="s">
        <v>2341</v>
      </c>
      <c r="J1597">
        <v>0</v>
      </c>
      <c r="K1597">
        <v>91</v>
      </c>
      <c r="M1597">
        <v>1595</v>
      </c>
      <c r="N1597" s="16">
        <v>1.1574074074074073E-5</v>
      </c>
      <c r="O1597">
        <v>50</v>
      </c>
      <c r="P1597">
        <v>9</v>
      </c>
      <c r="Q1597">
        <f>pqZwift[[#This Row],[Afstand]]+IF(pqZwift[[#This Row],[Index]]&gt;1,Q1596,0)</f>
        <v>10501</v>
      </c>
      <c r="R1597">
        <v>32</v>
      </c>
      <c r="S1597">
        <v>91</v>
      </c>
    </row>
    <row r="1598" spans="2:19" x14ac:dyDescent="0.25">
      <c r="B1598">
        <v>1596</v>
      </c>
      <c r="C1598" t="s">
        <v>1386</v>
      </c>
      <c r="D1598" t="s">
        <v>87</v>
      </c>
      <c r="E1598" s="10">
        <v>1.1574074074074073E-5</v>
      </c>
      <c r="F1598" t="s">
        <v>93</v>
      </c>
      <c r="G1598" t="s">
        <v>2342</v>
      </c>
      <c r="H1598" s="11">
        <v>44171.416898148149</v>
      </c>
      <c r="I1598" t="s">
        <v>2343</v>
      </c>
      <c r="J1598">
        <v>0</v>
      </c>
      <c r="K1598">
        <v>90</v>
      </c>
      <c r="M1598">
        <v>1596</v>
      </c>
      <c r="N1598" s="16">
        <v>1.1574074074074073E-5</v>
      </c>
      <c r="O1598">
        <v>50</v>
      </c>
      <c r="P1598">
        <v>9</v>
      </c>
      <c r="Q1598">
        <f>pqZwift[[#This Row],[Afstand]]+IF(pqZwift[[#This Row],[Index]]&gt;1,Q1597,0)</f>
        <v>10510</v>
      </c>
      <c r="R1598">
        <v>31</v>
      </c>
      <c r="S1598">
        <v>90</v>
      </c>
    </row>
    <row r="1599" spans="2:19" x14ac:dyDescent="0.25">
      <c r="B1599">
        <v>1597</v>
      </c>
      <c r="C1599" t="s">
        <v>1386</v>
      </c>
      <c r="D1599" t="s">
        <v>35</v>
      </c>
      <c r="E1599" s="10">
        <v>1.1574074074074073E-5</v>
      </c>
      <c r="F1599" t="s">
        <v>161</v>
      </c>
      <c r="G1599" t="s">
        <v>2344</v>
      </c>
      <c r="H1599" s="11">
        <v>44171.416909722226</v>
      </c>
      <c r="I1599" t="s">
        <v>2345</v>
      </c>
      <c r="J1599">
        <v>0</v>
      </c>
      <c r="K1599">
        <v>89</v>
      </c>
      <c r="M1599">
        <v>1597</v>
      </c>
      <c r="N1599" s="16">
        <v>1.1574074074074073E-5</v>
      </c>
      <c r="O1599">
        <v>50</v>
      </c>
      <c r="P1599">
        <v>8</v>
      </c>
      <c r="Q1599">
        <f>pqZwift[[#This Row],[Afstand]]+IF(pqZwift[[#This Row],[Index]]&gt;1,Q1598,0)</f>
        <v>10518</v>
      </c>
      <c r="R1599">
        <v>30</v>
      </c>
      <c r="S1599">
        <v>89</v>
      </c>
    </row>
    <row r="1600" spans="2:19" x14ac:dyDescent="0.25">
      <c r="B1600">
        <v>1598</v>
      </c>
      <c r="C1600" t="s">
        <v>1386</v>
      </c>
      <c r="D1600" t="s">
        <v>87</v>
      </c>
      <c r="E1600" s="10">
        <v>1.1574074074074073E-5</v>
      </c>
      <c r="F1600" t="s">
        <v>93</v>
      </c>
      <c r="G1600" t="s">
        <v>2346</v>
      </c>
      <c r="H1600" s="11">
        <v>44171.416921296295</v>
      </c>
      <c r="I1600" t="s">
        <v>2347</v>
      </c>
      <c r="J1600">
        <v>0</v>
      </c>
      <c r="K1600">
        <v>90</v>
      </c>
      <c r="M1600">
        <v>1598</v>
      </c>
      <c r="N1600" s="16">
        <v>1.1574074074074073E-5</v>
      </c>
      <c r="O1600">
        <v>50</v>
      </c>
      <c r="P1600">
        <v>9</v>
      </c>
      <c r="Q1600">
        <f>pqZwift[[#This Row],[Afstand]]+IF(pqZwift[[#This Row],[Index]]&gt;1,Q1599,0)</f>
        <v>10527</v>
      </c>
      <c r="R1600">
        <v>31</v>
      </c>
      <c r="S1600">
        <v>90</v>
      </c>
    </row>
    <row r="1601" spans="2:19" x14ac:dyDescent="0.25">
      <c r="B1601">
        <v>1599</v>
      </c>
      <c r="C1601" t="s">
        <v>1378</v>
      </c>
      <c r="D1601" t="s">
        <v>35</v>
      </c>
      <c r="E1601" s="10">
        <v>1.1574074074074073E-5</v>
      </c>
      <c r="F1601" t="s">
        <v>84</v>
      </c>
      <c r="G1601" t="s">
        <v>1841</v>
      </c>
      <c r="H1601" s="11">
        <v>44171.416932870372</v>
      </c>
      <c r="I1601" t="s">
        <v>2348</v>
      </c>
      <c r="J1601">
        <v>0</v>
      </c>
      <c r="K1601">
        <v>90</v>
      </c>
      <c r="M1601">
        <v>1599</v>
      </c>
      <c r="N1601" s="16">
        <v>1.1574074074074073E-5</v>
      </c>
      <c r="O1601">
        <v>49</v>
      </c>
      <c r="P1601">
        <v>8</v>
      </c>
      <c r="Q1601">
        <f>pqZwift[[#This Row],[Afstand]]+IF(pqZwift[[#This Row],[Index]]&gt;1,Q1600,0)</f>
        <v>10535</v>
      </c>
      <c r="R1601">
        <v>29</v>
      </c>
      <c r="S1601">
        <v>90</v>
      </c>
    </row>
    <row r="1602" spans="2:19" x14ac:dyDescent="0.25">
      <c r="B1602">
        <v>1600</v>
      </c>
      <c r="C1602" t="s">
        <v>1378</v>
      </c>
      <c r="D1602" t="s">
        <v>87</v>
      </c>
      <c r="E1602" s="10">
        <v>1.1574074074074073E-5</v>
      </c>
      <c r="F1602" t="s">
        <v>98</v>
      </c>
      <c r="G1602" t="s">
        <v>2349</v>
      </c>
      <c r="H1602" s="11">
        <v>44171.416944444441</v>
      </c>
      <c r="I1602" t="s">
        <v>2350</v>
      </c>
      <c r="J1602">
        <v>0</v>
      </c>
      <c r="K1602">
        <v>91</v>
      </c>
      <c r="M1602">
        <v>1600</v>
      </c>
      <c r="N1602" s="16">
        <v>1.1574074074074073E-5</v>
      </c>
      <c r="O1602">
        <v>49</v>
      </c>
      <c r="P1602">
        <v>9</v>
      </c>
      <c r="Q1602">
        <f>pqZwift[[#This Row],[Afstand]]+IF(pqZwift[[#This Row],[Index]]&gt;1,Q1601,0)</f>
        <v>10544</v>
      </c>
      <c r="R1602">
        <v>34</v>
      </c>
      <c r="S1602">
        <v>91</v>
      </c>
    </row>
    <row r="1603" spans="2:19" x14ac:dyDescent="0.25">
      <c r="B1603">
        <v>1601</v>
      </c>
      <c r="C1603" t="s">
        <v>1378</v>
      </c>
      <c r="D1603" t="s">
        <v>35</v>
      </c>
      <c r="E1603" s="10">
        <v>1.1574074074074073E-5</v>
      </c>
      <c r="F1603" t="s">
        <v>185</v>
      </c>
      <c r="G1603" t="s">
        <v>2351</v>
      </c>
      <c r="H1603" s="11">
        <v>44171.416956018518</v>
      </c>
      <c r="I1603" t="s">
        <v>2352</v>
      </c>
      <c r="J1603">
        <v>0</v>
      </c>
      <c r="K1603">
        <v>91</v>
      </c>
      <c r="M1603">
        <v>1601</v>
      </c>
      <c r="N1603" s="16">
        <v>1.1574074074074073E-5</v>
      </c>
      <c r="O1603">
        <v>49</v>
      </c>
      <c r="P1603">
        <v>8</v>
      </c>
      <c r="Q1603">
        <f>pqZwift[[#This Row],[Afstand]]+IF(pqZwift[[#This Row],[Index]]&gt;1,Q1602,0)</f>
        <v>10552</v>
      </c>
      <c r="R1603">
        <v>28</v>
      </c>
      <c r="S1603">
        <v>91</v>
      </c>
    </row>
    <row r="1604" spans="2:19" x14ac:dyDescent="0.25">
      <c r="B1604">
        <v>1602</v>
      </c>
      <c r="C1604" t="s">
        <v>1378</v>
      </c>
      <c r="D1604" t="s">
        <v>104</v>
      </c>
      <c r="E1604" s="10">
        <v>1.1574074074074073E-5</v>
      </c>
      <c r="F1604" t="s">
        <v>98</v>
      </c>
      <c r="G1604" t="s">
        <v>2353</v>
      </c>
      <c r="H1604" s="11">
        <v>44171.416967592595</v>
      </c>
      <c r="I1604" t="s">
        <v>2354</v>
      </c>
      <c r="J1604">
        <v>0</v>
      </c>
      <c r="K1604">
        <v>91</v>
      </c>
      <c r="M1604">
        <v>1602</v>
      </c>
      <c r="N1604" s="16">
        <v>1.1574074074074073E-5</v>
      </c>
      <c r="O1604">
        <v>49</v>
      </c>
      <c r="P1604">
        <v>10</v>
      </c>
      <c r="Q1604">
        <f>pqZwift[[#This Row],[Afstand]]+IF(pqZwift[[#This Row],[Index]]&gt;1,Q1603,0)</f>
        <v>10562</v>
      </c>
      <c r="R1604">
        <v>34</v>
      </c>
      <c r="S1604">
        <v>91</v>
      </c>
    </row>
    <row r="1605" spans="2:19" x14ac:dyDescent="0.25">
      <c r="B1605">
        <v>1603</v>
      </c>
      <c r="C1605" t="s">
        <v>1370</v>
      </c>
      <c r="D1605" t="s">
        <v>35</v>
      </c>
      <c r="E1605" s="10">
        <v>1.1574074074074073E-5</v>
      </c>
      <c r="F1605" t="s">
        <v>84</v>
      </c>
      <c r="G1605" t="s">
        <v>1220</v>
      </c>
      <c r="H1605" s="11">
        <v>44171.416979166665</v>
      </c>
      <c r="I1605" t="s">
        <v>2355</v>
      </c>
      <c r="J1605">
        <v>0</v>
      </c>
      <c r="K1605">
        <v>90</v>
      </c>
      <c r="M1605">
        <v>1603</v>
      </c>
      <c r="N1605" s="16">
        <v>1.1574074074074073E-5</v>
      </c>
      <c r="O1605">
        <v>48</v>
      </c>
      <c r="P1605">
        <v>8</v>
      </c>
      <c r="Q1605">
        <f>pqZwift[[#This Row],[Afstand]]+IF(pqZwift[[#This Row],[Index]]&gt;1,Q1604,0)</f>
        <v>10570</v>
      </c>
      <c r="R1605">
        <v>29</v>
      </c>
      <c r="S1605">
        <v>90</v>
      </c>
    </row>
    <row r="1606" spans="2:19" x14ac:dyDescent="0.25">
      <c r="B1606">
        <v>1604</v>
      </c>
      <c r="C1606" t="s">
        <v>1370</v>
      </c>
      <c r="D1606" t="s">
        <v>117</v>
      </c>
      <c r="E1606" s="10">
        <v>1.1574074074074073E-5</v>
      </c>
      <c r="F1606" t="s">
        <v>118</v>
      </c>
      <c r="G1606" t="s">
        <v>1209</v>
      </c>
      <c r="H1606" s="11">
        <v>44171.416990740741</v>
      </c>
      <c r="I1606" t="s">
        <v>2356</v>
      </c>
      <c r="J1606">
        <v>0</v>
      </c>
      <c r="K1606">
        <v>90</v>
      </c>
      <c r="M1606">
        <v>1604</v>
      </c>
      <c r="N1606" s="16">
        <v>1.1574074074074073E-5</v>
      </c>
      <c r="O1606">
        <v>48</v>
      </c>
      <c r="P1606">
        <v>11</v>
      </c>
      <c r="Q1606">
        <f>pqZwift[[#This Row],[Afstand]]+IF(pqZwift[[#This Row],[Index]]&gt;1,Q1605,0)</f>
        <v>10581</v>
      </c>
      <c r="R1606">
        <v>39</v>
      </c>
      <c r="S1606">
        <v>90</v>
      </c>
    </row>
    <row r="1607" spans="2:19" x14ac:dyDescent="0.25">
      <c r="B1607">
        <v>1605</v>
      </c>
      <c r="C1607" t="s">
        <v>1363</v>
      </c>
      <c r="D1607" t="s">
        <v>87</v>
      </c>
      <c r="E1607" s="10">
        <v>1.1574074074074073E-5</v>
      </c>
      <c r="F1607" t="s">
        <v>93</v>
      </c>
      <c r="G1607" t="s">
        <v>2357</v>
      </c>
      <c r="H1607" s="11">
        <v>44171.417002314818</v>
      </c>
      <c r="I1607" t="s">
        <v>2358</v>
      </c>
      <c r="J1607">
        <v>0</v>
      </c>
      <c r="K1607">
        <v>91</v>
      </c>
      <c r="M1607">
        <v>1605</v>
      </c>
      <c r="N1607" s="16">
        <v>1.1574074074074073E-5</v>
      </c>
      <c r="O1607">
        <v>47</v>
      </c>
      <c r="P1607">
        <v>9</v>
      </c>
      <c r="Q1607">
        <f>pqZwift[[#This Row],[Afstand]]+IF(pqZwift[[#This Row],[Index]]&gt;1,Q1606,0)</f>
        <v>10590</v>
      </c>
      <c r="R1607">
        <v>31</v>
      </c>
      <c r="S1607">
        <v>91</v>
      </c>
    </row>
    <row r="1608" spans="2:19" x14ac:dyDescent="0.25">
      <c r="B1608">
        <v>1606</v>
      </c>
      <c r="C1608" t="s">
        <v>1363</v>
      </c>
      <c r="D1608" t="s">
        <v>87</v>
      </c>
      <c r="E1608" s="10">
        <v>1.1574074074074073E-5</v>
      </c>
      <c r="F1608" t="s">
        <v>93</v>
      </c>
      <c r="G1608" t="s">
        <v>2359</v>
      </c>
      <c r="H1608" s="11">
        <v>44171.417013888888</v>
      </c>
      <c r="I1608" t="s">
        <v>2360</v>
      </c>
      <c r="J1608">
        <v>0</v>
      </c>
      <c r="K1608">
        <v>90</v>
      </c>
      <c r="M1608">
        <v>1606</v>
      </c>
      <c r="N1608" s="16">
        <v>1.1574074074074073E-5</v>
      </c>
      <c r="O1608">
        <v>47</v>
      </c>
      <c r="P1608">
        <v>9</v>
      </c>
      <c r="Q1608">
        <f>pqZwift[[#This Row],[Afstand]]+IF(pqZwift[[#This Row],[Index]]&gt;1,Q1607,0)</f>
        <v>10599</v>
      </c>
      <c r="R1608">
        <v>31</v>
      </c>
      <c r="S1608">
        <v>90</v>
      </c>
    </row>
    <row r="1609" spans="2:19" x14ac:dyDescent="0.25">
      <c r="B1609">
        <v>1607</v>
      </c>
      <c r="C1609" t="s">
        <v>1358</v>
      </c>
      <c r="D1609" t="s">
        <v>104</v>
      </c>
      <c r="E1609" s="10">
        <v>1.1574074074074073E-5</v>
      </c>
      <c r="F1609" t="s">
        <v>112</v>
      </c>
      <c r="G1609" t="s">
        <v>2361</v>
      </c>
      <c r="H1609" s="11">
        <v>44171.417025462964</v>
      </c>
      <c r="I1609" t="s">
        <v>2362</v>
      </c>
      <c r="J1609">
        <v>0</v>
      </c>
      <c r="K1609">
        <v>91</v>
      </c>
      <c r="M1609">
        <v>1607</v>
      </c>
      <c r="N1609" s="16">
        <v>1.1574074074074073E-5</v>
      </c>
      <c r="O1609">
        <v>46</v>
      </c>
      <c r="P1609">
        <v>10</v>
      </c>
      <c r="Q1609">
        <f>pqZwift[[#This Row],[Afstand]]+IF(pqZwift[[#This Row],[Index]]&gt;1,Q1608,0)</f>
        <v>10609</v>
      </c>
      <c r="R1609">
        <v>36</v>
      </c>
      <c r="S1609">
        <v>91</v>
      </c>
    </row>
    <row r="1610" spans="2:19" x14ac:dyDescent="0.25">
      <c r="B1610">
        <v>1608</v>
      </c>
      <c r="C1610" t="s">
        <v>1358</v>
      </c>
      <c r="D1610" t="s">
        <v>104</v>
      </c>
      <c r="E1610" s="10">
        <v>1.1574074074074073E-5</v>
      </c>
      <c r="F1610" t="s">
        <v>112</v>
      </c>
      <c r="G1610" t="s">
        <v>2363</v>
      </c>
      <c r="H1610" s="11">
        <v>44171.417037037034</v>
      </c>
      <c r="I1610" t="s">
        <v>2364</v>
      </c>
      <c r="J1610">
        <v>0</v>
      </c>
      <c r="K1610">
        <v>92</v>
      </c>
      <c r="M1610">
        <v>1608</v>
      </c>
      <c r="N1610" s="16">
        <v>1.1574074074074073E-5</v>
      </c>
      <c r="O1610">
        <v>46</v>
      </c>
      <c r="P1610">
        <v>10</v>
      </c>
      <c r="Q1610">
        <f>pqZwift[[#This Row],[Afstand]]+IF(pqZwift[[#This Row],[Index]]&gt;1,Q1609,0)</f>
        <v>10619</v>
      </c>
      <c r="R1610">
        <v>36</v>
      </c>
      <c r="S1610">
        <v>92</v>
      </c>
    </row>
    <row r="1611" spans="2:19" x14ac:dyDescent="0.25">
      <c r="B1611">
        <v>1609</v>
      </c>
      <c r="C1611" t="s">
        <v>1358</v>
      </c>
      <c r="D1611" t="s">
        <v>87</v>
      </c>
      <c r="E1611" s="10">
        <v>1.1574074074074073E-5</v>
      </c>
      <c r="F1611" t="s">
        <v>98</v>
      </c>
      <c r="G1611" t="s">
        <v>2365</v>
      </c>
      <c r="H1611" s="11">
        <v>44171.417048611111</v>
      </c>
      <c r="I1611" t="s">
        <v>2366</v>
      </c>
      <c r="J1611">
        <v>0</v>
      </c>
      <c r="K1611">
        <v>91</v>
      </c>
      <c r="M1611">
        <v>1609</v>
      </c>
      <c r="N1611" s="16">
        <v>1.1574074074074073E-5</v>
      </c>
      <c r="O1611">
        <v>46</v>
      </c>
      <c r="P1611">
        <v>9</v>
      </c>
      <c r="Q1611">
        <f>pqZwift[[#This Row],[Afstand]]+IF(pqZwift[[#This Row],[Index]]&gt;1,Q1610,0)</f>
        <v>10628</v>
      </c>
      <c r="R1611">
        <v>34</v>
      </c>
      <c r="S1611">
        <v>91</v>
      </c>
    </row>
    <row r="1612" spans="2:19" x14ac:dyDescent="0.25">
      <c r="B1612">
        <v>1610</v>
      </c>
      <c r="C1612" t="s">
        <v>1358</v>
      </c>
      <c r="D1612" t="s">
        <v>87</v>
      </c>
      <c r="E1612" s="10">
        <v>1.1574074074074073E-5</v>
      </c>
      <c r="F1612" t="s">
        <v>101</v>
      </c>
      <c r="G1612" t="s">
        <v>2367</v>
      </c>
      <c r="H1612" s="11">
        <v>44171.417060185187</v>
      </c>
      <c r="I1612" t="s">
        <v>2368</v>
      </c>
      <c r="J1612">
        <v>0</v>
      </c>
      <c r="K1612">
        <v>91</v>
      </c>
      <c r="M1612">
        <v>1610</v>
      </c>
      <c r="N1612" s="16">
        <v>1.1574074074074073E-5</v>
      </c>
      <c r="O1612">
        <v>46</v>
      </c>
      <c r="P1612">
        <v>9</v>
      </c>
      <c r="Q1612">
        <f>pqZwift[[#This Row],[Afstand]]+IF(pqZwift[[#This Row],[Index]]&gt;1,Q1611,0)</f>
        <v>10637</v>
      </c>
      <c r="R1612">
        <v>33</v>
      </c>
      <c r="S1612">
        <v>91</v>
      </c>
    </row>
    <row r="1613" spans="2:19" x14ac:dyDescent="0.25">
      <c r="B1613">
        <v>1611</v>
      </c>
      <c r="C1613" t="s">
        <v>1351</v>
      </c>
      <c r="D1613" t="s">
        <v>104</v>
      </c>
      <c r="E1613" s="10">
        <v>1.1574074074074073E-5</v>
      </c>
      <c r="F1613" t="s">
        <v>112</v>
      </c>
      <c r="G1613" t="s">
        <v>2369</v>
      </c>
      <c r="H1613" s="11">
        <v>44171.417071759257</v>
      </c>
      <c r="I1613" t="s">
        <v>2370</v>
      </c>
      <c r="J1613">
        <v>0</v>
      </c>
      <c r="K1613">
        <v>91</v>
      </c>
      <c r="M1613">
        <v>1611</v>
      </c>
      <c r="N1613" s="16">
        <v>1.1574074074074073E-5</v>
      </c>
      <c r="O1613">
        <v>45</v>
      </c>
      <c r="P1613">
        <v>10</v>
      </c>
      <c r="Q1613">
        <f>pqZwift[[#This Row],[Afstand]]+IF(pqZwift[[#This Row],[Index]]&gt;1,Q1612,0)</f>
        <v>10647</v>
      </c>
      <c r="R1613">
        <v>36</v>
      </c>
      <c r="S1613">
        <v>91</v>
      </c>
    </row>
    <row r="1614" spans="2:19" x14ac:dyDescent="0.25">
      <c r="B1614">
        <v>1612</v>
      </c>
      <c r="C1614" t="s">
        <v>1351</v>
      </c>
      <c r="D1614" t="s">
        <v>117</v>
      </c>
      <c r="E1614" s="10">
        <v>1.1574074074074073E-5</v>
      </c>
      <c r="F1614" t="s">
        <v>118</v>
      </c>
      <c r="G1614" t="s">
        <v>2371</v>
      </c>
      <c r="H1614" s="11">
        <v>44171.417083333334</v>
      </c>
      <c r="I1614" t="s">
        <v>2372</v>
      </c>
      <c r="J1614">
        <v>0</v>
      </c>
      <c r="K1614">
        <v>91</v>
      </c>
      <c r="M1614">
        <v>1612</v>
      </c>
      <c r="N1614" s="16">
        <v>1.1574074074074073E-5</v>
      </c>
      <c r="O1614">
        <v>45</v>
      </c>
      <c r="P1614">
        <v>11</v>
      </c>
      <c r="Q1614">
        <f>pqZwift[[#This Row],[Afstand]]+IF(pqZwift[[#This Row],[Index]]&gt;1,Q1613,0)</f>
        <v>10658</v>
      </c>
      <c r="R1614">
        <v>39</v>
      </c>
      <c r="S1614">
        <v>91</v>
      </c>
    </row>
    <row r="1615" spans="2:19" x14ac:dyDescent="0.25">
      <c r="B1615">
        <v>1613</v>
      </c>
      <c r="C1615" t="s">
        <v>1351</v>
      </c>
      <c r="D1615" t="s">
        <v>87</v>
      </c>
      <c r="E1615" s="10">
        <v>1.1574074074074073E-5</v>
      </c>
      <c r="F1615" t="s">
        <v>98</v>
      </c>
      <c r="G1615" t="s">
        <v>2373</v>
      </c>
      <c r="H1615" s="11">
        <v>44171.417094907411</v>
      </c>
      <c r="I1615" t="s">
        <v>2374</v>
      </c>
      <c r="J1615">
        <v>0</v>
      </c>
      <c r="K1615">
        <v>91</v>
      </c>
      <c r="M1615">
        <v>1613</v>
      </c>
      <c r="N1615" s="16">
        <v>1.1574074074074073E-5</v>
      </c>
      <c r="O1615">
        <v>45</v>
      </c>
      <c r="P1615">
        <v>9</v>
      </c>
      <c r="Q1615">
        <f>pqZwift[[#This Row],[Afstand]]+IF(pqZwift[[#This Row],[Index]]&gt;1,Q1614,0)</f>
        <v>10667</v>
      </c>
      <c r="R1615">
        <v>34</v>
      </c>
      <c r="S1615">
        <v>91</v>
      </c>
    </row>
    <row r="1616" spans="2:19" x14ac:dyDescent="0.25">
      <c r="B1616">
        <v>1614</v>
      </c>
      <c r="C1616" t="s">
        <v>1343</v>
      </c>
      <c r="D1616" t="s">
        <v>87</v>
      </c>
      <c r="E1616" s="10">
        <v>1.1574074074074073E-5</v>
      </c>
      <c r="F1616" t="s">
        <v>98</v>
      </c>
      <c r="G1616" t="s">
        <v>1165</v>
      </c>
      <c r="H1616" s="11">
        <v>44171.41710648148</v>
      </c>
      <c r="I1616" t="s">
        <v>2375</v>
      </c>
      <c r="J1616">
        <v>0</v>
      </c>
      <c r="K1616">
        <v>90</v>
      </c>
      <c r="M1616">
        <v>1614</v>
      </c>
      <c r="N1616" s="16">
        <v>1.1574074074074073E-5</v>
      </c>
      <c r="O1616">
        <v>44</v>
      </c>
      <c r="P1616">
        <v>9</v>
      </c>
      <c r="Q1616">
        <f>pqZwift[[#This Row],[Afstand]]+IF(pqZwift[[#This Row],[Index]]&gt;1,Q1615,0)</f>
        <v>10676</v>
      </c>
      <c r="R1616">
        <v>34</v>
      </c>
      <c r="S1616">
        <v>90</v>
      </c>
    </row>
    <row r="1617" spans="2:19" x14ac:dyDescent="0.25">
      <c r="B1617">
        <v>1615</v>
      </c>
      <c r="C1617" t="s">
        <v>1343</v>
      </c>
      <c r="D1617" t="s">
        <v>104</v>
      </c>
      <c r="E1617" s="10">
        <v>1.1574074074074073E-5</v>
      </c>
      <c r="F1617" t="s">
        <v>98</v>
      </c>
      <c r="G1617" t="s">
        <v>1204</v>
      </c>
      <c r="H1617" s="11">
        <v>44171.417118055557</v>
      </c>
      <c r="I1617" t="s">
        <v>2376</v>
      </c>
      <c r="J1617">
        <v>0</v>
      </c>
      <c r="K1617">
        <v>91</v>
      </c>
      <c r="M1617">
        <v>1615</v>
      </c>
      <c r="N1617" s="16">
        <v>1.1574074074074073E-5</v>
      </c>
      <c r="O1617">
        <v>44</v>
      </c>
      <c r="P1617">
        <v>10</v>
      </c>
      <c r="Q1617">
        <f>pqZwift[[#This Row],[Afstand]]+IF(pqZwift[[#This Row],[Index]]&gt;1,Q1616,0)</f>
        <v>10686</v>
      </c>
      <c r="R1617">
        <v>34</v>
      </c>
      <c r="S1617">
        <v>91</v>
      </c>
    </row>
    <row r="1618" spans="2:19" x14ac:dyDescent="0.25">
      <c r="B1618">
        <v>1616</v>
      </c>
      <c r="C1618" t="s">
        <v>1343</v>
      </c>
      <c r="D1618" t="s">
        <v>87</v>
      </c>
      <c r="E1618" s="10">
        <v>1.1574074074074073E-5</v>
      </c>
      <c r="F1618" t="s">
        <v>93</v>
      </c>
      <c r="G1618" t="s">
        <v>2377</v>
      </c>
      <c r="H1618" s="11">
        <v>44171.417129629626</v>
      </c>
      <c r="I1618" t="s">
        <v>2378</v>
      </c>
      <c r="J1618">
        <v>0</v>
      </c>
      <c r="K1618">
        <v>91</v>
      </c>
      <c r="M1618">
        <v>1616</v>
      </c>
      <c r="N1618" s="16">
        <v>1.1574074074074073E-5</v>
      </c>
      <c r="O1618">
        <v>44</v>
      </c>
      <c r="P1618">
        <v>9</v>
      </c>
      <c r="Q1618">
        <f>pqZwift[[#This Row],[Afstand]]+IF(pqZwift[[#This Row],[Index]]&gt;1,Q1617,0)</f>
        <v>10695</v>
      </c>
      <c r="R1618">
        <v>31</v>
      </c>
      <c r="S1618">
        <v>91</v>
      </c>
    </row>
    <row r="1619" spans="2:19" x14ac:dyDescent="0.25">
      <c r="B1619">
        <v>1617</v>
      </c>
      <c r="C1619" t="s">
        <v>1343</v>
      </c>
      <c r="D1619" t="s">
        <v>87</v>
      </c>
      <c r="E1619" s="10">
        <v>1.1574074074074073E-5</v>
      </c>
      <c r="F1619" t="s">
        <v>88</v>
      </c>
      <c r="G1619" t="s">
        <v>2379</v>
      </c>
      <c r="H1619" s="11">
        <v>44171.417141203703</v>
      </c>
      <c r="I1619" t="s">
        <v>2380</v>
      </c>
      <c r="J1619">
        <v>0</v>
      </c>
      <c r="K1619">
        <v>91</v>
      </c>
      <c r="M1619">
        <v>1617</v>
      </c>
      <c r="N1619" s="16">
        <v>1.1574074074074073E-5</v>
      </c>
      <c r="O1619">
        <v>44</v>
      </c>
      <c r="P1619">
        <v>9</v>
      </c>
      <c r="Q1619">
        <f>pqZwift[[#This Row],[Afstand]]+IF(pqZwift[[#This Row],[Index]]&gt;1,Q1618,0)</f>
        <v>10704</v>
      </c>
      <c r="R1619">
        <v>32</v>
      </c>
      <c r="S1619">
        <v>91</v>
      </c>
    </row>
    <row r="1620" spans="2:19" x14ac:dyDescent="0.25">
      <c r="B1620">
        <v>1618</v>
      </c>
      <c r="C1620" t="s">
        <v>1343</v>
      </c>
      <c r="D1620" t="s">
        <v>104</v>
      </c>
      <c r="E1620" s="10">
        <v>1.1574074074074073E-5</v>
      </c>
      <c r="F1620" t="s">
        <v>105</v>
      </c>
      <c r="G1620" t="s">
        <v>660</v>
      </c>
      <c r="H1620" s="11">
        <v>44171.41715277778</v>
      </c>
      <c r="I1620" t="s">
        <v>2381</v>
      </c>
      <c r="J1620">
        <v>0</v>
      </c>
      <c r="K1620">
        <v>90</v>
      </c>
      <c r="M1620">
        <v>1618</v>
      </c>
      <c r="N1620" s="16">
        <v>1.1574074074074073E-5</v>
      </c>
      <c r="O1620">
        <v>44</v>
      </c>
      <c r="P1620">
        <v>10</v>
      </c>
      <c r="Q1620">
        <f>pqZwift[[#This Row],[Afstand]]+IF(pqZwift[[#This Row],[Index]]&gt;1,Q1619,0)</f>
        <v>10714</v>
      </c>
      <c r="R1620">
        <v>35</v>
      </c>
      <c r="S1620">
        <v>90</v>
      </c>
    </row>
    <row r="1621" spans="2:19" x14ac:dyDescent="0.25">
      <c r="B1621">
        <v>1619</v>
      </c>
      <c r="C1621" t="s">
        <v>1337</v>
      </c>
      <c r="D1621" t="s">
        <v>104</v>
      </c>
      <c r="E1621" s="10">
        <v>1.1574074074074073E-5</v>
      </c>
      <c r="F1621" t="s">
        <v>105</v>
      </c>
      <c r="G1621" t="s">
        <v>992</v>
      </c>
      <c r="H1621" s="11">
        <v>44171.417164351849</v>
      </c>
      <c r="I1621" t="s">
        <v>2382</v>
      </c>
      <c r="J1621">
        <v>0</v>
      </c>
      <c r="K1621">
        <v>91</v>
      </c>
      <c r="M1621">
        <v>1619</v>
      </c>
      <c r="N1621" s="16">
        <v>1.1574074074074073E-5</v>
      </c>
      <c r="O1621">
        <v>43</v>
      </c>
      <c r="P1621">
        <v>10</v>
      </c>
      <c r="Q1621">
        <f>pqZwift[[#This Row],[Afstand]]+IF(pqZwift[[#This Row],[Index]]&gt;1,Q1620,0)</f>
        <v>10724</v>
      </c>
      <c r="R1621">
        <v>35</v>
      </c>
      <c r="S1621">
        <v>91</v>
      </c>
    </row>
    <row r="1622" spans="2:19" x14ac:dyDescent="0.25">
      <c r="B1622">
        <v>1620</v>
      </c>
      <c r="C1622" t="s">
        <v>1337</v>
      </c>
      <c r="D1622" t="s">
        <v>87</v>
      </c>
      <c r="E1622" s="10">
        <v>1.1574074074074073E-5</v>
      </c>
      <c r="F1622" t="s">
        <v>101</v>
      </c>
      <c r="G1622" t="s">
        <v>630</v>
      </c>
      <c r="H1622" s="11">
        <v>44171.417175925926</v>
      </c>
      <c r="I1622" t="s">
        <v>2383</v>
      </c>
      <c r="J1622">
        <v>0</v>
      </c>
      <c r="K1622">
        <v>91</v>
      </c>
      <c r="M1622">
        <v>1620</v>
      </c>
      <c r="N1622" s="16">
        <v>1.1574074074074073E-5</v>
      </c>
      <c r="O1622">
        <v>43</v>
      </c>
      <c r="P1622">
        <v>9</v>
      </c>
      <c r="Q1622">
        <f>pqZwift[[#This Row],[Afstand]]+IF(pqZwift[[#This Row],[Index]]&gt;1,Q1621,0)</f>
        <v>10733</v>
      </c>
      <c r="R1622">
        <v>33</v>
      </c>
      <c r="S1622">
        <v>91</v>
      </c>
    </row>
    <row r="1623" spans="2:19" x14ac:dyDescent="0.25">
      <c r="B1623">
        <v>1621</v>
      </c>
      <c r="C1623" t="s">
        <v>1337</v>
      </c>
      <c r="D1623" t="s">
        <v>87</v>
      </c>
      <c r="E1623" s="10">
        <v>1.1574074074074073E-5</v>
      </c>
      <c r="F1623" t="s">
        <v>93</v>
      </c>
      <c r="G1623" t="s">
        <v>628</v>
      </c>
      <c r="H1623" s="11">
        <v>44171.417187500003</v>
      </c>
      <c r="I1623" t="s">
        <v>2384</v>
      </c>
      <c r="J1623">
        <v>0</v>
      </c>
      <c r="K1623">
        <v>90</v>
      </c>
      <c r="M1623">
        <v>1621</v>
      </c>
      <c r="N1623" s="16">
        <v>1.1574074074074073E-5</v>
      </c>
      <c r="O1623">
        <v>43</v>
      </c>
      <c r="P1623">
        <v>9</v>
      </c>
      <c r="Q1623">
        <f>pqZwift[[#This Row],[Afstand]]+IF(pqZwift[[#This Row],[Index]]&gt;1,Q1622,0)</f>
        <v>10742</v>
      </c>
      <c r="R1623">
        <v>31</v>
      </c>
      <c r="S1623">
        <v>90</v>
      </c>
    </row>
    <row r="1624" spans="2:19" x14ac:dyDescent="0.25">
      <c r="B1624">
        <v>1622</v>
      </c>
      <c r="C1624" t="s">
        <v>1337</v>
      </c>
      <c r="D1624" t="s">
        <v>104</v>
      </c>
      <c r="E1624" s="10">
        <v>1.1574074074074073E-5</v>
      </c>
      <c r="F1624" t="s">
        <v>142</v>
      </c>
      <c r="G1624" t="s">
        <v>2038</v>
      </c>
      <c r="H1624" s="11">
        <v>44171.417199074072</v>
      </c>
      <c r="I1624" t="s">
        <v>2385</v>
      </c>
      <c r="J1624">
        <v>0</v>
      </c>
      <c r="K1624">
        <v>89</v>
      </c>
      <c r="M1624">
        <v>1622</v>
      </c>
      <c r="N1624" s="16">
        <v>1.1574074074074073E-5</v>
      </c>
      <c r="O1624">
        <v>43</v>
      </c>
      <c r="P1624">
        <v>10</v>
      </c>
      <c r="Q1624">
        <f>pqZwift[[#This Row],[Afstand]]+IF(pqZwift[[#This Row],[Index]]&gt;1,Q1623,0)</f>
        <v>10752</v>
      </c>
      <c r="R1624">
        <v>37</v>
      </c>
      <c r="S1624">
        <v>89</v>
      </c>
    </row>
    <row r="1625" spans="2:19" x14ac:dyDescent="0.25">
      <c r="B1625">
        <v>1623</v>
      </c>
      <c r="C1625" t="s">
        <v>1333</v>
      </c>
      <c r="D1625" t="s">
        <v>87</v>
      </c>
      <c r="E1625" s="10">
        <v>1.1574074074074073E-5</v>
      </c>
      <c r="F1625" t="s">
        <v>88</v>
      </c>
      <c r="G1625" t="s">
        <v>2386</v>
      </c>
      <c r="H1625" s="11">
        <v>44171.417210648149</v>
      </c>
      <c r="I1625" t="s">
        <v>2387</v>
      </c>
      <c r="J1625">
        <v>0</v>
      </c>
      <c r="K1625">
        <v>90</v>
      </c>
      <c r="M1625">
        <v>1623</v>
      </c>
      <c r="N1625" s="16">
        <v>1.1574074074074073E-5</v>
      </c>
      <c r="O1625">
        <v>42</v>
      </c>
      <c r="P1625">
        <v>9</v>
      </c>
      <c r="Q1625">
        <f>pqZwift[[#This Row],[Afstand]]+IF(pqZwift[[#This Row],[Index]]&gt;1,Q1624,0)</f>
        <v>10761</v>
      </c>
      <c r="R1625">
        <v>32</v>
      </c>
      <c r="S1625">
        <v>90</v>
      </c>
    </row>
    <row r="1626" spans="2:19" x14ac:dyDescent="0.25">
      <c r="B1626">
        <v>1624</v>
      </c>
      <c r="C1626" t="s">
        <v>1333</v>
      </c>
      <c r="D1626" t="s">
        <v>87</v>
      </c>
      <c r="E1626" s="10">
        <v>1.1574074074074073E-5</v>
      </c>
      <c r="F1626" t="s">
        <v>98</v>
      </c>
      <c r="G1626" t="s">
        <v>2388</v>
      </c>
      <c r="H1626" s="11">
        <v>44171.417222222219</v>
      </c>
      <c r="I1626" t="s">
        <v>2389</v>
      </c>
      <c r="J1626">
        <v>0</v>
      </c>
      <c r="K1626">
        <v>89</v>
      </c>
      <c r="M1626">
        <v>1624</v>
      </c>
      <c r="N1626" s="16">
        <v>1.1574074074074073E-5</v>
      </c>
      <c r="O1626">
        <v>42</v>
      </c>
      <c r="P1626">
        <v>9</v>
      </c>
      <c r="Q1626">
        <f>pqZwift[[#This Row],[Afstand]]+IF(pqZwift[[#This Row],[Index]]&gt;1,Q1625,0)</f>
        <v>10770</v>
      </c>
      <c r="R1626">
        <v>34</v>
      </c>
      <c r="S1626">
        <v>89</v>
      </c>
    </row>
    <row r="1627" spans="2:19" x14ac:dyDescent="0.25">
      <c r="B1627">
        <v>1625</v>
      </c>
      <c r="C1627" t="s">
        <v>1333</v>
      </c>
      <c r="D1627" t="s">
        <v>87</v>
      </c>
      <c r="E1627" s="10">
        <v>1.1574074074074073E-5</v>
      </c>
      <c r="F1627" t="s">
        <v>101</v>
      </c>
      <c r="G1627" t="s">
        <v>2390</v>
      </c>
      <c r="H1627" s="11">
        <v>44171.417233796295</v>
      </c>
      <c r="I1627" t="s">
        <v>2391</v>
      </c>
      <c r="J1627">
        <v>0</v>
      </c>
      <c r="K1627">
        <v>90</v>
      </c>
      <c r="M1627">
        <v>1625</v>
      </c>
      <c r="N1627" s="16">
        <v>1.1574074074074073E-5</v>
      </c>
      <c r="O1627">
        <v>42</v>
      </c>
      <c r="P1627">
        <v>9</v>
      </c>
      <c r="Q1627">
        <f>pqZwift[[#This Row],[Afstand]]+IF(pqZwift[[#This Row],[Index]]&gt;1,Q1626,0)</f>
        <v>10779</v>
      </c>
      <c r="R1627">
        <v>33</v>
      </c>
      <c r="S1627">
        <v>90</v>
      </c>
    </row>
    <row r="1628" spans="2:19" x14ac:dyDescent="0.25">
      <c r="B1628">
        <v>1626</v>
      </c>
      <c r="C1628" t="s">
        <v>1333</v>
      </c>
      <c r="D1628" t="s">
        <v>87</v>
      </c>
      <c r="E1628" s="10">
        <v>1.1574074074074073E-5</v>
      </c>
      <c r="F1628" t="s">
        <v>101</v>
      </c>
      <c r="G1628" t="s">
        <v>2390</v>
      </c>
      <c r="H1628" s="11">
        <v>44171.417245370372</v>
      </c>
      <c r="I1628" t="s">
        <v>2392</v>
      </c>
      <c r="J1628">
        <v>0</v>
      </c>
      <c r="K1628">
        <v>89</v>
      </c>
      <c r="M1628">
        <v>1626</v>
      </c>
      <c r="N1628" s="16">
        <v>1.1574074074074073E-5</v>
      </c>
      <c r="O1628">
        <v>42</v>
      </c>
      <c r="P1628">
        <v>9</v>
      </c>
      <c r="Q1628">
        <f>pqZwift[[#This Row],[Afstand]]+IF(pqZwift[[#This Row],[Index]]&gt;1,Q1627,0)</f>
        <v>10788</v>
      </c>
      <c r="R1628">
        <v>33</v>
      </c>
      <c r="S1628">
        <v>89</v>
      </c>
    </row>
    <row r="1629" spans="2:19" x14ac:dyDescent="0.25">
      <c r="B1629">
        <v>1627</v>
      </c>
      <c r="C1629" t="s">
        <v>1329</v>
      </c>
      <c r="D1629" t="s">
        <v>87</v>
      </c>
      <c r="E1629" s="10">
        <v>1.1574074074074073E-5</v>
      </c>
      <c r="F1629" t="s">
        <v>98</v>
      </c>
      <c r="G1629" t="s">
        <v>2388</v>
      </c>
      <c r="H1629" s="11">
        <v>44171.417256944442</v>
      </c>
      <c r="I1629" t="s">
        <v>2393</v>
      </c>
      <c r="J1629">
        <v>0</v>
      </c>
      <c r="K1629">
        <v>90</v>
      </c>
      <c r="M1629">
        <v>1627</v>
      </c>
      <c r="N1629" s="16">
        <v>1.1574074074074073E-5</v>
      </c>
      <c r="O1629">
        <v>41</v>
      </c>
      <c r="P1629">
        <v>9</v>
      </c>
      <c r="Q1629">
        <f>pqZwift[[#This Row],[Afstand]]+IF(pqZwift[[#This Row],[Index]]&gt;1,Q1628,0)</f>
        <v>10797</v>
      </c>
      <c r="R1629">
        <v>34</v>
      </c>
      <c r="S1629">
        <v>90</v>
      </c>
    </row>
    <row r="1630" spans="2:19" x14ac:dyDescent="0.25">
      <c r="B1630">
        <v>1628</v>
      </c>
      <c r="C1630" t="s">
        <v>1329</v>
      </c>
      <c r="D1630" t="s">
        <v>104</v>
      </c>
      <c r="E1630" s="10">
        <v>1.1574074074074073E-5</v>
      </c>
      <c r="F1630" t="s">
        <v>112</v>
      </c>
      <c r="G1630" t="s">
        <v>2394</v>
      </c>
      <c r="H1630" s="11">
        <v>44171.417268518519</v>
      </c>
      <c r="I1630" t="s">
        <v>2395</v>
      </c>
      <c r="J1630">
        <v>0</v>
      </c>
      <c r="K1630">
        <v>89</v>
      </c>
      <c r="M1630">
        <v>1628</v>
      </c>
      <c r="N1630" s="16">
        <v>1.1574074074074073E-5</v>
      </c>
      <c r="O1630">
        <v>41</v>
      </c>
      <c r="P1630">
        <v>10</v>
      </c>
      <c r="Q1630">
        <f>pqZwift[[#This Row],[Afstand]]+IF(pqZwift[[#This Row],[Index]]&gt;1,Q1629,0)</f>
        <v>10807</v>
      </c>
      <c r="R1630">
        <v>36</v>
      </c>
      <c r="S1630">
        <v>89</v>
      </c>
    </row>
    <row r="1631" spans="2:19" x14ac:dyDescent="0.25">
      <c r="B1631">
        <v>1629</v>
      </c>
      <c r="C1631" t="s">
        <v>1329</v>
      </c>
      <c r="D1631" t="s">
        <v>35</v>
      </c>
      <c r="E1631" s="10">
        <v>1.1574074074074073E-5</v>
      </c>
      <c r="F1631" t="s">
        <v>161</v>
      </c>
      <c r="G1631" t="s">
        <v>644</v>
      </c>
      <c r="H1631" s="11">
        <v>44171.417280092595</v>
      </c>
      <c r="I1631" t="s">
        <v>2396</v>
      </c>
      <c r="J1631">
        <v>0</v>
      </c>
      <c r="K1631">
        <v>88</v>
      </c>
      <c r="M1631">
        <v>1629</v>
      </c>
      <c r="N1631" s="16">
        <v>1.1574074074074073E-5</v>
      </c>
      <c r="O1631">
        <v>41</v>
      </c>
      <c r="P1631">
        <v>8</v>
      </c>
      <c r="Q1631">
        <f>pqZwift[[#This Row],[Afstand]]+IF(pqZwift[[#This Row],[Index]]&gt;1,Q1630,0)</f>
        <v>10815</v>
      </c>
      <c r="R1631">
        <v>30</v>
      </c>
      <c r="S1631">
        <v>88</v>
      </c>
    </row>
    <row r="1632" spans="2:19" x14ac:dyDescent="0.25">
      <c r="B1632">
        <v>1630</v>
      </c>
      <c r="C1632" t="s">
        <v>1323</v>
      </c>
      <c r="D1632" t="s">
        <v>117</v>
      </c>
      <c r="E1632" s="10">
        <v>1.1574074074074073E-5</v>
      </c>
      <c r="F1632" t="s">
        <v>118</v>
      </c>
      <c r="G1632" t="s">
        <v>2042</v>
      </c>
      <c r="H1632" s="11">
        <v>44171.417291666665</v>
      </c>
      <c r="I1632" t="s">
        <v>2397</v>
      </c>
      <c r="J1632">
        <v>0</v>
      </c>
      <c r="K1632">
        <v>89</v>
      </c>
      <c r="M1632">
        <v>1630</v>
      </c>
      <c r="N1632" s="16">
        <v>1.1574074074074073E-5</v>
      </c>
      <c r="O1632">
        <v>40</v>
      </c>
      <c r="P1632">
        <v>11</v>
      </c>
      <c r="Q1632">
        <f>pqZwift[[#This Row],[Afstand]]+IF(pqZwift[[#This Row],[Index]]&gt;1,Q1631,0)</f>
        <v>10826</v>
      </c>
      <c r="R1632">
        <v>39</v>
      </c>
      <c r="S1632">
        <v>89</v>
      </c>
    </row>
    <row r="1633" spans="2:19" x14ac:dyDescent="0.25">
      <c r="B1633">
        <v>1631</v>
      </c>
      <c r="C1633" t="s">
        <v>1323</v>
      </c>
      <c r="D1633" t="s">
        <v>87</v>
      </c>
      <c r="E1633" s="10">
        <v>1.1574074074074073E-5</v>
      </c>
      <c r="F1633" t="s">
        <v>98</v>
      </c>
      <c r="G1633" t="s">
        <v>1635</v>
      </c>
      <c r="H1633" s="11">
        <v>44171.417303240742</v>
      </c>
      <c r="I1633" t="s">
        <v>2398</v>
      </c>
      <c r="J1633">
        <v>0</v>
      </c>
      <c r="K1633">
        <v>88</v>
      </c>
      <c r="M1633">
        <v>1631</v>
      </c>
      <c r="N1633" s="16">
        <v>1.1574074074074073E-5</v>
      </c>
      <c r="O1633">
        <v>40</v>
      </c>
      <c r="P1633">
        <v>9</v>
      </c>
      <c r="Q1633">
        <f>pqZwift[[#This Row],[Afstand]]+IF(pqZwift[[#This Row],[Index]]&gt;1,Q1632,0)</f>
        <v>10835</v>
      </c>
      <c r="R1633">
        <v>34</v>
      </c>
      <c r="S1633">
        <v>88</v>
      </c>
    </row>
    <row r="1634" spans="2:19" x14ac:dyDescent="0.25">
      <c r="B1634">
        <v>1632</v>
      </c>
      <c r="C1634" t="s">
        <v>1315</v>
      </c>
      <c r="D1634" t="s">
        <v>117</v>
      </c>
      <c r="E1634" s="10">
        <v>1.1574074074074073E-5</v>
      </c>
      <c r="F1634" t="s">
        <v>388</v>
      </c>
      <c r="G1634" t="s">
        <v>2399</v>
      </c>
      <c r="H1634" s="11">
        <v>44171.417314814818</v>
      </c>
      <c r="I1634" t="s">
        <v>2400</v>
      </c>
      <c r="J1634">
        <v>0</v>
      </c>
      <c r="K1634">
        <v>89</v>
      </c>
      <c r="M1634">
        <v>1632</v>
      </c>
      <c r="N1634" s="16">
        <v>1.1574074074074073E-5</v>
      </c>
      <c r="O1634">
        <v>39</v>
      </c>
      <c r="P1634">
        <v>11</v>
      </c>
      <c r="Q1634">
        <f>pqZwift[[#This Row],[Afstand]]+IF(pqZwift[[#This Row],[Index]]&gt;1,Q1633,0)</f>
        <v>10846</v>
      </c>
      <c r="R1634">
        <v>38</v>
      </c>
      <c r="S1634">
        <v>89</v>
      </c>
    </row>
    <row r="1635" spans="2:19" x14ac:dyDescent="0.25">
      <c r="B1635">
        <v>1633</v>
      </c>
      <c r="C1635" t="s">
        <v>1315</v>
      </c>
      <c r="D1635" t="s">
        <v>87</v>
      </c>
      <c r="E1635" s="10">
        <v>1.1574074074074073E-5</v>
      </c>
      <c r="F1635" t="s">
        <v>98</v>
      </c>
      <c r="G1635" t="s">
        <v>872</v>
      </c>
      <c r="H1635" s="11">
        <v>44171.417326388888</v>
      </c>
      <c r="I1635" t="s">
        <v>2401</v>
      </c>
      <c r="J1635">
        <v>0</v>
      </c>
      <c r="K1635">
        <v>90</v>
      </c>
      <c r="M1635">
        <v>1633</v>
      </c>
      <c r="N1635" s="16">
        <v>1.1574074074074073E-5</v>
      </c>
      <c r="O1635">
        <v>39</v>
      </c>
      <c r="P1635">
        <v>9</v>
      </c>
      <c r="Q1635">
        <f>pqZwift[[#This Row],[Afstand]]+IF(pqZwift[[#This Row],[Index]]&gt;1,Q1634,0)</f>
        <v>10855</v>
      </c>
      <c r="R1635">
        <v>34</v>
      </c>
      <c r="S1635">
        <v>90</v>
      </c>
    </row>
    <row r="1636" spans="2:19" x14ac:dyDescent="0.25">
      <c r="B1636">
        <v>1634</v>
      </c>
      <c r="C1636" t="s">
        <v>1305</v>
      </c>
      <c r="D1636" t="s">
        <v>104</v>
      </c>
      <c r="E1636" s="10">
        <v>1.1574074074074073E-5</v>
      </c>
      <c r="F1636" t="s">
        <v>98</v>
      </c>
      <c r="G1636" t="s">
        <v>1381</v>
      </c>
      <c r="H1636" s="11">
        <v>44171.417337962965</v>
      </c>
      <c r="I1636" t="s">
        <v>2402</v>
      </c>
      <c r="J1636">
        <v>0</v>
      </c>
      <c r="K1636">
        <v>90</v>
      </c>
      <c r="M1636">
        <v>1634</v>
      </c>
      <c r="N1636" s="16">
        <v>1.1574074074074073E-5</v>
      </c>
      <c r="O1636">
        <v>38</v>
      </c>
      <c r="P1636">
        <v>10</v>
      </c>
      <c r="Q1636">
        <f>pqZwift[[#This Row],[Afstand]]+IF(pqZwift[[#This Row],[Index]]&gt;1,Q1635,0)</f>
        <v>10865</v>
      </c>
      <c r="R1636">
        <v>34</v>
      </c>
      <c r="S1636">
        <v>90</v>
      </c>
    </row>
    <row r="1637" spans="2:19" x14ac:dyDescent="0.25">
      <c r="B1637">
        <v>1635</v>
      </c>
      <c r="C1637" t="s">
        <v>1305</v>
      </c>
      <c r="D1637" t="s">
        <v>117</v>
      </c>
      <c r="E1637" s="10">
        <v>1.1574074074074073E-5</v>
      </c>
      <c r="F1637" t="s">
        <v>388</v>
      </c>
      <c r="G1637" t="s">
        <v>2403</v>
      </c>
      <c r="H1637" s="11">
        <v>44171.417349537034</v>
      </c>
      <c r="I1637" t="s">
        <v>2404</v>
      </c>
      <c r="J1637">
        <v>0</v>
      </c>
      <c r="K1637">
        <v>91</v>
      </c>
      <c r="M1637">
        <v>1635</v>
      </c>
      <c r="N1637" s="16">
        <v>1.1574074074074073E-5</v>
      </c>
      <c r="O1637">
        <v>38</v>
      </c>
      <c r="P1637">
        <v>11</v>
      </c>
      <c r="Q1637">
        <f>pqZwift[[#This Row],[Afstand]]+IF(pqZwift[[#This Row],[Index]]&gt;1,Q1636,0)</f>
        <v>10876</v>
      </c>
      <c r="R1637">
        <v>38</v>
      </c>
      <c r="S1637">
        <v>91</v>
      </c>
    </row>
    <row r="1638" spans="2:19" x14ac:dyDescent="0.25">
      <c r="B1638">
        <v>1636</v>
      </c>
      <c r="C1638" t="s">
        <v>1305</v>
      </c>
      <c r="D1638" t="s">
        <v>87</v>
      </c>
      <c r="E1638" s="10">
        <v>1.1574074074074073E-5</v>
      </c>
      <c r="F1638" t="s">
        <v>98</v>
      </c>
      <c r="G1638" t="s">
        <v>2405</v>
      </c>
      <c r="H1638" s="11">
        <v>44171.417361111111</v>
      </c>
      <c r="I1638" t="s">
        <v>2406</v>
      </c>
      <c r="J1638">
        <v>0</v>
      </c>
      <c r="K1638">
        <v>91</v>
      </c>
      <c r="M1638">
        <v>1636</v>
      </c>
      <c r="N1638" s="16">
        <v>1.1574074074074073E-5</v>
      </c>
      <c r="O1638">
        <v>38</v>
      </c>
      <c r="P1638">
        <v>9</v>
      </c>
      <c r="Q1638">
        <f>pqZwift[[#This Row],[Afstand]]+IF(pqZwift[[#This Row],[Index]]&gt;1,Q1637,0)</f>
        <v>10885</v>
      </c>
      <c r="R1638">
        <v>34</v>
      </c>
      <c r="S1638">
        <v>91</v>
      </c>
    </row>
    <row r="1639" spans="2:19" x14ac:dyDescent="0.25">
      <c r="B1639">
        <v>1637</v>
      </c>
      <c r="C1639" t="s">
        <v>1305</v>
      </c>
      <c r="D1639" t="s">
        <v>87</v>
      </c>
      <c r="E1639" s="10">
        <v>1.1574074074074073E-5</v>
      </c>
      <c r="F1639" t="s">
        <v>98</v>
      </c>
      <c r="G1639" t="s">
        <v>805</v>
      </c>
      <c r="H1639" s="11">
        <v>44171.417372685188</v>
      </c>
      <c r="I1639" t="s">
        <v>2407</v>
      </c>
      <c r="J1639">
        <v>0</v>
      </c>
      <c r="K1639">
        <v>92</v>
      </c>
      <c r="M1639">
        <v>1637</v>
      </c>
      <c r="N1639" s="16">
        <v>1.1574074074074073E-5</v>
      </c>
      <c r="O1639">
        <v>38</v>
      </c>
      <c r="P1639">
        <v>9</v>
      </c>
      <c r="Q1639">
        <f>pqZwift[[#This Row],[Afstand]]+IF(pqZwift[[#This Row],[Index]]&gt;1,Q1638,0)</f>
        <v>10894</v>
      </c>
      <c r="R1639">
        <v>34</v>
      </c>
      <c r="S1639">
        <v>92</v>
      </c>
    </row>
    <row r="1640" spans="2:19" x14ac:dyDescent="0.25">
      <c r="B1640">
        <v>1638</v>
      </c>
      <c r="C1640" t="s">
        <v>1298</v>
      </c>
      <c r="D1640" t="s">
        <v>117</v>
      </c>
      <c r="E1640" s="10">
        <v>1.1574074074074073E-5</v>
      </c>
      <c r="F1640" t="s">
        <v>118</v>
      </c>
      <c r="G1640" t="s">
        <v>2408</v>
      </c>
      <c r="H1640" s="11">
        <v>44171.417384259257</v>
      </c>
      <c r="I1640" t="s">
        <v>2409</v>
      </c>
      <c r="J1640">
        <v>0</v>
      </c>
      <c r="K1640">
        <v>91</v>
      </c>
      <c r="M1640">
        <v>1638</v>
      </c>
      <c r="N1640" s="16">
        <v>1.1574074074074073E-5</v>
      </c>
      <c r="O1640">
        <v>37</v>
      </c>
      <c r="P1640">
        <v>11</v>
      </c>
      <c r="Q1640">
        <f>pqZwift[[#This Row],[Afstand]]+IF(pqZwift[[#This Row],[Index]]&gt;1,Q1639,0)</f>
        <v>10905</v>
      </c>
      <c r="R1640">
        <v>39</v>
      </c>
      <c r="S1640">
        <v>91</v>
      </c>
    </row>
    <row r="1641" spans="2:19" x14ac:dyDescent="0.25">
      <c r="B1641">
        <v>1639</v>
      </c>
      <c r="C1641" t="s">
        <v>1298</v>
      </c>
      <c r="D1641" t="s">
        <v>104</v>
      </c>
      <c r="E1641" s="10">
        <v>1.1574074074074073E-5</v>
      </c>
      <c r="F1641" t="s">
        <v>98</v>
      </c>
      <c r="G1641" t="s">
        <v>2410</v>
      </c>
      <c r="H1641" s="11">
        <v>44171.417395833334</v>
      </c>
      <c r="I1641" t="s">
        <v>2411</v>
      </c>
      <c r="J1641">
        <v>0</v>
      </c>
      <c r="K1641">
        <v>92</v>
      </c>
      <c r="M1641">
        <v>1639</v>
      </c>
      <c r="N1641" s="16">
        <v>1.1574074074074073E-5</v>
      </c>
      <c r="O1641">
        <v>37</v>
      </c>
      <c r="P1641">
        <v>10</v>
      </c>
      <c r="Q1641">
        <f>pqZwift[[#This Row],[Afstand]]+IF(pqZwift[[#This Row],[Index]]&gt;1,Q1640,0)</f>
        <v>10915</v>
      </c>
      <c r="R1641">
        <v>34</v>
      </c>
      <c r="S1641">
        <v>92</v>
      </c>
    </row>
    <row r="1642" spans="2:19" x14ac:dyDescent="0.25">
      <c r="B1642">
        <v>1640</v>
      </c>
      <c r="C1642" t="s">
        <v>1298</v>
      </c>
      <c r="D1642" t="s">
        <v>117</v>
      </c>
      <c r="E1642" s="10">
        <v>1.1574074074074073E-5</v>
      </c>
      <c r="F1642" t="s">
        <v>118</v>
      </c>
      <c r="G1642" t="s">
        <v>2412</v>
      </c>
      <c r="H1642" s="11">
        <v>44171.417407407411</v>
      </c>
      <c r="I1642" t="s">
        <v>2413</v>
      </c>
      <c r="J1642">
        <v>0</v>
      </c>
      <c r="K1642">
        <v>92</v>
      </c>
      <c r="M1642">
        <v>1640</v>
      </c>
      <c r="N1642" s="16">
        <v>1.1574074074074073E-5</v>
      </c>
      <c r="O1642">
        <v>37</v>
      </c>
      <c r="P1642">
        <v>11</v>
      </c>
      <c r="Q1642">
        <f>pqZwift[[#This Row],[Afstand]]+IF(pqZwift[[#This Row],[Index]]&gt;1,Q1641,0)</f>
        <v>10926</v>
      </c>
      <c r="R1642">
        <v>39</v>
      </c>
      <c r="S1642">
        <v>92</v>
      </c>
    </row>
    <row r="1643" spans="2:19" x14ac:dyDescent="0.25">
      <c r="B1643">
        <v>1641</v>
      </c>
      <c r="C1643" t="s">
        <v>1290</v>
      </c>
      <c r="D1643" t="s">
        <v>104</v>
      </c>
      <c r="E1643" s="10">
        <v>1.1574074074074073E-5</v>
      </c>
      <c r="F1643" t="s">
        <v>105</v>
      </c>
      <c r="G1643" t="s">
        <v>1209</v>
      </c>
      <c r="H1643" s="11">
        <v>44171.41741898148</v>
      </c>
      <c r="I1643" t="s">
        <v>2414</v>
      </c>
      <c r="J1643">
        <v>0</v>
      </c>
      <c r="K1643">
        <v>93</v>
      </c>
      <c r="M1643">
        <v>1641</v>
      </c>
      <c r="N1643" s="16">
        <v>1.1574074074074073E-5</v>
      </c>
      <c r="O1643">
        <v>36</v>
      </c>
      <c r="P1643">
        <v>10</v>
      </c>
      <c r="Q1643">
        <f>pqZwift[[#This Row],[Afstand]]+IF(pqZwift[[#This Row],[Index]]&gt;1,Q1642,0)</f>
        <v>10936</v>
      </c>
      <c r="R1643">
        <v>35</v>
      </c>
      <c r="S1643">
        <v>93</v>
      </c>
    </row>
    <row r="1644" spans="2:19" x14ac:dyDescent="0.25">
      <c r="B1644">
        <v>1642</v>
      </c>
      <c r="C1644" t="s">
        <v>1290</v>
      </c>
      <c r="D1644" t="s">
        <v>87</v>
      </c>
      <c r="E1644" s="10">
        <v>1.1574074074074073E-5</v>
      </c>
      <c r="F1644" t="s">
        <v>93</v>
      </c>
      <c r="G1644" t="s">
        <v>2346</v>
      </c>
      <c r="H1644" s="11">
        <v>44171.417430555557</v>
      </c>
      <c r="I1644" t="s">
        <v>2415</v>
      </c>
      <c r="J1644">
        <v>0</v>
      </c>
      <c r="K1644">
        <v>93</v>
      </c>
      <c r="M1644">
        <v>1642</v>
      </c>
      <c r="N1644" s="16">
        <v>1.1574074074074073E-5</v>
      </c>
      <c r="O1644">
        <v>36</v>
      </c>
      <c r="P1644">
        <v>9</v>
      </c>
      <c r="Q1644">
        <f>pqZwift[[#This Row],[Afstand]]+IF(pqZwift[[#This Row],[Index]]&gt;1,Q1643,0)</f>
        <v>10945</v>
      </c>
      <c r="R1644">
        <v>31</v>
      </c>
      <c r="S1644">
        <v>93</v>
      </c>
    </row>
    <row r="1645" spans="2:19" x14ac:dyDescent="0.25">
      <c r="B1645">
        <v>1643</v>
      </c>
      <c r="C1645" t="s">
        <v>1290</v>
      </c>
      <c r="D1645" t="s">
        <v>117</v>
      </c>
      <c r="E1645" s="10">
        <v>1.1574074074074073E-5</v>
      </c>
      <c r="F1645" t="s">
        <v>125</v>
      </c>
      <c r="G1645" t="s">
        <v>2416</v>
      </c>
      <c r="H1645" s="11">
        <v>44171.417442129627</v>
      </c>
      <c r="I1645" t="s">
        <v>2417</v>
      </c>
      <c r="J1645">
        <v>0</v>
      </c>
      <c r="K1645">
        <v>93</v>
      </c>
      <c r="M1645">
        <v>1643</v>
      </c>
      <c r="N1645" s="16">
        <v>1.1574074074074073E-5</v>
      </c>
      <c r="O1645">
        <v>36</v>
      </c>
      <c r="P1645">
        <v>11</v>
      </c>
      <c r="Q1645">
        <f>pqZwift[[#This Row],[Afstand]]+IF(pqZwift[[#This Row],[Index]]&gt;1,Q1644,0)</f>
        <v>10956</v>
      </c>
      <c r="R1645">
        <v>40</v>
      </c>
      <c r="S1645">
        <v>93</v>
      </c>
    </row>
    <row r="1646" spans="2:19" x14ac:dyDescent="0.25">
      <c r="B1646">
        <v>1644</v>
      </c>
      <c r="C1646" t="s">
        <v>1284</v>
      </c>
      <c r="D1646" t="s">
        <v>87</v>
      </c>
      <c r="E1646" s="10">
        <v>1.1574074074074073E-5</v>
      </c>
      <c r="F1646" t="s">
        <v>88</v>
      </c>
      <c r="G1646" t="s">
        <v>2418</v>
      </c>
      <c r="H1646" s="11">
        <v>44171.417453703703</v>
      </c>
      <c r="I1646" t="s">
        <v>2419</v>
      </c>
      <c r="J1646">
        <v>0</v>
      </c>
      <c r="K1646">
        <v>94</v>
      </c>
      <c r="M1646">
        <v>1644</v>
      </c>
      <c r="N1646" s="16">
        <v>1.1574074074074073E-5</v>
      </c>
      <c r="O1646">
        <v>35</v>
      </c>
      <c r="P1646">
        <v>9</v>
      </c>
      <c r="Q1646">
        <f>pqZwift[[#This Row],[Afstand]]+IF(pqZwift[[#This Row],[Index]]&gt;1,Q1645,0)</f>
        <v>10965</v>
      </c>
      <c r="R1646">
        <v>32</v>
      </c>
      <c r="S1646">
        <v>94</v>
      </c>
    </row>
    <row r="1647" spans="2:19" x14ac:dyDescent="0.25">
      <c r="B1647">
        <v>1645</v>
      </c>
      <c r="C1647" t="s">
        <v>1284</v>
      </c>
      <c r="D1647" t="s">
        <v>401</v>
      </c>
      <c r="E1647" s="10">
        <v>1.1574074074074073E-5</v>
      </c>
      <c r="F1647" t="s">
        <v>402</v>
      </c>
      <c r="G1647" t="s">
        <v>2420</v>
      </c>
      <c r="H1647" s="11">
        <v>44171.41746527778</v>
      </c>
      <c r="I1647" t="s">
        <v>2421</v>
      </c>
      <c r="J1647">
        <v>0</v>
      </c>
      <c r="K1647">
        <v>93</v>
      </c>
      <c r="M1647">
        <v>1645</v>
      </c>
      <c r="N1647" s="16">
        <v>1.1574074074074073E-5</v>
      </c>
      <c r="O1647">
        <v>35</v>
      </c>
      <c r="P1647">
        <v>12</v>
      </c>
      <c r="Q1647">
        <f>pqZwift[[#This Row],[Afstand]]+IF(pqZwift[[#This Row],[Index]]&gt;1,Q1646,0)</f>
        <v>10977</v>
      </c>
      <c r="R1647">
        <v>42</v>
      </c>
      <c r="S1647">
        <v>93</v>
      </c>
    </row>
    <row r="1648" spans="2:19" x14ac:dyDescent="0.25">
      <c r="B1648">
        <v>1646</v>
      </c>
      <c r="C1648" t="s">
        <v>1284</v>
      </c>
      <c r="D1648" t="s">
        <v>104</v>
      </c>
      <c r="E1648" s="10">
        <v>1.1574074074074073E-5</v>
      </c>
      <c r="F1648" t="s">
        <v>112</v>
      </c>
      <c r="G1648" t="s">
        <v>668</v>
      </c>
      <c r="H1648" s="11">
        <v>44171.41747685185</v>
      </c>
      <c r="I1648" t="s">
        <v>2422</v>
      </c>
      <c r="J1648">
        <v>0</v>
      </c>
      <c r="K1648">
        <v>93</v>
      </c>
      <c r="M1648">
        <v>1646</v>
      </c>
      <c r="N1648" s="16">
        <v>1.1574074074074073E-5</v>
      </c>
      <c r="O1648">
        <v>35</v>
      </c>
      <c r="P1648">
        <v>10</v>
      </c>
      <c r="Q1648">
        <f>pqZwift[[#This Row],[Afstand]]+IF(pqZwift[[#This Row],[Index]]&gt;1,Q1647,0)</f>
        <v>10987</v>
      </c>
      <c r="R1648">
        <v>36</v>
      </c>
      <c r="S1648">
        <v>93</v>
      </c>
    </row>
    <row r="1649" spans="2:19" x14ac:dyDescent="0.25">
      <c r="B1649">
        <v>1647</v>
      </c>
      <c r="C1649" t="s">
        <v>1279</v>
      </c>
      <c r="D1649" t="s">
        <v>87</v>
      </c>
      <c r="E1649" s="10">
        <v>1.1574074074074073E-5</v>
      </c>
      <c r="F1649" t="s">
        <v>88</v>
      </c>
      <c r="G1649" t="s">
        <v>1446</v>
      </c>
      <c r="H1649" s="11">
        <v>44171.417488425926</v>
      </c>
      <c r="I1649" t="s">
        <v>2423</v>
      </c>
      <c r="J1649">
        <v>0</v>
      </c>
      <c r="K1649">
        <v>91</v>
      </c>
      <c r="M1649">
        <v>1647</v>
      </c>
      <c r="N1649" s="16">
        <v>1.1574074074074073E-5</v>
      </c>
      <c r="O1649">
        <v>34</v>
      </c>
      <c r="P1649">
        <v>9</v>
      </c>
      <c r="Q1649">
        <f>pqZwift[[#This Row],[Afstand]]+IF(pqZwift[[#This Row],[Index]]&gt;1,Q1648,0)</f>
        <v>10996</v>
      </c>
      <c r="R1649">
        <v>32</v>
      </c>
      <c r="S1649">
        <v>91</v>
      </c>
    </row>
    <row r="1650" spans="2:19" x14ac:dyDescent="0.25">
      <c r="B1650">
        <v>1648</v>
      </c>
      <c r="C1650" t="s">
        <v>1279</v>
      </c>
      <c r="D1650" t="s">
        <v>104</v>
      </c>
      <c r="E1650" s="10">
        <v>1.1574074074074073E-5</v>
      </c>
      <c r="F1650" t="s">
        <v>388</v>
      </c>
      <c r="G1650" t="s">
        <v>1785</v>
      </c>
      <c r="H1650" s="11">
        <v>44171.417500000003</v>
      </c>
      <c r="I1650" t="s">
        <v>2424</v>
      </c>
      <c r="J1650">
        <v>0</v>
      </c>
      <c r="K1650">
        <v>91</v>
      </c>
      <c r="M1650">
        <v>1648</v>
      </c>
      <c r="N1650" s="16">
        <v>1.1574074074074073E-5</v>
      </c>
      <c r="O1650">
        <v>34</v>
      </c>
      <c r="P1650">
        <v>10</v>
      </c>
      <c r="Q1650">
        <f>pqZwift[[#This Row],[Afstand]]+IF(pqZwift[[#This Row],[Index]]&gt;1,Q1649,0)</f>
        <v>11006</v>
      </c>
      <c r="R1650">
        <v>38</v>
      </c>
      <c r="S1650">
        <v>91</v>
      </c>
    </row>
    <row r="1651" spans="2:19" x14ac:dyDescent="0.25">
      <c r="B1651">
        <v>1649</v>
      </c>
      <c r="C1651" t="s">
        <v>1279</v>
      </c>
      <c r="D1651" t="s">
        <v>87</v>
      </c>
      <c r="E1651" s="10">
        <v>1.1574074074074073E-5</v>
      </c>
      <c r="F1651" t="s">
        <v>98</v>
      </c>
      <c r="G1651" t="s">
        <v>2425</v>
      </c>
      <c r="H1651" s="11">
        <v>44171.417511574073</v>
      </c>
      <c r="I1651" t="s">
        <v>2426</v>
      </c>
      <c r="J1651">
        <v>0</v>
      </c>
      <c r="K1651">
        <v>91</v>
      </c>
      <c r="M1651">
        <v>1649</v>
      </c>
      <c r="N1651" s="16">
        <v>1.1574074074074073E-5</v>
      </c>
      <c r="O1651">
        <v>34</v>
      </c>
      <c r="P1651">
        <v>9</v>
      </c>
      <c r="Q1651">
        <f>pqZwift[[#This Row],[Afstand]]+IF(pqZwift[[#This Row],[Index]]&gt;1,Q1650,0)</f>
        <v>11015</v>
      </c>
      <c r="R1651">
        <v>34</v>
      </c>
      <c r="S1651">
        <v>91</v>
      </c>
    </row>
    <row r="1652" spans="2:19" x14ac:dyDescent="0.25">
      <c r="B1652">
        <v>1650</v>
      </c>
      <c r="C1652" t="s">
        <v>1273</v>
      </c>
      <c r="D1652" t="s">
        <v>117</v>
      </c>
      <c r="E1652" s="10">
        <v>1.1574074074074073E-5</v>
      </c>
      <c r="F1652" t="s">
        <v>118</v>
      </c>
      <c r="G1652" t="s">
        <v>1788</v>
      </c>
      <c r="H1652" s="11">
        <v>44171.417523148149</v>
      </c>
      <c r="I1652" t="s">
        <v>2427</v>
      </c>
      <c r="J1652">
        <v>0</v>
      </c>
      <c r="K1652">
        <v>90</v>
      </c>
      <c r="M1652">
        <v>1650</v>
      </c>
      <c r="N1652" s="16">
        <v>1.1574074074074073E-5</v>
      </c>
      <c r="O1652">
        <v>33</v>
      </c>
      <c r="P1652">
        <v>11</v>
      </c>
      <c r="Q1652">
        <f>pqZwift[[#This Row],[Afstand]]+IF(pqZwift[[#This Row],[Index]]&gt;1,Q1651,0)</f>
        <v>11026</v>
      </c>
      <c r="R1652">
        <v>39</v>
      </c>
      <c r="S1652">
        <v>90</v>
      </c>
    </row>
    <row r="1653" spans="2:19" x14ac:dyDescent="0.25">
      <c r="B1653">
        <v>1651</v>
      </c>
      <c r="C1653" t="s">
        <v>1273</v>
      </c>
      <c r="D1653" t="s">
        <v>104</v>
      </c>
      <c r="E1653" s="10">
        <v>1.1574074074074073E-5</v>
      </c>
      <c r="F1653" t="s">
        <v>105</v>
      </c>
      <c r="G1653" t="s">
        <v>2428</v>
      </c>
      <c r="H1653" s="11">
        <v>44171.417534722219</v>
      </c>
      <c r="I1653" t="s">
        <v>2429</v>
      </c>
      <c r="J1653">
        <v>0</v>
      </c>
      <c r="K1653">
        <v>91</v>
      </c>
      <c r="M1653">
        <v>1651</v>
      </c>
      <c r="N1653" s="16">
        <v>1.1574074074074073E-5</v>
      </c>
      <c r="O1653">
        <v>33</v>
      </c>
      <c r="P1653">
        <v>10</v>
      </c>
      <c r="Q1653">
        <f>pqZwift[[#This Row],[Afstand]]+IF(pqZwift[[#This Row],[Index]]&gt;1,Q1652,0)</f>
        <v>11036</v>
      </c>
      <c r="R1653">
        <v>35</v>
      </c>
      <c r="S1653">
        <v>91</v>
      </c>
    </row>
    <row r="1654" spans="2:19" x14ac:dyDescent="0.25">
      <c r="B1654">
        <v>1652</v>
      </c>
      <c r="C1654" t="s">
        <v>1268</v>
      </c>
      <c r="D1654" t="s">
        <v>117</v>
      </c>
      <c r="E1654" s="10">
        <v>1.1574074074074073E-5</v>
      </c>
      <c r="F1654" t="s">
        <v>118</v>
      </c>
      <c r="G1654" t="s">
        <v>1341</v>
      </c>
      <c r="H1654" s="11">
        <v>44171.417546296296</v>
      </c>
      <c r="I1654" t="s">
        <v>2430</v>
      </c>
      <c r="J1654">
        <v>0</v>
      </c>
      <c r="K1654">
        <v>91</v>
      </c>
      <c r="M1654">
        <v>1652</v>
      </c>
      <c r="N1654" s="16">
        <v>1.1574074074074073E-5</v>
      </c>
      <c r="O1654">
        <v>32</v>
      </c>
      <c r="P1654">
        <v>11</v>
      </c>
      <c r="Q1654">
        <f>pqZwift[[#This Row],[Afstand]]+IF(pqZwift[[#This Row],[Index]]&gt;1,Q1653,0)</f>
        <v>11047</v>
      </c>
      <c r="R1654">
        <v>39</v>
      </c>
      <c r="S1654">
        <v>91</v>
      </c>
    </row>
    <row r="1655" spans="2:19" x14ac:dyDescent="0.25">
      <c r="B1655">
        <v>1653</v>
      </c>
      <c r="C1655" t="s">
        <v>1268</v>
      </c>
      <c r="D1655" t="s">
        <v>104</v>
      </c>
      <c r="E1655" s="10">
        <v>1.1574074074074073E-5</v>
      </c>
      <c r="F1655" t="s">
        <v>98</v>
      </c>
      <c r="G1655" t="s">
        <v>1038</v>
      </c>
      <c r="H1655" s="11">
        <v>44171.417557870373</v>
      </c>
      <c r="I1655" t="s">
        <v>2431</v>
      </c>
      <c r="J1655">
        <v>0</v>
      </c>
      <c r="K1655">
        <v>92</v>
      </c>
      <c r="M1655">
        <v>1653</v>
      </c>
      <c r="N1655" s="16">
        <v>1.1574074074074073E-5</v>
      </c>
      <c r="O1655">
        <v>32</v>
      </c>
      <c r="P1655">
        <v>10</v>
      </c>
      <c r="Q1655">
        <f>pqZwift[[#This Row],[Afstand]]+IF(pqZwift[[#This Row],[Index]]&gt;1,Q1654,0)</f>
        <v>11057</v>
      </c>
      <c r="R1655">
        <v>34</v>
      </c>
      <c r="S1655">
        <v>92</v>
      </c>
    </row>
    <row r="1656" spans="2:19" x14ac:dyDescent="0.25">
      <c r="B1656">
        <v>1654</v>
      </c>
      <c r="C1656" t="s">
        <v>1268</v>
      </c>
      <c r="D1656" t="s">
        <v>104</v>
      </c>
      <c r="E1656" s="10">
        <v>1.1574074074074073E-5</v>
      </c>
      <c r="F1656" t="s">
        <v>112</v>
      </c>
      <c r="G1656" t="s">
        <v>2394</v>
      </c>
      <c r="H1656" s="11">
        <v>44171.417569444442</v>
      </c>
      <c r="I1656" t="s">
        <v>2432</v>
      </c>
      <c r="J1656">
        <v>0</v>
      </c>
      <c r="K1656">
        <v>91</v>
      </c>
      <c r="M1656">
        <v>1654</v>
      </c>
      <c r="N1656" s="16">
        <v>1.1574074074074073E-5</v>
      </c>
      <c r="O1656">
        <v>32</v>
      </c>
      <c r="P1656">
        <v>10</v>
      </c>
      <c r="Q1656">
        <f>pqZwift[[#This Row],[Afstand]]+IF(pqZwift[[#This Row],[Index]]&gt;1,Q1655,0)</f>
        <v>11067</v>
      </c>
      <c r="R1656">
        <v>36</v>
      </c>
      <c r="S1656">
        <v>91</v>
      </c>
    </row>
    <row r="1657" spans="2:19" x14ac:dyDescent="0.25">
      <c r="B1657">
        <v>1655</v>
      </c>
      <c r="C1657" t="s">
        <v>1263</v>
      </c>
      <c r="D1657" t="s">
        <v>401</v>
      </c>
      <c r="E1657" s="10">
        <v>1.1574074074074073E-5</v>
      </c>
      <c r="F1657" t="s">
        <v>402</v>
      </c>
      <c r="G1657" t="s">
        <v>1827</v>
      </c>
      <c r="H1657" s="11">
        <v>44171.417581018519</v>
      </c>
      <c r="I1657" t="s">
        <v>2433</v>
      </c>
      <c r="J1657">
        <v>0</v>
      </c>
      <c r="K1657">
        <v>91</v>
      </c>
      <c r="M1657">
        <v>1655</v>
      </c>
      <c r="N1657" s="16">
        <v>1.1574074074074073E-5</v>
      </c>
      <c r="O1657">
        <v>31</v>
      </c>
      <c r="P1657">
        <v>12</v>
      </c>
      <c r="Q1657">
        <f>pqZwift[[#This Row],[Afstand]]+IF(pqZwift[[#This Row],[Index]]&gt;1,Q1656,0)</f>
        <v>11079</v>
      </c>
      <c r="R1657">
        <v>42</v>
      </c>
      <c r="S1657">
        <v>91</v>
      </c>
    </row>
    <row r="1658" spans="2:19" x14ac:dyDescent="0.25">
      <c r="B1658">
        <v>1656</v>
      </c>
      <c r="C1658" t="s">
        <v>1263</v>
      </c>
      <c r="D1658" t="s">
        <v>87</v>
      </c>
      <c r="E1658" s="10">
        <v>1.1574074074074073E-5</v>
      </c>
      <c r="F1658" t="s">
        <v>101</v>
      </c>
      <c r="G1658" t="s">
        <v>2434</v>
      </c>
      <c r="H1658" s="11">
        <v>44171.417592592596</v>
      </c>
      <c r="I1658" t="s">
        <v>2435</v>
      </c>
      <c r="J1658">
        <v>0</v>
      </c>
      <c r="K1658">
        <v>91</v>
      </c>
      <c r="M1658">
        <v>1656</v>
      </c>
      <c r="N1658" s="16">
        <v>1.1574074074074073E-5</v>
      </c>
      <c r="O1658">
        <v>31</v>
      </c>
      <c r="P1658">
        <v>9</v>
      </c>
      <c r="Q1658">
        <f>pqZwift[[#This Row],[Afstand]]+IF(pqZwift[[#This Row],[Index]]&gt;1,Q1657,0)</f>
        <v>11088</v>
      </c>
      <c r="R1658">
        <v>33</v>
      </c>
      <c r="S1658">
        <v>91</v>
      </c>
    </row>
    <row r="1659" spans="2:19" x14ac:dyDescent="0.25">
      <c r="B1659">
        <v>1657</v>
      </c>
      <c r="C1659" t="s">
        <v>1263</v>
      </c>
      <c r="D1659" t="s">
        <v>104</v>
      </c>
      <c r="E1659" s="10">
        <v>1.1574074074074073E-5</v>
      </c>
      <c r="F1659" t="s">
        <v>142</v>
      </c>
      <c r="G1659" t="s">
        <v>2436</v>
      </c>
      <c r="H1659" s="11">
        <v>44171.417604166665</v>
      </c>
      <c r="I1659" t="s">
        <v>2437</v>
      </c>
      <c r="J1659">
        <v>0</v>
      </c>
      <c r="K1659">
        <v>90</v>
      </c>
      <c r="M1659">
        <v>1657</v>
      </c>
      <c r="N1659" s="16">
        <v>1.1574074074074073E-5</v>
      </c>
      <c r="O1659">
        <v>31</v>
      </c>
      <c r="P1659">
        <v>10</v>
      </c>
      <c r="Q1659">
        <f>pqZwift[[#This Row],[Afstand]]+IF(pqZwift[[#This Row],[Index]]&gt;1,Q1658,0)</f>
        <v>11098</v>
      </c>
      <c r="R1659">
        <v>37</v>
      </c>
      <c r="S1659">
        <v>90</v>
      </c>
    </row>
    <row r="1660" spans="2:19" x14ac:dyDescent="0.25">
      <c r="B1660">
        <v>1658</v>
      </c>
      <c r="C1660" t="s">
        <v>1256</v>
      </c>
      <c r="D1660" t="s">
        <v>104</v>
      </c>
      <c r="E1660" s="10">
        <v>1.1574074074074073E-5</v>
      </c>
      <c r="F1660" t="s">
        <v>112</v>
      </c>
      <c r="G1660" t="s">
        <v>2438</v>
      </c>
      <c r="H1660" s="11">
        <v>44171.417615740742</v>
      </c>
      <c r="I1660" t="s">
        <v>2439</v>
      </c>
      <c r="J1660">
        <v>0</v>
      </c>
      <c r="K1660">
        <v>91</v>
      </c>
      <c r="M1660">
        <v>1658</v>
      </c>
      <c r="N1660" s="16">
        <v>1.1574074074074073E-5</v>
      </c>
      <c r="O1660">
        <v>30</v>
      </c>
      <c r="P1660">
        <v>10</v>
      </c>
      <c r="Q1660">
        <f>pqZwift[[#This Row],[Afstand]]+IF(pqZwift[[#This Row],[Index]]&gt;1,Q1659,0)</f>
        <v>11108</v>
      </c>
      <c r="R1660">
        <v>36</v>
      </c>
      <c r="S1660">
        <v>91</v>
      </c>
    </row>
    <row r="1661" spans="2:19" x14ac:dyDescent="0.25">
      <c r="B1661">
        <v>1659</v>
      </c>
      <c r="C1661" t="s">
        <v>1256</v>
      </c>
      <c r="D1661" t="s">
        <v>401</v>
      </c>
      <c r="E1661" s="10">
        <v>1.1574074074074073E-5</v>
      </c>
      <c r="F1661" t="s">
        <v>514</v>
      </c>
      <c r="G1661" t="s">
        <v>2440</v>
      </c>
      <c r="H1661" s="11">
        <v>44171.417627314811</v>
      </c>
      <c r="I1661" t="s">
        <v>2441</v>
      </c>
      <c r="J1661">
        <v>0</v>
      </c>
      <c r="K1661">
        <v>91</v>
      </c>
      <c r="M1661">
        <v>1659</v>
      </c>
      <c r="N1661" s="16">
        <v>1.1574074074074073E-5</v>
      </c>
      <c r="O1661">
        <v>30</v>
      </c>
      <c r="P1661">
        <v>12</v>
      </c>
      <c r="Q1661">
        <f>pqZwift[[#This Row],[Afstand]]+IF(pqZwift[[#This Row],[Index]]&gt;1,Q1660,0)</f>
        <v>11120</v>
      </c>
      <c r="R1661">
        <v>43</v>
      </c>
      <c r="S1661">
        <v>91</v>
      </c>
    </row>
    <row r="1662" spans="2:19" x14ac:dyDescent="0.25">
      <c r="B1662">
        <v>1660</v>
      </c>
      <c r="C1662" t="s">
        <v>1256</v>
      </c>
      <c r="D1662" t="s">
        <v>104</v>
      </c>
      <c r="E1662" s="10">
        <v>1.1574074074074073E-5</v>
      </c>
      <c r="F1662" t="s">
        <v>105</v>
      </c>
      <c r="G1662" t="s">
        <v>2442</v>
      </c>
      <c r="H1662" s="11">
        <v>44171.417638888888</v>
      </c>
      <c r="I1662" t="s">
        <v>2443</v>
      </c>
      <c r="J1662">
        <v>0</v>
      </c>
      <c r="K1662">
        <v>91</v>
      </c>
      <c r="M1662">
        <v>1660</v>
      </c>
      <c r="N1662" s="16">
        <v>1.1574074074074073E-5</v>
      </c>
      <c r="O1662">
        <v>30</v>
      </c>
      <c r="P1662">
        <v>10</v>
      </c>
      <c r="Q1662">
        <f>pqZwift[[#This Row],[Afstand]]+IF(pqZwift[[#This Row],[Index]]&gt;1,Q1661,0)</f>
        <v>11130</v>
      </c>
      <c r="R1662">
        <v>35</v>
      </c>
      <c r="S1662">
        <v>91</v>
      </c>
    </row>
    <row r="1663" spans="2:19" x14ac:dyDescent="0.25">
      <c r="B1663">
        <v>1661</v>
      </c>
      <c r="C1663" t="s">
        <v>1249</v>
      </c>
      <c r="D1663" t="s">
        <v>401</v>
      </c>
      <c r="E1663" s="10">
        <v>1.1574074074074073E-5</v>
      </c>
      <c r="F1663" t="s">
        <v>402</v>
      </c>
      <c r="G1663" t="s">
        <v>2444</v>
      </c>
      <c r="H1663" s="11">
        <v>44171.417650462965</v>
      </c>
      <c r="I1663" t="s">
        <v>2445</v>
      </c>
      <c r="J1663">
        <v>0</v>
      </c>
      <c r="K1663">
        <v>91</v>
      </c>
      <c r="M1663">
        <v>1661</v>
      </c>
      <c r="N1663" s="16">
        <v>1.1574074074074073E-5</v>
      </c>
      <c r="O1663">
        <v>29</v>
      </c>
      <c r="P1663">
        <v>12</v>
      </c>
      <c r="Q1663">
        <f>pqZwift[[#This Row],[Afstand]]+IF(pqZwift[[#This Row],[Index]]&gt;1,Q1662,0)</f>
        <v>11142</v>
      </c>
      <c r="R1663">
        <v>42</v>
      </c>
      <c r="S1663">
        <v>91</v>
      </c>
    </row>
    <row r="1664" spans="2:19" x14ac:dyDescent="0.25">
      <c r="B1664">
        <v>1662</v>
      </c>
      <c r="C1664" t="s">
        <v>1249</v>
      </c>
      <c r="D1664" t="s">
        <v>104</v>
      </c>
      <c r="E1664" s="10">
        <v>1.1574074074074073E-5</v>
      </c>
      <c r="F1664" t="s">
        <v>142</v>
      </c>
      <c r="G1664" t="s">
        <v>2446</v>
      </c>
      <c r="H1664" s="11">
        <v>44171.417662037034</v>
      </c>
      <c r="I1664" t="s">
        <v>2447</v>
      </c>
      <c r="J1664">
        <v>0</v>
      </c>
      <c r="K1664">
        <v>93</v>
      </c>
      <c r="M1664">
        <v>1662</v>
      </c>
      <c r="N1664" s="16">
        <v>1.1574074074074073E-5</v>
      </c>
      <c r="O1664">
        <v>29</v>
      </c>
      <c r="P1664">
        <v>10</v>
      </c>
      <c r="Q1664">
        <f>pqZwift[[#This Row],[Afstand]]+IF(pqZwift[[#This Row],[Index]]&gt;1,Q1663,0)</f>
        <v>11152</v>
      </c>
      <c r="R1664">
        <v>37</v>
      </c>
      <c r="S1664">
        <v>93</v>
      </c>
    </row>
    <row r="1665" spans="2:19" x14ac:dyDescent="0.25">
      <c r="B1665">
        <v>1663</v>
      </c>
      <c r="C1665" t="s">
        <v>1249</v>
      </c>
      <c r="D1665" t="s">
        <v>117</v>
      </c>
      <c r="E1665" s="10">
        <v>1.1574074074074073E-5</v>
      </c>
      <c r="F1665" t="s">
        <v>125</v>
      </c>
      <c r="G1665" t="s">
        <v>2416</v>
      </c>
      <c r="H1665" s="11">
        <v>44171.417673611111</v>
      </c>
      <c r="I1665" t="s">
        <v>2448</v>
      </c>
      <c r="J1665">
        <v>0</v>
      </c>
      <c r="K1665">
        <v>93</v>
      </c>
      <c r="M1665">
        <v>1663</v>
      </c>
      <c r="N1665" s="16">
        <v>1.1574074074074073E-5</v>
      </c>
      <c r="O1665">
        <v>29</v>
      </c>
      <c r="P1665">
        <v>11</v>
      </c>
      <c r="Q1665">
        <f>pqZwift[[#This Row],[Afstand]]+IF(pqZwift[[#This Row],[Index]]&gt;1,Q1664,0)</f>
        <v>11163</v>
      </c>
      <c r="R1665">
        <v>40</v>
      </c>
      <c r="S1665">
        <v>93</v>
      </c>
    </row>
    <row r="1666" spans="2:19" x14ac:dyDescent="0.25">
      <c r="B1666">
        <v>1664</v>
      </c>
      <c r="C1666" t="s">
        <v>1243</v>
      </c>
      <c r="D1666" t="s">
        <v>104</v>
      </c>
      <c r="E1666" s="10">
        <v>1.1574074074074073E-5</v>
      </c>
      <c r="F1666" t="s">
        <v>105</v>
      </c>
      <c r="G1666" t="s">
        <v>2449</v>
      </c>
      <c r="H1666" s="11">
        <v>44171.417685185188</v>
      </c>
      <c r="I1666" t="s">
        <v>2450</v>
      </c>
      <c r="J1666">
        <v>0</v>
      </c>
      <c r="K1666">
        <v>92</v>
      </c>
      <c r="M1666">
        <v>1664</v>
      </c>
      <c r="N1666" s="16">
        <v>1.1574074074074073E-5</v>
      </c>
      <c r="O1666">
        <v>28</v>
      </c>
      <c r="P1666">
        <v>10</v>
      </c>
      <c r="Q1666">
        <f>pqZwift[[#This Row],[Afstand]]+IF(pqZwift[[#This Row],[Index]]&gt;1,Q1665,0)</f>
        <v>11173</v>
      </c>
      <c r="R1666">
        <v>35</v>
      </c>
      <c r="S1666">
        <v>92</v>
      </c>
    </row>
    <row r="1667" spans="2:19" x14ac:dyDescent="0.25">
      <c r="B1667">
        <v>1665</v>
      </c>
      <c r="C1667" t="s">
        <v>1243</v>
      </c>
      <c r="D1667" t="s">
        <v>401</v>
      </c>
      <c r="E1667" s="10">
        <v>1.1574074074074073E-5</v>
      </c>
      <c r="F1667" t="s">
        <v>529</v>
      </c>
      <c r="G1667" t="s">
        <v>2451</v>
      </c>
      <c r="H1667" s="11">
        <v>44171.417696759258</v>
      </c>
      <c r="I1667" t="s">
        <v>2452</v>
      </c>
      <c r="J1667">
        <v>0</v>
      </c>
      <c r="K1667">
        <v>93</v>
      </c>
      <c r="M1667">
        <v>1665</v>
      </c>
      <c r="N1667" s="16">
        <v>1.1574074074074073E-5</v>
      </c>
      <c r="O1667">
        <v>28</v>
      </c>
      <c r="P1667">
        <v>12</v>
      </c>
      <c r="Q1667">
        <f>pqZwift[[#This Row],[Afstand]]+IF(pqZwift[[#This Row],[Index]]&gt;1,Q1666,0)</f>
        <v>11185</v>
      </c>
      <c r="R1667">
        <v>44</v>
      </c>
      <c r="S1667">
        <v>93</v>
      </c>
    </row>
    <row r="1668" spans="2:19" x14ac:dyDescent="0.25">
      <c r="B1668">
        <v>1666</v>
      </c>
      <c r="C1668" t="s">
        <v>1243</v>
      </c>
      <c r="D1668" t="s">
        <v>117</v>
      </c>
      <c r="E1668" s="10">
        <v>1.1574074074074073E-5</v>
      </c>
      <c r="F1668" t="s">
        <v>501</v>
      </c>
      <c r="G1668" t="s">
        <v>2453</v>
      </c>
      <c r="H1668" s="11">
        <v>44171.417708333334</v>
      </c>
      <c r="I1668" t="s">
        <v>2454</v>
      </c>
      <c r="J1668">
        <v>0</v>
      </c>
      <c r="K1668">
        <v>92</v>
      </c>
      <c r="M1668">
        <v>1666</v>
      </c>
      <c r="N1668" s="16">
        <v>1.1574074074074073E-5</v>
      </c>
      <c r="O1668">
        <v>28</v>
      </c>
      <c r="P1668">
        <v>11</v>
      </c>
      <c r="Q1668">
        <f>pqZwift[[#This Row],[Afstand]]+IF(pqZwift[[#This Row],[Index]]&gt;1,Q1667,0)</f>
        <v>11196</v>
      </c>
      <c r="R1668">
        <v>41</v>
      </c>
      <c r="S1668">
        <v>92</v>
      </c>
    </row>
    <row r="1669" spans="2:19" x14ac:dyDescent="0.25">
      <c r="B1669">
        <v>1667</v>
      </c>
      <c r="C1669" t="s">
        <v>1243</v>
      </c>
      <c r="D1669" t="s">
        <v>104</v>
      </c>
      <c r="E1669" s="10">
        <v>1.1574074074074073E-5</v>
      </c>
      <c r="F1669" t="s">
        <v>112</v>
      </c>
      <c r="G1669" t="s">
        <v>2455</v>
      </c>
      <c r="H1669" s="11">
        <v>44171.417719907404</v>
      </c>
      <c r="I1669" t="s">
        <v>2456</v>
      </c>
      <c r="J1669">
        <v>0</v>
      </c>
      <c r="K1669">
        <v>91</v>
      </c>
      <c r="M1669">
        <v>1667</v>
      </c>
      <c r="N1669" s="16">
        <v>1.1574074074074073E-5</v>
      </c>
      <c r="O1669">
        <v>28</v>
      </c>
      <c r="P1669">
        <v>10</v>
      </c>
      <c r="Q1669">
        <f>pqZwift[[#This Row],[Afstand]]+IF(pqZwift[[#This Row],[Index]]&gt;1,Q1668,0)</f>
        <v>11206</v>
      </c>
      <c r="R1669">
        <v>36</v>
      </c>
      <c r="S1669">
        <v>91</v>
      </c>
    </row>
    <row r="1670" spans="2:19" x14ac:dyDescent="0.25">
      <c r="B1670">
        <v>1668</v>
      </c>
      <c r="C1670" t="s">
        <v>1237</v>
      </c>
      <c r="D1670" t="s">
        <v>117</v>
      </c>
      <c r="E1670" s="10">
        <v>1.1574074074074073E-5</v>
      </c>
      <c r="F1670" t="s">
        <v>125</v>
      </c>
      <c r="G1670" t="s">
        <v>2457</v>
      </c>
      <c r="H1670" s="11">
        <v>44171.417731481481</v>
      </c>
      <c r="I1670" t="s">
        <v>2458</v>
      </c>
      <c r="J1670">
        <v>0</v>
      </c>
      <c r="K1670">
        <v>92</v>
      </c>
      <c r="M1670">
        <v>1668</v>
      </c>
      <c r="N1670" s="16">
        <v>1.1574074074074073E-5</v>
      </c>
      <c r="O1670">
        <v>27</v>
      </c>
      <c r="P1670">
        <v>11</v>
      </c>
      <c r="Q1670">
        <f>pqZwift[[#This Row],[Afstand]]+IF(pqZwift[[#This Row],[Index]]&gt;1,Q1669,0)</f>
        <v>11217</v>
      </c>
      <c r="R1670">
        <v>40</v>
      </c>
      <c r="S1670">
        <v>92</v>
      </c>
    </row>
    <row r="1671" spans="2:19" x14ac:dyDescent="0.25">
      <c r="B1671">
        <v>1669</v>
      </c>
      <c r="C1671" t="s">
        <v>1237</v>
      </c>
      <c r="D1671" t="s">
        <v>117</v>
      </c>
      <c r="E1671" s="10">
        <v>1.1574074074074073E-5</v>
      </c>
      <c r="F1671" t="s">
        <v>501</v>
      </c>
      <c r="G1671" t="s">
        <v>2459</v>
      </c>
      <c r="H1671" s="11">
        <v>44171.417743055557</v>
      </c>
      <c r="I1671" t="s">
        <v>2460</v>
      </c>
      <c r="J1671">
        <v>0</v>
      </c>
      <c r="K1671">
        <v>91</v>
      </c>
      <c r="M1671">
        <v>1669</v>
      </c>
      <c r="N1671" s="16">
        <v>1.1574074074074073E-5</v>
      </c>
      <c r="O1671">
        <v>27</v>
      </c>
      <c r="P1671">
        <v>11</v>
      </c>
      <c r="Q1671">
        <f>pqZwift[[#This Row],[Afstand]]+IF(pqZwift[[#This Row],[Index]]&gt;1,Q1670,0)</f>
        <v>11228</v>
      </c>
      <c r="R1671">
        <v>41</v>
      </c>
      <c r="S1671">
        <v>91</v>
      </c>
    </row>
    <row r="1672" spans="2:19" x14ac:dyDescent="0.25">
      <c r="B1672">
        <v>1670</v>
      </c>
      <c r="C1672" t="s">
        <v>1237</v>
      </c>
      <c r="D1672" t="s">
        <v>117</v>
      </c>
      <c r="E1672" s="10">
        <v>1.1574074074074073E-5</v>
      </c>
      <c r="F1672" t="s">
        <v>125</v>
      </c>
      <c r="G1672" t="s">
        <v>2461</v>
      </c>
      <c r="H1672" s="11">
        <v>44171.417754629627</v>
      </c>
      <c r="I1672" t="s">
        <v>2462</v>
      </c>
      <c r="J1672">
        <v>0</v>
      </c>
      <c r="K1672">
        <v>91</v>
      </c>
      <c r="M1672">
        <v>1670</v>
      </c>
      <c r="N1672" s="16">
        <v>1.1574074074074073E-5</v>
      </c>
      <c r="O1672">
        <v>27</v>
      </c>
      <c r="P1672">
        <v>11</v>
      </c>
      <c r="Q1672">
        <f>pqZwift[[#This Row],[Afstand]]+IF(pqZwift[[#This Row],[Index]]&gt;1,Q1671,0)</f>
        <v>11239</v>
      </c>
      <c r="R1672">
        <v>40</v>
      </c>
      <c r="S1672">
        <v>91</v>
      </c>
    </row>
    <row r="1673" spans="2:19" x14ac:dyDescent="0.25">
      <c r="B1673">
        <v>1671</v>
      </c>
      <c r="C1673" t="s">
        <v>1232</v>
      </c>
      <c r="D1673" t="s">
        <v>117</v>
      </c>
      <c r="E1673" s="10">
        <v>1.1574074074074073E-5</v>
      </c>
      <c r="F1673" t="s">
        <v>125</v>
      </c>
      <c r="G1673" t="s">
        <v>2461</v>
      </c>
      <c r="H1673" s="11">
        <v>44171.417766203704</v>
      </c>
      <c r="I1673" t="s">
        <v>2463</v>
      </c>
      <c r="J1673">
        <v>0</v>
      </c>
      <c r="K1673">
        <v>91</v>
      </c>
      <c r="M1673">
        <v>1671</v>
      </c>
      <c r="N1673" s="16">
        <v>1.1574074074074073E-5</v>
      </c>
      <c r="O1673">
        <v>26</v>
      </c>
      <c r="P1673">
        <v>11</v>
      </c>
      <c r="Q1673">
        <f>pqZwift[[#This Row],[Afstand]]+IF(pqZwift[[#This Row],[Index]]&gt;1,Q1672,0)</f>
        <v>11250</v>
      </c>
      <c r="R1673">
        <v>40</v>
      </c>
      <c r="S1673">
        <v>91</v>
      </c>
    </row>
    <row r="1674" spans="2:19" x14ac:dyDescent="0.25">
      <c r="B1674">
        <v>1672</v>
      </c>
      <c r="C1674" t="s">
        <v>1232</v>
      </c>
      <c r="D1674" t="s">
        <v>117</v>
      </c>
      <c r="E1674" s="10">
        <v>1.1574074074074073E-5</v>
      </c>
      <c r="F1674" t="s">
        <v>125</v>
      </c>
      <c r="G1674" t="s">
        <v>2464</v>
      </c>
      <c r="H1674" s="11">
        <v>44171.41777777778</v>
      </c>
      <c r="I1674" t="s">
        <v>2465</v>
      </c>
      <c r="J1674">
        <v>0</v>
      </c>
      <c r="K1674">
        <v>92</v>
      </c>
      <c r="M1674">
        <v>1672</v>
      </c>
      <c r="N1674" s="16">
        <v>1.1574074074074073E-5</v>
      </c>
      <c r="O1674">
        <v>26</v>
      </c>
      <c r="P1674">
        <v>11</v>
      </c>
      <c r="Q1674">
        <f>pqZwift[[#This Row],[Afstand]]+IF(pqZwift[[#This Row],[Index]]&gt;1,Q1673,0)</f>
        <v>11261</v>
      </c>
      <c r="R1674">
        <v>40</v>
      </c>
      <c r="S1674">
        <v>92</v>
      </c>
    </row>
    <row r="1675" spans="2:19" x14ac:dyDescent="0.25">
      <c r="B1675">
        <v>1673</v>
      </c>
      <c r="C1675" t="s">
        <v>1227</v>
      </c>
      <c r="D1675" t="s">
        <v>117</v>
      </c>
      <c r="E1675" s="10">
        <v>1.1574074074074073E-5</v>
      </c>
      <c r="F1675" t="s">
        <v>125</v>
      </c>
      <c r="G1675" t="s">
        <v>2030</v>
      </c>
      <c r="H1675" s="11">
        <v>44171.41778935185</v>
      </c>
      <c r="I1675" t="s">
        <v>2466</v>
      </c>
      <c r="J1675">
        <v>0</v>
      </c>
      <c r="K1675">
        <v>91</v>
      </c>
      <c r="M1675">
        <v>1673</v>
      </c>
      <c r="N1675" s="16">
        <v>1.1574074074074073E-5</v>
      </c>
      <c r="O1675">
        <v>25</v>
      </c>
      <c r="P1675">
        <v>11</v>
      </c>
      <c r="Q1675">
        <f>pqZwift[[#This Row],[Afstand]]+IF(pqZwift[[#This Row],[Index]]&gt;1,Q1674,0)</f>
        <v>11272</v>
      </c>
      <c r="R1675">
        <v>40</v>
      </c>
      <c r="S1675">
        <v>91</v>
      </c>
    </row>
    <row r="1676" spans="2:19" x14ac:dyDescent="0.25">
      <c r="B1676">
        <v>1674</v>
      </c>
      <c r="C1676" t="s">
        <v>1227</v>
      </c>
      <c r="D1676" t="s">
        <v>117</v>
      </c>
      <c r="E1676" s="10">
        <v>1.1574074074074073E-5</v>
      </c>
      <c r="F1676" t="s">
        <v>501</v>
      </c>
      <c r="G1676" t="s">
        <v>2467</v>
      </c>
      <c r="H1676" s="11">
        <v>44171.417800925927</v>
      </c>
      <c r="I1676" t="s">
        <v>2468</v>
      </c>
      <c r="J1676">
        <v>0</v>
      </c>
      <c r="K1676">
        <v>92</v>
      </c>
      <c r="M1676">
        <v>1674</v>
      </c>
      <c r="N1676" s="16">
        <v>1.1574074074074073E-5</v>
      </c>
      <c r="O1676">
        <v>25</v>
      </c>
      <c r="P1676">
        <v>11</v>
      </c>
      <c r="Q1676">
        <f>pqZwift[[#This Row],[Afstand]]+IF(pqZwift[[#This Row],[Index]]&gt;1,Q1675,0)</f>
        <v>11283</v>
      </c>
      <c r="R1676">
        <v>41</v>
      </c>
      <c r="S1676">
        <v>92</v>
      </c>
    </row>
    <row r="1677" spans="2:19" x14ac:dyDescent="0.25">
      <c r="B1677">
        <v>1675</v>
      </c>
      <c r="C1677" t="s">
        <v>1227</v>
      </c>
      <c r="D1677" t="s">
        <v>117</v>
      </c>
      <c r="E1677" s="10">
        <v>1.1574074074074073E-5</v>
      </c>
      <c r="F1677" t="s">
        <v>501</v>
      </c>
      <c r="G1677" t="s">
        <v>2467</v>
      </c>
      <c r="H1677" s="11">
        <v>44171.417812500003</v>
      </c>
      <c r="I1677" t="s">
        <v>2469</v>
      </c>
      <c r="J1677">
        <v>0</v>
      </c>
      <c r="K1677">
        <v>92</v>
      </c>
      <c r="M1677">
        <v>1675</v>
      </c>
      <c r="N1677" s="16">
        <v>1.1574074074074073E-5</v>
      </c>
      <c r="O1677">
        <v>25</v>
      </c>
      <c r="P1677">
        <v>11</v>
      </c>
      <c r="Q1677">
        <f>pqZwift[[#This Row],[Afstand]]+IF(pqZwift[[#This Row],[Index]]&gt;1,Q1676,0)</f>
        <v>11294</v>
      </c>
      <c r="R1677">
        <v>41</v>
      </c>
      <c r="S1677">
        <v>92</v>
      </c>
    </row>
    <row r="1678" spans="2:19" x14ac:dyDescent="0.25">
      <c r="B1678">
        <v>1676</v>
      </c>
      <c r="C1678" t="s">
        <v>1219</v>
      </c>
      <c r="D1678" t="s">
        <v>117</v>
      </c>
      <c r="E1678" s="10">
        <v>1.1574074074074073E-5</v>
      </c>
      <c r="F1678" t="s">
        <v>118</v>
      </c>
      <c r="G1678" t="s">
        <v>1015</v>
      </c>
      <c r="H1678" s="11">
        <v>44171.417824074073</v>
      </c>
      <c r="I1678" t="s">
        <v>2470</v>
      </c>
      <c r="J1678">
        <v>0</v>
      </c>
      <c r="K1678">
        <v>93</v>
      </c>
      <c r="M1678">
        <v>1676</v>
      </c>
      <c r="N1678" s="16">
        <v>1.1574074074074073E-5</v>
      </c>
      <c r="O1678">
        <v>24</v>
      </c>
      <c r="P1678">
        <v>11</v>
      </c>
      <c r="Q1678">
        <f>pqZwift[[#This Row],[Afstand]]+IF(pqZwift[[#This Row],[Index]]&gt;1,Q1677,0)</f>
        <v>11305</v>
      </c>
      <c r="R1678">
        <v>39</v>
      </c>
      <c r="S1678">
        <v>93</v>
      </c>
    </row>
    <row r="1679" spans="2:19" x14ac:dyDescent="0.25">
      <c r="B1679">
        <v>1677</v>
      </c>
      <c r="C1679" t="s">
        <v>1219</v>
      </c>
      <c r="D1679" t="s">
        <v>401</v>
      </c>
      <c r="E1679" s="10">
        <v>1.1574074074074073E-5</v>
      </c>
      <c r="F1679" t="s">
        <v>514</v>
      </c>
      <c r="G1679" t="s">
        <v>2471</v>
      </c>
      <c r="H1679" s="11">
        <v>44171.41783564815</v>
      </c>
      <c r="I1679" t="s">
        <v>2472</v>
      </c>
      <c r="J1679">
        <v>0</v>
      </c>
      <c r="K1679">
        <v>92</v>
      </c>
      <c r="M1679">
        <v>1677</v>
      </c>
      <c r="N1679" s="16">
        <v>1.1574074074074073E-5</v>
      </c>
      <c r="O1679">
        <v>24</v>
      </c>
      <c r="P1679">
        <v>12</v>
      </c>
      <c r="Q1679">
        <f>pqZwift[[#This Row],[Afstand]]+IF(pqZwift[[#This Row],[Index]]&gt;1,Q1678,0)</f>
        <v>11317</v>
      </c>
      <c r="R1679">
        <v>43</v>
      </c>
      <c r="S1679">
        <v>92</v>
      </c>
    </row>
    <row r="1680" spans="2:19" x14ac:dyDescent="0.25">
      <c r="B1680">
        <v>1678</v>
      </c>
      <c r="C1680" t="s">
        <v>1219</v>
      </c>
      <c r="D1680" t="s">
        <v>117</v>
      </c>
      <c r="E1680" s="10">
        <v>1.1574074074074073E-5</v>
      </c>
      <c r="F1680" t="s">
        <v>501</v>
      </c>
      <c r="G1680" t="s">
        <v>2473</v>
      </c>
      <c r="H1680" s="11">
        <v>44171.417847222219</v>
      </c>
      <c r="I1680" t="s">
        <v>2474</v>
      </c>
      <c r="J1680">
        <v>0</v>
      </c>
      <c r="K1680">
        <v>93</v>
      </c>
      <c r="M1680">
        <v>1678</v>
      </c>
      <c r="N1680" s="16">
        <v>1.1574074074074073E-5</v>
      </c>
      <c r="O1680">
        <v>24</v>
      </c>
      <c r="P1680">
        <v>11</v>
      </c>
      <c r="Q1680">
        <f>pqZwift[[#This Row],[Afstand]]+IF(pqZwift[[#This Row],[Index]]&gt;1,Q1679,0)</f>
        <v>11328</v>
      </c>
      <c r="R1680">
        <v>41</v>
      </c>
      <c r="S1680">
        <v>93</v>
      </c>
    </row>
    <row r="1681" spans="2:19" x14ac:dyDescent="0.25">
      <c r="B1681">
        <v>1679</v>
      </c>
      <c r="C1681" t="s">
        <v>1213</v>
      </c>
      <c r="D1681" t="s">
        <v>104</v>
      </c>
      <c r="E1681" s="10">
        <v>1.1574074074074073E-5</v>
      </c>
      <c r="F1681" t="s">
        <v>388</v>
      </c>
      <c r="G1681" t="s">
        <v>2475</v>
      </c>
      <c r="H1681" s="11">
        <v>44171.417858796296</v>
      </c>
      <c r="I1681" t="s">
        <v>2476</v>
      </c>
      <c r="J1681">
        <v>0</v>
      </c>
      <c r="K1681">
        <v>92</v>
      </c>
      <c r="M1681">
        <v>1679</v>
      </c>
      <c r="N1681" s="16">
        <v>1.1574074074074073E-5</v>
      </c>
      <c r="O1681">
        <v>23</v>
      </c>
      <c r="P1681">
        <v>10</v>
      </c>
      <c r="Q1681">
        <f>pqZwift[[#This Row],[Afstand]]+IF(pqZwift[[#This Row],[Index]]&gt;1,Q1680,0)</f>
        <v>11338</v>
      </c>
      <c r="R1681">
        <v>38</v>
      </c>
      <c r="S1681">
        <v>92</v>
      </c>
    </row>
    <row r="1682" spans="2:19" x14ac:dyDescent="0.25">
      <c r="B1682">
        <v>1680</v>
      </c>
      <c r="C1682" t="s">
        <v>1213</v>
      </c>
      <c r="D1682" t="s">
        <v>117</v>
      </c>
      <c r="E1682" s="10">
        <v>1.1574074074074073E-5</v>
      </c>
      <c r="F1682" t="s">
        <v>125</v>
      </c>
      <c r="G1682" t="s">
        <v>2477</v>
      </c>
      <c r="H1682" s="11">
        <v>44171.417870370373</v>
      </c>
      <c r="I1682" t="s">
        <v>2478</v>
      </c>
      <c r="J1682">
        <v>0</v>
      </c>
      <c r="K1682">
        <v>92</v>
      </c>
      <c r="M1682">
        <v>1680</v>
      </c>
      <c r="N1682" s="16">
        <v>1.1574074074074073E-5</v>
      </c>
      <c r="O1682">
        <v>23</v>
      </c>
      <c r="P1682">
        <v>11</v>
      </c>
      <c r="Q1682">
        <f>pqZwift[[#This Row],[Afstand]]+IF(pqZwift[[#This Row],[Index]]&gt;1,Q1681,0)</f>
        <v>11349</v>
      </c>
      <c r="R1682">
        <v>40</v>
      </c>
      <c r="S1682">
        <v>92</v>
      </c>
    </row>
    <row r="1683" spans="2:19" x14ac:dyDescent="0.25">
      <c r="B1683">
        <v>1681</v>
      </c>
      <c r="C1683" t="s">
        <v>1206</v>
      </c>
      <c r="D1683" t="s">
        <v>401</v>
      </c>
      <c r="E1683" s="10">
        <v>1.1574074074074073E-5</v>
      </c>
      <c r="F1683" t="s">
        <v>514</v>
      </c>
      <c r="G1683" t="s">
        <v>2440</v>
      </c>
      <c r="H1683" s="11">
        <v>44171.417881944442</v>
      </c>
      <c r="I1683" t="s">
        <v>2479</v>
      </c>
      <c r="J1683">
        <v>0</v>
      </c>
      <c r="K1683">
        <v>91</v>
      </c>
      <c r="M1683">
        <v>1681</v>
      </c>
      <c r="N1683" s="16">
        <v>1.1574074074074073E-5</v>
      </c>
      <c r="O1683">
        <v>22</v>
      </c>
      <c r="P1683">
        <v>12</v>
      </c>
      <c r="Q1683">
        <f>pqZwift[[#This Row],[Afstand]]+IF(pqZwift[[#This Row],[Index]]&gt;1,Q1682,0)</f>
        <v>11361</v>
      </c>
      <c r="R1683">
        <v>43</v>
      </c>
      <c r="S1683">
        <v>91</v>
      </c>
    </row>
    <row r="1684" spans="2:19" x14ac:dyDescent="0.25">
      <c r="B1684">
        <v>1682</v>
      </c>
      <c r="C1684" t="s">
        <v>1206</v>
      </c>
      <c r="D1684" t="s">
        <v>401</v>
      </c>
      <c r="E1684" s="10">
        <v>1.1574074074074073E-5</v>
      </c>
      <c r="F1684" t="s">
        <v>402</v>
      </c>
      <c r="G1684" t="s">
        <v>2480</v>
      </c>
      <c r="H1684" s="11">
        <v>44171.417893518519</v>
      </c>
      <c r="I1684" t="s">
        <v>2481</v>
      </c>
      <c r="J1684">
        <v>0</v>
      </c>
      <c r="K1684">
        <v>91</v>
      </c>
      <c r="M1684">
        <v>1682</v>
      </c>
      <c r="N1684" s="16">
        <v>1.1574074074074073E-5</v>
      </c>
      <c r="O1684">
        <v>22</v>
      </c>
      <c r="P1684">
        <v>12</v>
      </c>
      <c r="Q1684">
        <f>pqZwift[[#This Row],[Afstand]]+IF(pqZwift[[#This Row],[Index]]&gt;1,Q1683,0)</f>
        <v>11373</v>
      </c>
      <c r="R1684">
        <v>42</v>
      </c>
      <c r="S1684">
        <v>91</v>
      </c>
    </row>
    <row r="1685" spans="2:19" x14ac:dyDescent="0.25">
      <c r="B1685">
        <v>1683</v>
      </c>
      <c r="C1685" t="s">
        <v>1206</v>
      </c>
      <c r="D1685" t="s">
        <v>117</v>
      </c>
      <c r="E1685" s="10">
        <v>1.1574074074074073E-5</v>
      </c>
      <c r="F1685" t="s">
        <v>501</v>
      </c>
      <c r="G1685" t="s">
        <v>2482</v>
      </c>
      <c r="H1685" s="11">
        <v>44171.417905092596</v>
      </c>
      <c r="I1685" t="s">
        <v>2483</v>
      </c>
      <c r="J1685">
        <v>0</v>
      </c>
      <c r="K1685">
        <v>91</v>
      </c>
      <c r="M1685">
        <v>1683</v>
      </c>
      <c r="N1685" s="16">
        <v>1.1574074074074073E-5</v>
      </c>
      <c r="O1685">
        <v>22</v>
      </c>
      <c r="P1685">
        <v>11</v>
      </c>
      <c r="Q1685">
        <f>pqZwift[[#This Row],[Afstand]]+IF(pqZwift[[#This Row],[Index]]&gt;1,Q1684,0)</f>
        <v>11384</v>
      </c>
      <c r="R1685">
        <v>41</v>
      </c>
      <c r="S1685">
        <v>91</v>
      </c>
    </row>
    <row r="1686" spans="2:19" x14ac:dyDescent="0.25">
      <c r="B1686">
        <v>1684</v>
      </c>
      <c r="C1686" t="s">
        <v>1202</v>
      </c>
      <c r="D1686" t="s">
        <v>117</v>
      </c>
      <c r="E1686" s="10">
        <v>1.1574074074074073E-5</v>
      </c>
      <c r="F1686" t="s">
        <v>501</v>
      </c>
      <c r="G1686" t="s">
        <v>1006</v>
      </c>
      <c r="H1686" s="11">
        <v>44171.417916666665</v>
      </c>
      <c r="I1686" t="s">
        <v>2484</v>
      </c>
      <c r="J1686">
        <v>0</v>
      </c>
      <c r="K1686">
        <v>91</v>
      </c>
      <c r="M1686">
        <v>1684</v>
      </c>
      <c r="N1686" s="16">
        <v>1.1574074074074073E-5</v>
      </c>
      <c r="O1686">
        <v>21</v>
      </c>
      <c r="P1686">
        <v>11</v>
      </c>
      <c r="Q1686">
        <f>pqZwift[[#This Row],[Afstand]]+IF(pqZwift[[#This Row],[Index]]&gt;1,Q1685,0)</f>
        <v>11395</v>
      </c>
      <c r="R1686">
        <v>41</v>
      </c>
      <c r="S1686">
        <v>91</v>
      </c>
    </row>
    <row r="1687" spans="2:19" x14ac:dyDescent="0.25">
      <c r="B1687">
        <v>1685</v>
      </c>
      <c r="C1687" t="s">
        <v>1202</v>
      </c>
      <c r="D1687" t="s">
        <v>117</v>
      </c>
      <c r="E1687" s="10">
        <v>1.1574074074074073E-5</v>
      </c>
      <c r="F1687" t="s">
        <v>118</v>
      </c>
      <c r="G1687" t="s">
        <v>2485</v>
      </c>
      <c r="H1687" s="11">
        <v>44171.417928240742</v>
      </c>
      <c r="I1687" t="s">
        <v>2486</v>
      </c>
      <c r="J1687">
        <v>0</v>
      </c>
      <c r="K1687">
        <v>91</v>
      </c>
      <c r="M1687">
        <v>1685</v>
      </c>
      <c r="N1687" s="16">
        <v>1.1574074074074073E-5</v>
      </c>
      <c r="O1687">
        <v>21</v>
      </c>
      <c r="P1687">
        <v>11</v>
      </c>
      <c r="Q1687">
        <f>pqZwift[[#This Row],[Afstand]]+IF(pqZwift[[#This Row],[Index]]&gt;1,Q1686,0)</f>
        <v>11406</v>
      </c>
      <c r="R1687">
        <v>39</v>
      </c>
      <c r="S1687">
        <v>91</v>
      </c>
    </row>
    <row r="1688" spans="2:19" x14ac:dyDescent="0.25">
      <c r="B1688">
        <v>1686</v>
      </c>
      <c r="C1688" t="s">
        <v>1202</v>
      </c>
      <c r="D1688" t="s">
        <v>117</v>
      </c>
      <c r="E1688" s="10">
        <v>1.1574074074074073E-5</v>
      </c>
      <c r="F1688" t="s">
        <v>388</v>
      </c>
      <c r="G1688" t="s">
        <v>2487</v>
      </c>
      <c r="H1688" s="11">
        <v>44171.417939814812</v>
      </c>
      <c r="I1688" t="s">
        <v>2488</v>
      </c>
      <c r="J1688">
        <v>0</v>
      </c>
      <c r="K1688">
        <v>91</v>
      </c>
      <c r="M1688">
        <v>1686</v>
      </c>
      <c r="N1688" s="16">
        <v>1.1574074074074073E-5</v>
      </c>
      <c r="O1688">
        <v>21</v>
      </c>
      <c r="P1688">
        <v>11</v>
      </c>
      <c r="Q1688">
        <f>pqZwift[[#This Row],[Afstand]]+IF(pqZwift[[#This Row],[Index]]&gt;1,Q1687,0)</f>
        <v>11417</v>
      </c>
      <c r="R1688">
        <v>38</v>
      </c>
      <c r="S1688">
        <v>91</v>
      </c>
    </row>
    <row r="1689" spans="2:19" x14ac:dyDescent="0.25">
      <c r="B1689">
        <v>1687</v>
      </c>
      <c r="C1689" t="s">
        <v>1202</v>
      </c>
      <c r="D1689" t="s">
        <v>117</v>
      </c>
      <c r="E1689" s="10">
        <v>1.1574074074074073E-5</v>
      </c>
      <c r="F1689" t="s">
        <v>388</v>
      </c>
      <c r="G1689" t="s">
        <v>2489</v>
      </c>
      <c r="H1689" s="11">
        <v>44171.417951388888</v>
      </c>
      <c r="I1689" t="s">
        <v>2490</v>
      </c>
      <c r="J1689">
        <v>0</v>
      </c>
      <c r="K1689">
        <v>90</v>
      </c>
      <c r="M1689">
        <v>1687</v>
      </c>
      <c r="N1689" s="16">
        <v>1.1574074074074073E-5</v>
      </c>
      <c r="O1689">
        <v>21</v>
      </c>
      <c r="P1689">
        <v>11</v>
      </c>
      <c r="Q1689">
        <f>pqZwift[[#This Row],[Afstand]]+IF(pqZwift[[#This Row],[Index]]&gt;1,Q1688,0)</f>
        <v>11428</v>
      </c>
      <c r="R1689">
        <v>38</v>
      </c>
      <c r="S1689">
        <v>90</v>
      </c>
    </row>
    <row r="1690" spans="2:19" x14ac:dyDescent="0.25">
      <c r="B1690">
        <v>1688</v>
      </c>
      <c r="C1690" t="s">
        <v>1202</v>
      </c>
      <c r="D1690" t="s">
        <v>104</v>
      </c>
      <c r="E1690" s="10">
        <v>1.1574074074074073E-5</v>
      </c>
      <c r="F1690" t="s">
        <v>142</v>
      </c>
      <c r="G1690" t="s">
        <v>336</v>
      </c>
      <c r="H1690" s="11">
        <v>44171.417962962965</v>
      </c>
      <c r="I1690" t="s">
        <v>2491</v>
      </c>
      <c r="J1690">
        <v>0</v>
      </c>
      <c r="K1690">
        <v>91</v>
      </c>
      <c r="M1690">
        <v>1688</v>
      </c>
      <c r="N1690" s="16">
        <v>1.1574074074074073E-5</v>
      </c>
      <c r="O1690">
        <v>21</v>
      </c>
      <c r="P1690">
        <v>10</v>
      </c>
      <c r="Q1690">
        <f>pqZwift[[#This Row],[Afstand]]+IF(pqZwift[[#This Row],[Index]]&gt;1,Q1689,0)</f>
        <v>11438</v>
      </c>
      <c r="R1690">
        <v>37</v>
      </c>
      <c r="S1690">
        <v>91</v>
      </c>
    </row>
    <row r="1691" spans="2:19" x14ac:dyDescent="0.25">
      <c r="B1691">
        <v>1689</v>
      </c>
      <c r="C1691" t="s">
        <v>1202</v>
      </c>
      <c r="D1691" t="s">
        <v>104</v>
      </c>
      <c r="E1691" s="10">
        <v>1.1574074074074073E-5</v>
      </c>
      <c r="F1691" t="s">
        <v>142</v>
      </c>
      <c r="G1691" t="s">
        <v>2492</v>
      </c>
      <c r="H1691" s="11">
        <v>44171.417974537035</v>
      </c>
      <c r="I1691" t="s">
        <v>2493</v>
      </c>
      <c r="J1691">
        <v>0</v>
      </c>
      <c r="K1691">
        <v>91</v>
      </c>
      <c r="M1691">
        <v>1689</v>
      </c>
      <c r="N1691" s="16">
        <v>1.1574074074074073E-5</v>
      </c>
      <c r="O1691">
        <v>21</v>
      </c>
      <c r="P1691">
        <v>10</v>
      </c>
      <c r="Q1691">
        <f>pqZwift[[#This Row],[Afstand]]+IF(pqZwift[[#This Row],[Index]]&gt;1,Q1690,0)</f>
        <v>11448</v>
      </c>
      <c r="R1691">
        <v>37</v>
      </c>
      <c r="S1691">
        <v>91</v>
      </c>
    </row>
    <row r="1692" spans="2:19" x14ac:dyDescent="0.25">
      <c r="B1692">
        <v>1690</v>
      </c>
      <c r="C1692" t="s">
        <v>1202</v>
      </c>
      <c r="D1692" t="s">
        <v>104</v>
      </c>
      <c r="E1692" s="10">
        <v>1.1574074074074073E-5</v>
      </c>
      <c r="F1692" t="s">
        <v>105</v>
      </c>
      <c r="G1692" t="s">
        <v>2494</v>
      </c>
      <c r="H1692" s="11">
        <v>44171.417986111112</v>
      </c>
      <c r="I1692" t="s">
        <v>2495</v>
      </c>
      <c r="J1692">
        <v>0</v>
      </c>
      <c r="K1692">
        <v>91</v>
      </c>
      <c r="M1692">
        <v>1690</v>
      </c>
      <c r="N1692" s="16">
        <v>1.1574074074074073E-5</v>
      </c>
      <c r="O1692">
        <v>21</v>
      </c>
      <c r="P1692">
        <v>10</v>
      </c>
      <c r="Q1692">
        <f>pqZwift[[#This Row],[Afstand]]+IF(pqZwift[[#This Row],[Index]]&gt;1,Q1691,0)</f>
        <v>11458</v>
      </c>
      <c r="R1692">
        <v>35</v>
      </c>
      <c r="S1692">
        <v>91</v>
      </c>
    </row>
    <row r="1693" spans="2:19" x14ac:dyDescent="0.25">
      <c r="B1693">
        <v>1691</v>
      </c>
      <c r="C1693" t="s">
        <v>1206</v>
      </c>
      <c r="D1693" t="s">
        <v>104</v>
      </c>
      <c r="E1693" s="10">
        <v>1.1574074074074073E-5</v>
      </c>
      <c r="F1693" t="s">
        <v>105</v>
      </c>
      <c r="G1693" t="s">
        <v>795</v>
      </c>
      <c r="H1693" s="11">
        <v>44171.417997685188</v>
      </c>
      <c r="I1693" t="s">
        <v>2496</v>
      </c>
      <c r="J1693">
        <v>0</v>
      </c>
      <c r="K1693">
        <v>90</v>
      </c>
      <c r="M1693">
        <v>1691</v>
      </c>
      <c r="N1693" s="16">
        <v>1.1574074074074073E-5</v>
      </c>
      <c r="O1693">
        <v>22</v>
      </c>
      <c r="P1693">
        <v>10</v>
      </c>
      <c r="Q1693">
        <f>pqZwift[[#This Row],[Afstand]]+IF(pqZwift[[#This Row],[Index]]&gt;1,Q1692,0)</f>
        <v>11468</v>
      </c>
      <c r="R1693">
        <v>35</v>
      </c>
      <c r="S1693">
        <v>90</v>
      </c>
    </row>
    <row r="1694" spans="2:19" x14ac:dyDescent="0.25">
      <c r="B1694">
        <v>1692</v>
      </c>
      <c r="C1694" t="s">
        <v>1206</v>
      </c>
      <c r="D1694" t="s">
        <v>87</v>
      </c>
      <c r="E1694" s="10">
        <v>1.1574074074074073E-5</v>
      </c>
      <c r="F1694" t="s">
        <v>101</v>
      </c>
      <c r="G1694" t="s">
        <v>685</v>
      </c>
      <c r="H1694" s="11">
        <v>44171.418009259258</v>
      </c>
      <c r="I1694" t="s">
        <v>2497</v>
      </c>
      <c r="J1694">
        <v>0</v>
      </c>
      <c r="K1694">
        <v>91</v>
      </c>
      <c r="M1694">
        <v>1692</v>
      </c>
      <c r="N1694" s="16">
        <v>1.1574074074074073E-5</v>
      </c>
      <c r="O1694">
        <v>22</v>
      </c>
      <c r="P1694">
        <v>9</v>
      </c>
      <c r="Q1694">
        <f>pqZwift[[#This Row],[Afstand]]+IF(pqZwift[[#This Row],[Index]]&gt;1,Q1693,0)</f>
        <v>11477</v>
      </c>
      <c r="R1694">
        <v>33</v>
      </c>
      <c r="S1694">
        <v>91</v>
      </c>
    </row>
    <row r="1695" spans="2:19" x14ac:dyDescent="0.25">
      <c r="B1695">
        <v>1693</v>
      </c>
      <c r="C1695" t="s">
        <v>1206</v>
      </c>
      <c r="D1695" t="s">
        <v>87</v>
      </c>
      <c r="E1695" s="10">
        <v>1.1574074074074073E-5</v>
      </c>
      <c r="F1695" t="s">
        <v>101</v>
      </c>
      <c r="G1695" t="s">
        <v>2078</v>
      </c>
      <c r="H1695" s="11">
        <v>44171.418020833335</v>
      </c>
      <c r="I1695" t="s">
        <v>2498</v>
      </c>
      <c r="J1695">
        <v>0</v>
      </c>
      <c r="K1695">
        <v>91</v>
      </c>
      <c r="M1695">
        <v>1693</v>
      </c>
      <c r="N1695" s="16">
        <v>1.1574074074074073E-5</v>
      </c>
      <c r="O1695">
        <v>22</v>
      </c>
      <c r="P1695">
        <v>9</v>
      </c>
      <c r="Q1695">
        <f>pqZwift[[#This Row],[Afstand]]+IF(pqZwift[[#This Row],[Index]]&gt;1,Q1694,0)</f>
        <v>11486</v>
      </c>
      <c r="R1695">
        <v>33</v>
      </c>
      <c r="S1695">
        <v>91</v>
      </c>
    </row>
    <row r="1696" spans="2:19" x14ac:dyDescent="0.25">
      <c r="B1696">
        <v>1694</v>
      </c>
      <c r="C1696" t="s">
        <v>1206</v>
      </c>
      <c r="D1696" t="s">
        <v>104</v>
      </c>
      <c r="E1696" s="10">
        <v>1.1574074074074073E-5</v>
      </c>
      <c r="F1696" t="s">
        <v>105</v>
      </c>
      <c r="G1696" t="s">
        <v>2499</v>
      </c>
      <c r="H1696" s="11">
        <v>44171.418032407404</v>
      </c>
      <c r="I1696" t="s">
        <v>2500</v>
      </c>
      <c r="J1696">
        <v>0</v>
      </c>
      <c r="K1696">
        <v>91</v>
      </c>
      <c r="M1696">
        <v>1694</v>
      </c>
      <c r="N1696" s="16">
        <v>1.1574074074074073E-5</v>
      </c>
      <c r="O1696">
        <v>22</v>
      </c>
      <c r="P1696">
        <v>10</v>
      </c>
      <c r="Q1696">
        <f>pqZwift[[#This Row],[Afstand]]+IF(pqZwift[[#This Row],[Index]]&gt;1,Q1695,0)</f>
        <v>11496</v>
      </c>
      <c r="R1696">
        <v>35</v>
      </c>
      <c r="S1696">
        <v>91</v>
      </c>
    </row>
    <row r="1697" spans="2:19" x14ac:dyDescent="0.25">
      <c r="B1697">
        <v>1695</v>
      </c>
      <c r="C1697" t="s">
        <v>1206</v>
      </c>
      <c r="D1697" t="s">
        <v>35</v>
      </c>
      <c r="E1697" s="10">
        <v>1.1574074074074073E-5</v>
      </c>
      <c r="F1697" t="s">
        <v>185</v>
      </c>
      <c r="G1697" t="s">
        <v>1469</v>
      </c>
      <c r="H1697" s="11">
        <v>44171.418043981481</v>
      </c>
      <c r="I1697" t="s">
        <v>2501</v>
      </c>
      <c r="J1697">
        <v>0</v>
      </c>
      <c r="K1697">
        <v>91</v>
      </c>
      <c r="M1697">
        <v>1695</v>
      </c>
      <c r="N1697" s="16">
        <v>1.1574074074074073E-5</v>
      </c>
      <c r="O1697">
        <v>22</v>
      </c>
      <c r="P1697">
        <v>8</v>
      </c>
      <c r="Q1697">
        <f>pqZwift[[#This Row],[Afstand]]+IF(pqZwift[[#This Row],[Index]]&gt;1,Q1696,0)</f>
        <v>11504</v>
      </c>
      <c r="R1697">
        <v>28</v>
      </c>
      <c r="S1697">
        <v>91</v>
      </c>
    </row>
    <row r="1698" spans="2:19" x14ac:dyDescent="0.25">
      <c r="B1698">
        <v>1696</v>
      </c>
      <c r="C1698" t="s">
        <v>1206</v>
      </c>
      <c r="D1698" t="s">
        <v>35</v>
      </c>
      <c r="E1698" s="10">
        <v>1.1574074074074073E-5</v>
      </c>
      <c r="F1698" t="s">
        <v>161</v>
      </c>
      <c r="G1698" t="s">
        <v>1012</v>
      </c>
      <c r="H1698" s="11">
        <v>44171.418055555558</v>
      </c>
      <c r="I1698" t="s">
        <v>2502</v>
      </c>
      <c r="J1698">
        <v>0</v>
      </c>
      <c r="K1698">
        <v>91</v>
      </c>
      <c r="M1698">
        <v>1696</v>
      </c>
      <c r="N1698" s="16">
        <v>1.1574074074074073E-5</v>
      </c>
      <c r="O1698">
        <v>22</v>
      </c>
      <c r="P1698">
        <v>8</v>
      </c>
      <c r="Q1698">
        <f>pqZwift[[#This Row],[Afstand]]+IF(pqZwift[[#This Row],[Index]]&gt;1,Q1697,0)</f>
        <v>11512</v>
      </c>
      <c r="R1698">
        <v>30</v>
      </c>
      <c r="S1698">
        <v>91</v>
      </c>
    </row>
    <row r="1699" spans="2:19" x14ac:dyDescent="0.25">
      <c r="B1699">
        <v>1697</v>
      </c>
      <c r="C1699" t="s">
        <v>1206</v>
      </c>
      <c r="D1699" t="s">
        <v>35</v>
      </c>
      <c r="E1699" s="10">
        <v>1.1574074074074073E-5</v>
      </c>
      <c r="F1699" t="s">
        <v>84</v>
      </c>
      <c r="G1699" t="s">
        <v>1479</v>
      </c>
      <c r="H1699" s="11">
        <v>44171.418067129627</v>
      </c>
      <c r="I1699" t="s">
        <v>2503</v>
      </c>
      <c r="J1699">
        <v>0</v>
      </c>
      <c r="K1699">
        <v>92</v>
      </c>
      <c r="M1699">
        <v>1697</v>
      </c>
      <c r="N1699" s="16">
        <v>1.1574074074074073E-5</v>
      </c>
      <c r="O1699">
        <v>22</v>
      </c>
      <c r="P1699">
        <v>8</v>
      </c>
      <c r="Q1699">
        <f>pqZwift[[#This Row],[Afstand]]+IF(pqZwift[[#This Row],[Index]]&gt;1,Q1698,0)</f>
        <v>11520</v>
      </c>
      <c r="R1699">
        <v>29</v>
      </c>
      <c r="S1699">
        <v>92</v>
      </c>
    </row>
    <row r="1700" spans="2:19" x14ac:dyDescent="0.25">
      <c r="B1700">
        <v>1698</v>
      </c>
      <c r="C1700" t="s">
        <v>1206</v>
      </c>
      <c r="D1700" t="s">
        <v>35</v>
      </c>
      <c r="E1700" s="10">
        <v>1.1574074074074073E-5</v>
      </c>
      <c r="F1700" t="s">
        <v>84</v>
      </c>
      <c r="G1700" t="s">
        <v>1889</v>
      </c>
      <c r="H1700" s="11">
        <v>44171.418078703704</v>
      </c>
      <c r="I1700" t="s">
        <v>2504</v>
      </c>
      <c r="J1700">
        <v>0</v>
      </c>
      <c r="K1700">
        <v>92</v>
      </c>
      <c r="M1700">
        <v>1698</v>
      </c>
      <c r="N1700" s="16">
        <v>1.1574074074074073E-5</v>
      </c>
      <c r="O1700">
        <v>22</v>
      </c>
      <c r="P1700">
        <v>8</v>
      </c>
      <c r="Q1700">
        <f>pqZwift[[#This Row],[Afstand]]+IF(pqZwift[[#This Row],[Index]]&gt;1,Q1699,0)</f>
        <v>11528</v>
      </c>
      <c r="R1700">
        <v>29</v>
      </c>
      <c r="S1700">
        <v>92</v>
      </c>
    </row>
    <row r="1701" spans="2:19" x14ac:dyDescent="0.25">
      <c r="B1701">
        <v>1699</v>
      </c>
      <c r="C1701" t="s">
        <v>1206</v>
      </c>
      <c r="D1701" t="s">
        <v>35</v>
      </c>
      <c r="E1701" s="10">
        <v>1.1574074074074073E-5</v>
      </c>
      <c r="F1701" t="s">
        <v>161</v>
      </c>
      <c r="G1701" t="s">
        <v>462</v>
      </c>
      <c r="H1701" s="11">
        <v>44171.418090277781</v>
      </c>
      <c r="I1701" t="s">
        <v>2505</v>
      </c>
      <c r="J1701">
        <v>0</v>
      </c>
      <c r="K1701">
        <v>93</v>
      </c>
      <c r="M1701">
        <v>1699</v>
      </c>
      <c r="N1701" s="16">
        <v>1.1574074074074073E-5</v>
      </c>
      <c r="O1701">
        <v>22</v>
      </c>
      <c r="P1701">
        <v>8</v>
      </c>
      <c r="Q1701">
        <f>pqZwift[[#This Row],[Afstand]]+IF(pqZwift[[#This Row],[Index]]&gt;1,Q1700,0)</f>
        <v>11536</v>
      </c>
      <c r="R1701">
        <v>30</v>
      </c>
      <c r="S1701">
        <v>93</v>
      </c>
    </row>
    <row r="1702" spans="2:19" x14ac:dyDescent="0.25">
      <c r="B1702">
        <v>1700</v>
      </c>
      <c r="C1702" t="s">
        <v>1202</v>
      </c>
      <c r="D1702" t="s">
        <v>35</v>
      </c>
      <c r="E1702" s="10">
        <v>1.1574074074074073E-5</v>
      </c>
      <c r="F1702" t="s">
        <v>185</v>
      </c>
      <c r="G1702" t="s">
        <v>1930</v>
      </c>
      <c r="H1702" s="11">
        <v>44171.41810185185</v>
      </c>
      <c r="I1702" t="s">
        <v>2506</v>
      </c>
      <c r="J1702">
        <v>0</v>
      </c>
      <c r="K1702">
        <v>92</v>
      </c>
      <c r="M1702">
        <v>1700</v>
      </c>
      <c r="N1702" s="16">
        <v>1.1574074074074073E-5</v>
      </c>
      <c r="O1702">
        <v>21</v>
      </c>
      <c r="P1702">
        <v>8</v>
      </c>
      <c r="Q1702">
        <f>pqZwift[[#This Row],[Afstand]]+IF(pqZwift[[#This Row],[Index]]&gt;1,Q1701,0)</f>
        <v>11544</v>
      </c>
      <c r="R1702">
        <v>28</v>
      </c>
      <c r="S1702">
        <v>92</v>
      </c>
    </row>
    <row r="1703" spans="2:19" x14ac:dyDescent="0.25">
      <c r="B1703">
        <v>1701</v>
      </c>
      <c r="C1703" t="s">
        <v>1202</v>
      </c>
      <c r="D1703" t="s">
        <v>35</v>
      </c>
      <c r="E1703" s="10">
        <v>1.1574074074074073E-5</v>
      </c>
      <c r="F1703" t="s">
        <v>185</v>
      </c>
      <c r="G1703" t="s">
        <v>2507</v>
      </c>
      <c r="H1703" s="11">
        <v>44171.418113425927</v>
      </c>
      <c r="I1703" t="s">
        <v>2508</v>
      </c>
      <c r="J1703">
        <v>0</v>
      </c>
      <c r="K1703">
        <v>93</v>
      </c>
      <c r="M1703">
        <v>1701</v>
      </c>
      <c r="N1703" s="16">
        <v>1.1574074074074073E-5</v>
      </c>
      <c r="O1703">
        <v>21</v>
      </c>
      <c r="P1703">
        <v>8</v>
      </c>
      <c r="Q1703">
        <f>pqZwift[[#This Row],[Afstand]]+IF(pqZwift[[#This Row],[Index]]&gt;1,Q1702,0)</f>
        <v>11552</v>
      </c>
      <c r="R1703">
        <v>28</v>
      </c>
      <c r="S1703">
        <v>93</v>
      </c>
    </row>
    <row r="1704" spans="2:19" x14ac:dyDescent="0.25">
      <c r="B1704">
        <v>1702</v>
      </c>
      <c r="C1704" t="s">
        <v>1202</v>
      </c>
      <c r="D1704" t="s">
        <v>43</v>
      </c>
      <c r="E1704" s="10">
        <v>1.1574074074074073E-5</v>
      </c>
      <c r="F1704" t="s">
        <v>79</v>
      </c>
      <c r="G1704" t="s">
        <v>2509</v>
      </c>
      <c r="H1704" s="11">
        <v>44171.418124999997</v>
      </c>
      <c r="I1704" t="s">
        <v>2510</v>
      </c>
      <c r="J1704">
        <v>0</v>
      </c>
      <c r="K1704">
        <v>93</v>
      </c>
      <c r="M1704">
        <v>1702</v>
      </c>
      <c r="N1704" s="16">
        <v>1.1574074074074073E-5</v>
      </c>
      <c r="O1704">
        <v>21</v>
      </c>
      <c r="P1704">
        <v>7</v>
      </c>
      <c r="Q1704">
        <f>pqZwift[[#This Row],[Afstand]]+IF(pqZwift[[#This Row],[Index]]&gt;1,Q1703,0)</f>
        <v>11559</v>
      </c>
      <c r="R1704">
        <v>26</v>
      </c>
      <c r="S1704">
        <v>93</v>
      </c>
    </row>
    <row r="1705" spans="2:19" x14ac:dyDescent="0.25">
      <c r="B1705">
        <v>1703</v>
      </c>
      <c r="C1705" t="s">
        <v>1202</v>
      </c>
      <c r="D1705" t="s">
        <v>35</v>
      </c>
      <c r="E1705" s="10">
        <v>1.1574074074074073E-5</v>
      </c>
      <c r="F1705" t="s">
        <v>161</v>
      </c>
      <c r="G1705" t="s">
        <v>268</v>
      </c>
      <c r="H1705" s="11">
        <v>44171.418136574073</v>
      </c>
      <c r="I1705" t="s">
        <v>2511</v>
      </c>
      <c r="J1705">
        <v>0</v>
      </c>
      <c r="K1705">
        <v>92</v>
      </c>
      <c r="M1705">
        <v>1703</v>
      </c>
      <c r="N1705" s="16">
        <v>1.1574074074074073E-5</v>
      </c>
      <c r="O1705">
        <v>21</v>
      </c>
      <c r="P1705">
        <v>8</v>
      </c>
      <c r="Q1705">
        <f>pqZwift[[#This Row],[Afstand]]+IF(pqZwift[[#This Row],[Index]]&gt;1,Q1704,0)</f>
        <v>11567</v>
      </c>
      <c r="R1705">
        <v>30</v>
      </c>
      <c r="S1705">
        <v>92</v>
      </c>
    </row>
    <row r="1706" spans="2:19" x14ac:dyDescent="0.25">
      <c r="B1706">
        <v>1704</v>
      </c>
      <c r="C1706" t="s">
        <v>1202</v>
      </c>
      <c r="D1706" t="s">
        <v>66</v>
      </c>
      <c r="E1706" s="10">
        <v>1.1574074074074073E-5</v>
      </c>
      <c r="F1706" t="s">
        <v>315</v>
      </c>
      <c r="G1706" t="s">
        <v>715</v>
      </c>
      <c r="H1706" s="11">
        <v>44171.41814814815</v>
      </c>
      <c r="I1706" t="s">
        <v>2512</v>
      </c>
      <c r="J1706">
        <v>0</v>
      </c>
      <c r="K1706">
        <v>91</v>
      </c>
      <c r="M1706">
        <v>1704</v>
      </c>
      <c r="N1706" s="16">
        <v>1.1574074074074073E-5</v>
      </c>
      <c r="O1706">
        <v>21</v>
      </c>
      <c r="P1706">
        <v>6</v>
      </c>
      <c r="Q1706">
        <f>pqZwift[[#This Row],[Afstand]]+IF(pqZwift[[#This Row],[Index]]&gt;1,Q1705,0)</f>
        <v>11573</v>
      </c>
      <c r="R1706">
        <v>23</v>
      </c>
      <c r="S1706">
        <v>91</v>
      </c>
    </row>
    <row r="1707" spans="2:19" x14ac:dyDescent="0.25">
      <c r="B1707">
        <v>1705</v>
      </c>
      <c r="C1707" t="s">
        <v>1202</v>
      </c>
      <c r="D1707" t="s">
        <v>43</v>
      </c>
      <c r="E1707" s="10">
        <v>1.1574074074074073E-5</v>
      </c>
      <c r="F1707" t="s">
        <v>173</v>
      </c>
      <c r="G1707" t="s">
        <v>246</v>
      </c>
      <c r="H1707" s="11">
        <v>44171.41815972222</v>
      </c>
      <c r="I1707" t="s">
        <v>2513</v>
      </c>
      <c r="J1707">
        <v>0</v>
      </c>
      <c r="K1707">
        <v>91</v>
      </c>
      <c r="M1707">
        <v>1705</v>
      </c>
      <c r="N1707" s="16">
        <v>1.1574074074074073E-5</v>
      </c>
      <c r="O1707">
        <v>21</v>
      </c>
      <c r="P1707">
        <v>7</v>
      </c>
      <c r="Q1707">
        <f>pqZwift[[#This Row],[Afstand]]+IF(pqZwift[[#This Row],[Index]]&gt;1,Q1706,0)</f>
        <v>11580</v>
      </c>
      <c r="R1707">
        <v>25</v>
      </c>
      <c r="S1707">
        <v>91</v>
      </c>
    </row>
    <row r="1708" spans="2:19" x14ac:dyDescent="0.25">
      <c r="B1708">
        <v>1706</v>
      </c>
      <c r="C1708" t="s">
        <v>1202</v>
      </c>
      <c r="D1708" t="s">
        <v>87</v>
      </c>
      <c r="E1708" s="10">
        <v>1.1574074074074073E-5</v>
      </c>
      <c r="F1708" t="s">
        <v>93</v>
      </c>
      <c r="G1708" t="s">
        <v>240</v>
      </c>
      <c r="H1708" s="11">
        <v>44171.418171296296</v>
      </c>
      <c r="I1708" t="s">
        <v>2514</v>
      </c>
      <c r="J1708">
        <v>0</v>
      </c>
      <c r="K1708">
        <v>91</v>
      </c>
      <c r="M1708">
        <v>1706</v>
      </c>
      <c r="N1708" s="16">
        <v>1.1574074074074073E-5</v>
      </c>
      <c r="O1708">
        <v>21</v>
      </c>
      <c r="P1708">
        <v>9</v>
      </c>
      <c r="Q1708">
        <f>pqZwift[[#This Row],[Afstand]]+IF(pqZwift[[#This Row],[Index]]&gt;1,Q1707,0)</f>
        <v>11589</v>
      </c>
      <c r="R1708">
        <v>31</v>
      </c>
      <c r="S1708">
        <v>91</v>
      </c>
    </row>
    <row r="1709" spans="2:19" x14ac:dyDescent="0.25">
      <c r="B1709">
        <v>1707</v>
      </c>
      <c r="C1709" t="s">
        <v>1202</v>
      </c>
      <c r="D1709" t="s">
        <v>43</v>
      </c>
      <c r="E1709" s="10">
        <v>1.1574074074074073E-5</v>
      </c>
      <c r="F1709" t="s">
        <v>79</v>
      </c>
      <c r="G1709" t="s">
        <v>2509</v>
      </c>
      <c r="H1709" s="11">
        <v>44171.418182870373</v>
      </c>
      <c r="I1709" t="s">
        <v>2515</v>
      </c>
      <c r="J1709">
        <v>0</v>
      </c>
      <c r="K1709">
        <v>90</v>
      </c>
      <c r="M1709">
        <v>1707</v>
      </c>
      <c r="N1709" s="16">
        <v>1.1574074074074073E-5</v>
      </c>
      <c r="O1709">
        <v>21</v>
      </c>
      <c r="P1709">
        <v>7</v>
      </c>
      <c r="Q1709">
        <f>pqZwift[[#This Row],[Afstand]]+IF(pqZwift[[#This Row],[Index]]&gt;1,Q1708,0)</f>
        <v>11596</v>
      </c>
      <c r="R1709">
        <v>26</v>
      </c>
      <c r="S1709">
        <v>90</v>
      </c>
    </row>
    <row r="1710" spans="2:19" x14ac:dyDescent="0.25">
      <c r="B1710">
        <v>1708</v>
      </c>
      <c r="C1710" t="s">
        <v>1197</v>
      </c>
      <c r="D1710" t="s">
        <v>35</v>
      </c>
      <c r="E1710" s="10">
        <v>1.1574074074074073E-5</v>
      </c>
      <c r="F1710" t="s">
        <v>84</v>
      </c>
      <c r="G1710" t="s">
        <v>2516</v>
      </c>
      <c r="H1710" s="11">
        <v>44171.418194444443</v>
      </c>
      <c r="I1710" t="s">
        <v>2517</v>
      </c>
      <c r="J1710">
        <v>0</v>
      </c>
      <c r="K1710">
        <v>92</v>
      </c>
      <c r="M1710">
        <v>1708</v>
      </c>
      <c r="N1710" s="16">
        <v>1.1574074074074073E-5</v>
      </c>
      <c r="O1710">
        <v>20</v>
      </c>
      <c r="P1710">
        <v>8</v>
      </c>
      <c r="Q1710">
        <f>pqZwift[[#This Row],[Afstand]]+IF(pqZwift[[#This Row],[Index]]&gt;1,Q1709,0)</f>
        <v>11604</v>
      </c>
      <c r="R1710">
        <v>29</v>
      </c>
      <c r="S1710">
        <v>92</v>
      </c>
    </row>
    <row r="1711" spans="2:19" x14ac:dyDescent="0.25">
      <c r="B1711">
        <v>1709</v>
      </c>
      <c r="C1711" t="s">
        <v>1197</v>
      </c>
      <c r="D1711" t="s">
        <v>35</v>
      </c>
      <c r="E1711" s="10">
        <v>1.1574074074074073E-5</v>
      </c>
      <c r="F1711" t="s">
        <v>76</v>
      </c>
      <c r="G1711" t="s">
        <v>336</v>
      </c>
      <c r="H1711" s="11">
        <v>44171.418206018519</v>
      </c>
      <c r="I1711" t="s">
        <v>2518</v>
      </c>
      <c r="J1711">
        <v>0</v>
      </c>
      <c r="K1711">
        <v>92</v>
      </c>
      <c r="M1711">
        <v>1709</v>
      </c>
      <c r="N1711" s="16">
        <v>1.1574074074074073E-5</v>
      </c>
      <c r="O1711">
        <v>20</v>
      </c>
      <c r="P1711">
        <v>8</v>
      </c>
      <c r="Q1711">
        <f>pqZwift[[#This Row],[Afstand]]+IF(pqZwift[[#This Row],[Index]]&gt;1,Q1710,0)</f>
        <v>11612</v>
      </c>
      <c r="R1711">
        <v>27</v>
      </c>
      <c r="S1711">
        <v>92</v>
      </c>
    </row>
    <row r="1712" spans="2:19" x14ac:dyDescent="0.25">
      <c r="B1712">
        <v>1710</v>
      </c>
      <c r="C1712" t="s">
        <v>1197</v>
      </c>
      <c r="D1712" t="s">
        <v>35</v>
      </c>
      <c r="E1712" s="10">
        <v>1.1574074074074073E-5</v>
      </c>
      <c r="F1712" t="s">
        <v>185</v>
      </c>
      <c r="G1712" t="s">
        <v>336</v>
      </c>
      <c r="H1712" s="11">
        <v>44171.418217592596</v>
      </c>
      <c r="I1712" t="s">
        <v>2519</v>
      </c>
      <c r="J1712">
        <v>0</v>
      </c>
      <c r="K1712">
        <v>93</v>
      </c>
      <c r="M1712">
        <v>1710</v>
      </c>
      <c r="N1712" s="16">
        <v>1.1574074074074073E-5</v>
      </c>
      <c r="O1712">
        <v>20</v>
      </c>
      <c r="P1712">
        <v>8</v>
      </c>
      <c r="Q1712">
        <f>pqZwift[[#This Row],[Afstand]]+IF(pqZwift[[#This Row],[Index]]&gt;1,Q1711,0)</f>
        <v>11620</v>
      </c>
      <c r="R1712">
        <v>28</v>
      </c>
      <c r="S1712">
        <v>93</v>
      </c>
    </row>
    <row r="1713" spans="2:19" x14ac:dyDescent="0.25">
      <c r="B1713">
        <v>1711</v>
      </c>
      <c r="C1713" t="s">
        <v>1197</v>
      </c>
      <c r="D1713" t="s">
        <v>35</v>
      </c>
      <c r="E1713" s="10">
        <v>1.1574074074074073E-5</v>
      </c>
      <c r="F1713" t="s">
        <v>185</v>
      </c>
      <c r="G1713" t="s">
        <v>336</v>
      </c>
      <c r="H1713" s="11">
        <v>44171.418229166666</v>
      </c>
      <c r="I1713" t="s">
        <v>2520</v>
      </c>
      <c r="J1713">
        <v>0</v>
      </c>
      <c r="K1713">
        <v>92</v>
      </c>
      <c r="M1713">
        <v>1711</v>
      </c>
      <c r="N1713" s="16">
        <v>1.1574074074074073E-5</v>
      </c>
      <c r="O1713">
        <v>20</v>
      </c>
      <c r="P1713">
        <v>8</v>
      </c>
      <c r="Q1713">
        <f>pqZwift[[#This Row],[Afstand]]+IF(pqZwift[[#This Row],[Index]]&gt;1,Q1712,0)</f>
        <v>11628</v>
      </c>
      <c r="R1713">
        <v>28</v>
      </c>
      <c r="S1713">
        <v>92</v>
      </c>
    </row>
    <row r="1714" spans="2:19" x14ac:dyDescent="0.25">
      <c r="B1714">
        <v>1712</v>
      </c>
      <c r="C1714" t="s">
        <v>1197</v>
      </c>
      <c r="D1714" t="s">
        <v>87</v>
      </c>
      <c r="E1714" s="10">
        <v>1.1574074074074073E-5</v>
      </c>
      <c r="F1714" t="s">
        <v>93</v>
      </c>
      <c r="G1714" t="s">
        <v>620</v>
      </c>
      <c r="H1714" s="11">
        <v>44171.418240740742</v>
      </c>
      <c r="I1714" t="s">
        <v>2521</v>
      </c>
      <c r="J1714">
        <v>0</v>
      </c>
      <c r="K1714">
        <v>93</v>
      </c>
      <c r="M1714">
        <v>1712</v>
      </c>
      <c r="N1714" s="16">
        <v>1.1574074074074073E-5</v>
      </c>
      <c r="O1714">
        <v>20</v>
      </c>
      <c r="P1714">
        <v>9</v>
      </c>
      <c r="Q1714">
        <f>pqZwift[[#This Row],[Afstand]]+IF(pqZwift[[#This Row],[Index]]&gt;1,Q1713,0)</f>
        <v>11637</v>
      </c>
      <c r="R1714">
        <v>31</v>
      </c>
      <c r="S1714">
        <v>93</v>
      </c>
    </row>
    <row r="1715" spans="2:19" x14ac:dyDescent="0.25">
      <c r="B1715">
        <v>1713</v>
      </c>
      <c r="C1715" t="s">
        <v>1194</v>
      </c>
      <c r="D1715" t="s">
        <v>35</v>
      </c>
      <c r="E1715" s="10">
        <v>1.1574074074074073E-5</v>
      </c>
      <c r="F1715" t="s">
        <v>161</v>
      </c>
      <c r="G1715" t="s">
        <v>2522</v>
      </c>
      <c r="H1715" s="11">
        <v>44171.418252314812</v>
      </c>
      <c r="I1715" t="s">
        <v>2523</v>
      </c>
      <c r="J1715">
        <v>0</v>
      </c>
      <c r="K1715">
        <v>92</v>
      </c>
      <c r="M1715">
        <v>1713</v>
      </c>
      <c r="N1715" s="16">
        <v>1.1574074074074073E-5</v>
      </c>
      <c r="O1715">
        <v>19</v>
      </c>
      <c r="P1715">
        <v>8</v>
      </c>
      <c r="Q1715">
        <f>pqZwift[[#This Row],[Afstand]]+IF(pqZwift[[#This Row],[Index]]&gt;1,Q1714,0)</f>
        <v>11645</v>
      </c>
      <c r="R1715">
        <v>30</v>
      </c>
      <c r="S1715">
        <v>92</v>
      </c>
    </row>
    <row r="1716" spans="2:19" x14ac:dyDescent="0.25">
      <c r="B1716">
        <v>1714</v>
      </c>
      <c r="C1716" t="s">
        <v>1194</v>
      </c>
      <c r="D1716" t="s">
        <v>87</v>
      </c>
      <c r="E1716" s="10">
        <v>1.1574074074074073E-5</v>
      </c>
      <c r="F1716" t="s">
        <v>88</v>
      </c>
      <c r="G1716" t="s">
        <v>336</v>
      </c>
      <c r="H1716" s="11">
        <v>44171.418263888889</v>
      </c>
      <c r="I1716" t="s">
        <v>2524</v>
      </c>
      <c r="J1716">
        <v>0</v>
      </c>
      <c r="K1716">
        <v>93</v>
      </c>
      <c r="M1716">
        <v>1714</v>
      </c>
      <c r="N1716" s="16">
        <v>1.1574074074074073E-5</v>
      </c>
      <c r="O1716">
        <v>19</v>
      </c>
      <c r="P1716">
        <v>9</v>
      </c>
      <c r="Q1716">
        <f>pqZwift[[#This Row],[Afstand]]+IF(pqZwift[[#This Row],[Index]]&gt;1,Q1715,0)</f>
        <v>11654</v>
      </c>
      <c r="R1716">
        <v>32</v>
      </c>
      <c r="S1716">
        <v>93</v>
      </c>
    </row>
    <row r="1717" spans="2:19" x14ac:dyDescent="0.25">
      <c r="B1717">
        <v>1715</v>
      </c>
      <c r="C1717" t="s">
        <v>1194</v>
      </c>
      <c r="D1717" t="s">
        <v>87</v>
      </c>
      <c r="E1717" s="10">
        <v>1.1574074074074073E-5</v>
      </c>
      <c r="F1717" t="s">
        <v>88</v>
      </c>
      <c r="G1717" t="s">
        <v>336</v>
      </c>
      <c r="H1717" s="11">
        <v>44171.418275462966</v>
      </c>
      <c r="I1717" t="s">
        <v>2525</v>
      </c>
      <c r="J1717">
        <v>0</v>
      </c>
      <c r="K1717">
        <v>93</v>
      </c>
      <c r="M1717">
        <v>1715</v>
      </c>
      <c r="N1717" s="16">
        <v>1.1574074074074073E-5</v>
      </c>
      <c r="O1717">
        <v>19</v>
      </c>
      <c r="P1717">
        <v>9</v>
      </c>
      <c r="Q1717">
        <f>pqZwift[[#This Row],[Afstand]]+IF(pqZwift[[#This Row],[Index]]&gt;1,Q1716,0)</f>
        <v>11663</v>
      </c>
      <c r="R1717">
        <v>32</v>
      </c>
      <c r="S1717">
        <v>93</v>
      </c>
    </row>
    <row r="1718" spans="2:19" x14ac:dyDescent="0.25">
      <c r="B1718">
        <v>1716</v>
      </c>
      <c r="C1718" t="s">
        <v>1189</v>
      </c>
      <c r="D1718" t="s">
        <v>87</v>
      </c>
      <c r="E1718" s="10">
        <v>1.1574074074074073E-5</v>
      </c>
      <c r="F1718" t="s">
        <v>88</v>
      </c>
      <c r="G1718" t="s">
        <v>454</v>
      </c>
      <c r="H1718" s="11">
        <v>44171.418287037035</v>
      </c>
      <c r="I1718" t="s">
        <v>2526</v>
      </c>
      <c r="J1718">
        <v>0</v>
      </c>
      <c r="K1718">
        <v>92</v>
      </c>
      <c r="M1718">
        <v>1716</v>
      </c>
      <c r="N1718" s="16">
        <v>1.1574074074074073E-5</v>
      </c>
      <c r="O1718">
        <v>18</v>
      </c>
      <c r="P1718">
        <v>9</v>
      </c>
      <c r="Q1718">
        <f>pqZwift[[#This Row],[Afstand]]+IF(pqZwift[[#This Row],[Index]]&gt;1,Q1717,0)</f>
        <v>11672</v>
      </c>
      <c r="R1718">
        <v>32</v>
      </c>
      <c r="S1718">
        <v>92</v>
      </c>
    </row>
    <row r="1719" spans="2:19" x14ac:dyDescent="0.25">
      <c r="B1719">
        <v>1717</v>
      </c>
      <c r="C1719" t="s">
        <v>1189</v>
      </c>
      <c r="D1719" t="s">
        <v>87</v>
      </c>
      <c r="E1719" s="10">
        <v>1.1574074074074073E-5</v>
      </c>
      <c r="F1719" t="s">
        <v>98</v>
      </c>
      <c r="G1719" t="s">
        <v>445</v>
      </c>
      <c r="H1719" s="11">
        <v>44171.418298611112</v>
      </c>
      <c r="I1719" t="s">
        <v>2527</v>
      </c>
      <c r="J1719">
        <v>0</v>
      </c>
      <c r="K1719">
        <v>93</v>
      </c>
      <c r="M1719">
        <v>1717</v>
      </c>
      <c r="N1719" s="16">
        <v>1.1574074074074073E-5</v>
      </c>
      <c r="O1719">
        <v>18</v>
      </c>
      <c r="P1719">
        <v>9</v>
      </c>
      <c r="Q1719">
        <f>pqZwift[[#This Row],[Afstand]]+IF(pqZwift[[#This Row],[Index]]&gt;1,Q1718,0)</f>
        <v>11681</v>
      </c>
      <c r="R1719">
        <v>34</v>
      </c>
      <c r="S1719">
        <v>93</v>
      </c>
    </row>
    <row r="1720" spans="2:19" x14ac:dyDescent="0.25">
      <c r="B1720">
        <v>1718</v>
      </c>
      <c r="C1720" t="s">
        <v>1189</v>
      </c>
      <c r="D1720" t="s">
        <v>87</v>
      </c>
      <c r="E1720" s="10">
        <v>1.1574074074074073E-5</v>
      </c>
      <c r="F1720" t="s">
        <v>88</v>
      </c>
      <c r="G1720" t="s">
        <v>2528</v>
      </c>
      <c r="H1720" s="11">
        <v>44171.418310185189</v>
      </c>
      <c r="I1720" t="s">
        <v>2529</v>
      </c>
      <c r="J1720">
        <v>0</v>
      </c>
      <c r="K1720">
        <v>93</v>
      </c>
      <c r="M1720">
        <v>1718</v>
      </c>
      <c r="N1720" s="16">
        <v>1.1574074074074073E-5</v>
      </c>
      <c r="O1720">
        <v>18</v>
      </c>
      <c r="P1720">
        <v>9</v>
      </c>
      <c r="Q1720">
        <f>pqZwift[[#This Row],[Afstand]]+IF(pqZwift[[#This Row],[Index]]&gt;1,Q1719,0)</f>
        <v>11690</v>
      </c>
      <c r="R1720">
        <v>32</v>
      </c>
      <c r="S1720">
        <v>93</v>
      </c>
    </row>
    <row r="1721" spans="2:19" x14ac:dyDescent="0.25">
      <c r="B1721">
        <v>1719</v>
      </c>
      <c r="C1721" t="s">
        <v>1189</v>
      </c>
      <c r="D1721" t="s">
        <v>104</v>
      </c>
      <c r="E1721" s="10">
        <v>1.1574074074074073E-5</v>
      </c>
      <c r="F1721" t="s">
        <v>105</v>
      </c>
      <c r="G1721" t="s">
        <v>443</v>
      </c>
      <c r="H1721" s="11">
        <v>44171.418321759258</v>
      </c>
      <c r="I1721" t="s">
        <v>2530</v>
      </c>
      <c r="J1721">
        <v>0</v>
      </c>
      <c r="K1721">
        <v>94</v>
      </c>
      <c r="M1721">
        <v>1719</v>
      </c>
      <c r="N1721" s="16">
        <v>1.1574074074074073E-5</v>
      </c>
      <c r="O1721">
        <v>18</v>
      </c>
      <c r="P1721">
        <v>10</v>
      </c>
      <c r="Q1721">
        <f>pqZwift[[#This Row],[Afstand]]+IF(pqZwift[[#This Row],[Index]]&gt;1,Q1720,0)</f>
        <v>11700</v>
      </c>
      <c r="R1721">
        <v>35</v>
      </c>
      <c r="S1721">
        <v>94</v>
      </c>
    </row>
    <row r="1722" spans="2:19" x14ac:dyDescent="0.25">
      <c r="B1722">
        <v>1720</v>
      </c>
      <c r="C1722" t="s">
        <v>1189</v>
      </c>
      <c r="D1722" t="s">
        <v>87</v>
      </c>
      <c r="E1722" s="10">
        <v>1.1574074074074073E-5</v>
      </c>
      <c r="F1722" t="s">
        <v>101</v>
      </c>
      <c r="G1722" t="s">
        <v>484</v>
      </c>
      <c r="H1722" s="11">
        <v>44171.418333333335</v>
      </c>
      <c r="I1722" t="s">
        <v>2531</v>
      </c>
      <c r="J1722">
        <v>0</v>
      </c>
      <c r="K1722">
        <v>93</v>
      </c>
      <c r="M1722">
        <v>1720</v>
      </c>
      <c r="N1722" s="16">
        <v>1.1574074074074073E-5</v>
      </c>
      <c r="O1722">
        <v>18</v>
      </c>
      <c r="P1722">
        <v>9</v>
      </c>
      <c r="Q1722">
        <f>pqZwift[[#This Row],[Afstand]]+IF(pqZwift[[#This Row],[Index]]&gt;1,Q1721,0)</f>
        <v>11709</v>
      </c>
      <c r="R1722">
        <v>33</v>
      </c>
      <c r="S1722">
        <v>93</v>
      </c>
    </row>
    <row r="1723" spans="2:19" x14ac:dyDescent="0.25">
      <c r="B1723">
        <v>1721</v>
      </c>
      <c r="C1723" t="s">
        <v>1185</v>
      </c>
      <c r="D1723" t="s">
        <v>87</v>
      </c>
      <c r="E1723" s="10">
        <v>1.1574074074074073E-5</v>
      </c>
      <c r="F1723" t="s">
        <v>101</v>
      </c>
      <c r="G1723" t="s">
        <v>336</v>
      </c>
      <c r="H1723" s="11">
        <v>44171.418344907404</v>
      </c>
      <c r="I1723" t="s">
        <v>2532</v>
      </c>
      <c r="J1723">
        <v>0</v>
      </c>
      <c r="K1723">
        <v>94</v>
      </c>
      <c r="M1723">
        <v>1721</v>
      </c>
      <c r="N1723" s="16">
        <v>1.1574074074074073E-5</v>
      </c>
      <c r="O1723">
        <v>17</v>
      </c>
      <c r="P1723">
        <v>9</v>
      </c>
      <c r="Q1723">
        <f>pqZwift[[#This Row],[Afstand]]+IF(pqZwift[[#This Row],[Index]]&gt;1,Q1722,0)</f>
        <v>11718</v>
      </c>
      <c r="R1723">
        <v>33</v>
      </c>
      <c r="S1723">
        <v>94</v>
      </c>
    </row>
    <row r="1724" spans="2:19" x14ac:dyDescent="0.25">
      <c r="B1724">
        <v>1722</v>
      </c>
      <c r="C1724" t="s">
        <v>1185</v>
      </c>
      <c r="D1724" t="s">
        <v>87</v>
      </c>
      <c r="E1724" s="10">
        <v>1.1574074074074073E-5</v>
      </c>
      <c r="F1724" t="s">
        <v>88</v>
      </c>
      <c r="G1724" t="s">
        <v>618</v>
      </c>
      <c r="H1724" s="11">
        <v>44171.418356481481</v>
      </c>
      <c r="I1724" t="s">
        <v>2533</v>
      </c>
      <c r="J1724">
        <v>0</v>
      </c>
      <c r="K1724">
        <v>93</v>
      </c>
      <c r="M1724">
        <v>1722</v>
      </c>
      <c r="N1724" s="16">
        <v>1.1574074074074073E-5</v>
      </c>
      <c r="O1724">
        <v>17</v>
      </c>
      <c r="P1724">
        <v>9</v>
      </c>
      <c r="Q1724">
        <f>pqZwift[[#This Row],[Afstand]]+IF(pqZwift[[#This Row],[Index]]&gt;1,Q1723,0)</f>
        <v>11727</v>
      </c>
      <c r="R1724">
        <v>32</v>
      </c>
      <c r="S1724">
        <v>93</v>
      </c>
    </row>
    <row r="1725" spans="2:19" x14ac:dyDescent="0.25">
      <c r="B1725">
        <v>1723</v>
      </c>
      <c r="C1725" t="s">
        <v>1185</v>
      </c>
      <c r="D1725" t="s">
        <v>87</v>
      </c>
      <c r="E1725" s="10">
        <v>1.1574074074074073E-5</v>
      </c>
      <c r="F1725" t="s">
        <v>101</v>
      </c>
      <c r="G1725" t="s">
        <v>1030</v>
      </c>
      <c r="H1725" s="11">
        <v>44171.418368055558</v>
      </c>
      <c r="I1725" t="s">
        <v>2534</v>
      </c>
      <c r="J1725">
        <v>0</v>
      </c>
      <c r="K1725">
        <v>94</v>
      </c>
      <c r="M1725">
        <v>1723</v>
      </c>
      <c r="N1725" s="16">
        <v>1.1574074074074073E-5</v>
      </c>
      <c r="O1725">
        <v>17</v>
      </c>
      <c r="P1725">
        <v>9</v>
      </c>
      <c r="Q1725">
        <f>pqZwift[[#This Row],[Afstand]]+IF(pqZwift[[#This Row],[Index]]&gt;1,Q1724,0)</f>
        <v>11736</v>
      </c>
      <c r="R1725">
        <v>33</v>
      </c>
      <c r="S1725">
        <v>94</v>
      </c>
    </row>
    <row r="1726" spans="2:19" x14ac:dyDescent="0.25">
      <c r="B1726">
        <v>1724</v>
      </c>
      <c r="C1726" t="s">
        <v>1185</v>
      </c>
      <c r="D1726" t="s">
        <v>87</v>
      </c>
      <c r="E1726" s="10">
        <v>1.1574074074074073E-5</v>
      </c>
      <c r="F1726" t="s">
        <v>93</v>
      </c>
      <c r="G1726" t="s">
        <v>2535</v>
      </c>
      <c r="H1726" s="11">
        <v>44171.418379629627</v>
      </c>
      <c r="I1726" t="s">
        <v>2536</v>
      </c>
      <c r="J1726">
        <v>0</v>
      </c>
      <c r="K1726">
        <v>94</v>
      </c>
      <c r="M1726">
        <v>1724</v>
      </c>
      <c r="N1726" s="16">
        <v>1.1574074074074073E-5</v>
      </c>
      <c r="O1726">
        <v>17</v>
      </c>
      <c r="P1726">
        <v>9</v>
      </c>
      <c r="Q1726">
        <f>pqZwift[[#This Row],[Afstand]]+IF(pqZwift[[#This Row],[Index]]&gt;1,Q1725,0)</f>
        <v>11745</v>
      </c>
      <c r="R1726">
        <v>31</v>
      </c>
      <c r="S1726">
        <v>94</v>
      </c>
    </row>
    <row r="1727" spans="2:19" x14ac:dyDescent="0.25">
      <c r="B1727">
        <v>1725</v>
      </c>
      <c r="C1727" t="s">
        <v>1185</v>
      </c>
      <c r="D1727" t="s">
        <v>87</v>
      </c>
      <c r="E1727" s="10">
        <v>1.1574074074074073E-5</v>
      </c>
      <c r="F1727" t="s">
        <v>88</v>
      </c>
      <c r="G1727" t="s">
        <v>2386</v>
      </c>
      <c r="H1727" s="11">
        <v>44171.418391203704</v>
      </c>
      <c r="I1727" t="s">
        <v>2537</v>
      </c>
      <c r="J1727">
        <v>0</v>
      </c>
      <c r="K1727">
        <v>93</v>
      </c>
      <c r="M1727">
        <v>1725</v>
      </c>
      <c r="N1727" s="16">
        <v>1.1574074074074073E-5</v>
      </c>
      <c r="O1727">
        <v>17</v>
      </c>
      <c r="P1727">
        <v>9</v>
      </c>
      <c r="Q1727">
        <f>pqZwift[[#This Row],[Afstand]]+IF(pqZwift[[#This Row],[Index]]&gt;1,Q1726,0)</f>
        <v>11754</v>
      </c>
      <c r="R1727">
        <v>32</v>
      </c>
      <c r="S1727">
        <v>93</v>
      </c>
    </row>
    <row r="1728" spans="2:19" x14ac:dyDescent="0.25">
      <c r="B1728">
        <v>1726</v>
      </c>
      <c r="C1728" t="s">
        <v>1185</v>
      </c>
      <c r="D1728" t="s">
        <v>87</v>
      </c>
      <c r="E1728" s="10">
        <v>1.1574074074074073E-5</v>
      </c>
      <c r="F1728" t="s">
        <v>93</v>
      </c>
      <c r="G1728" t="s">
        <v>620</v>
      </c>
      <c r="H1728" s="11">
        <v>44171.418402777781</v>
      </c>
      <c r="I1728" t="s">
        <v>2538</v>
      </c>
      <c r="J1728">
        <v>0</v>
      </c>
      <c r="K1728">
        <v>94</v>
      </c>
      <c r="M1728">
        <v>1726</v>
      </c>
      <c r="N1728" s="16">
        <v>1.1574074074074073E-5</v>
      </c>
      <c r="O1728">
        <v>17</v>
      </c>
      <c r="P1728">
        <v>9</v>
      </c>
      <c r="Q1728">
        <f>pqZwift[[#This Row],[Afstand]]+IF(pqZwift[[#This Row],[Index]]&gt;1,Q1727,0)</f>
        <v>11763</v>
      </c>
      <c r="R1728">
        <v>31</v>
      </c>
      <c r="S1728">
        <v>94</v>
      </c>
    </row>
    <row r="1729" spans="2:19" x14ac:dyDescent="0.25">
      <c r="B1729">
        <v>1727</v>
      </c>
      <c r="C1729" t="s">
        <v>1185</v>
      </c>
      <c r="D1729" t="s">
        <v>35</v>
      </c>
      <c r="E1729" s="10">
        <v>1.1574074074074073E-5</v>
      </c>
      <c r="F1729" t="s">
        <v>84</v>
      </c>
      <c r="G1729" t="s">
        <v>1479</v>
      </c>
      <c r="H1729" s="11">
        <v>44171.418414351851</v>
      </c>
      <c r="I1729" t="s">
        <v>2539</v>
      </c>
      <c r="J1729">
        <v>0</v>
      </c>
      <c r="K1729">
        <v>93</v>
      </c>
      <c r="M1729">
        <v>1727</v>
      </c>
      <c r="N1729" s="16">
        <v>1.1574074074074073E-5</v>
      </c>
      <c r="O1729">
        <v>17</v>
      </c>
      <c r="P1729">
        <v>8</v>
      </c>
      <c r="Q1729">
        <f>pqZwift[[#This Row],[Afstand]]+IF(pqZwift[[#This Row],[Index]]&gt;1,Q1728,0)</f>
        <v>11771</v>
      </c>
      <c r="R1729">
        <v>29</v>
      </c>
      <c r="S1729">
        <v>93</v>
      </c>
    </row>
    <row r="1730" spans="2:19" x14ac:dyDescent="0.25">
      <c r="B1730">
        <v>1728</v>
      </c>
      <c r="C1730" t="s">
        <v>1185</v>
      </c>
      <c r="D1730" t="s">
        <v>87</v>
      </c>
      <c r="E1730" s="10">
        <v>1.1574074074074073E-5</v>
      </c>
      <c r="F1730" t="s">
        <v>93</v>
      </c>
      <c r="G1730" t="s">
        <v>2540</v>
      </c>
      <c r="H1730" s="11">
        <v>44171.418425925927</v>
      </c>
      <c r="I1730" t="s">
        <v>2541</v>
      </c>
      <c r="J1730">
        <v>0</v>
      </c>
      <c r="K1730">
        <v>94</v>
      </c>
      <c r="M1730">
        <v>1728</v>
      </c>
      <c r="N1730" s="16">
        <v>1.1574074074074073E-5</v>
      </c>
      <c r="O1730">
        <v>17</v>
      </c>
      <c r="P1730">
        <v>9</v>
      </c>
      <c r="Q1730">
        <f>pqZwift[[#This Row],[Afstand]]+IF(pqZwift[[#This Row],[Index]]&gt;1,Q1729,0)</f>
        <v>11780</v>
      </c>
      <c r="R1730">
        <v>31</v>
      </c>
      <c r="S1730">
        <v>94</v>
      </c>
    </row>
    <row r="1731" spans="2:19" x14ac:dyDescent="0.25">
      <c r="B1731">
        <v>1729</v>
      </c>
      <c r="C1731" t="s">
        <v>1185</v>
      </c>
      <c r="D1731" t="s">
        <v>87</v>
      </c>
      <c r="E1731" s="10">
        <v>1.1574074074074073E-5</v>
      </c>
      <c r="F1731" t="s">
        <v>88</v>
      </c>
      <c r="G1731" t="s">
        <v>634</v>
      </c>
      <c r="H1731" s="11">
        <v>44171.418437499997</v>
      </c>
      <c r="I1731" t="s">
        <v>2542</v>
      </c>
      <c r="J1731">
        <v>0</v>
      </c>
      <c r="K1731">
        <v>93</v>
      </c>
      <c r="M1731">
        <v>1729</v>
      </c>
      <c r="N1731" s="16">
        <v>1.1574074074074073E-5</v>
      </c>
      <c r="O1731">
        <v>17</v>
      </c>
      <c r="P1731">
        <v>9</v>
      </c>
      <c r="Q1731">
        <f>pqZwift[[#This Row],[Afstand]]+IF(pqZwift[[#This Row],[Index]]&gt;1,Q1730,0)</f>
        <v>11789</v>
      </c>
      <c r="R1731">
        <v>32</v>
      </c>
      <c r="S1731">
        <v>93</v>
      </c>
    </row>
    <row r="1732" spans="2:19" x14ac:dyDescent="0.25">
      <c r="B1732">
        <v>1730</v>
      </c>
      <c r="C1732" t="s">
        <v>1185</v>
      </c>
      <c r="D1732" t="s">
        <v>35</v>
      </c>
      <c r="E1732" s="10">
        <v>1.1574074074074073E-5</v>
      </c>
      <c r="F1732" t="s">
        <v>185</v>
      </c>
      <c r="G1732" t="s">
        <v>2543</v>
      </c>
      <c r="H1732" s="11">
        <v>44171.418449074074</v>
      </c>
      <c r="I1732" t="s">
        <v>2544</v>
      </c>
      <c r="J1732">
        <v>0</v>
      </c>
      <c r="K1732">
        <v>94</v>
      </c>
      <c r="M1732">
        <v>1730</v>
      </c>
      <c r="N1732" s="16">
        <v>1.1574074074074073E-5</v>
      </c>
      <c r="O1732">
        <v>17</v>
      </c>
      <c r="P1732">
        <v>8</v>
      </c>
      <c r="Q1732">
        <f>pqZwift[[#This Row],[Afstand]]+IF(pqZwift[[#This Row],[Index]]&gt;1,Q1731,0)</f>
        <v>11797</v>
      </c>
      <c r="R1732">
        <v>28</v>
      </c>
      <c r="S1732">
        <v>94</v>
      </c>
    </row>
    <row r="1733" spans="2:19" x14ac:dyDescent="0.25">
      <c r="B1733">
        <v>1731</v>
      </c>
      <c r="C1733" t="s">
        <v>1185</v>
      </c>
      <c r="D1733" t="s">
        <v>87</v>
      </c>
      <c r="E1733" s="10">
        <v>1.1574074074074073E-5</v>
      </c>
      <c r="F1733" t="s">
        <v>88</v>
      </c>
      <c r="G1733" t="s">
        <v>1450</v>
      </c>
      <c r="H1733" s="11">
        <v>44171.41846064815</v>
      </c>
      <c r="I1733" t="s">
        <v>2545</v>
      </c>
      <c r="J1733">
        <v>0</v>
      </c>
      <c r="K1733">
        <v>93</v>
      </c>
      <c r="M1733">
        <v>1731</v>
      </c>
      <c r="N1733" s="16">
        <v>1.1574074074074073E-5</v>
      </c>
      <c r="O1733">
        <v>17</v>
      </c>
      <c r="P1733">
        <v>9</v>
      </c>
      <c r="Q1733">
        <f>pqZwift[[#This Row],[Afstand]]+IF(pqZwift[[#This Row],[Index]]&gt;1,Q1732,0)</f>
        <v>11806</v>
      </c>
      <c r="R1733">
        <v>32</v>
      </c>
      <c r="S1733">
        <v>93</v>
      </c>
    </row>
    <row r="1734" spans="2:19" x14ac:dyDescent="0.25">
      <c r="B1734">
        <v>1732</v>
      </c>
      <c r="C1734" t="s">
        <v>1185</v>
      </c>
      <c r="D1734" t="s">
        <v>43</v>
      </c>
      <c r="E1734" s="10">
        <v>1.1574074074074073E-5</v>
      </c>
      <c r="F1734" t="s">
        <v>79</v>
      </c>
      <c r="G1734" t="s">
        <v>1587</v>
      </c>
      <c r="H1734" s="11">
        <v>44171.41847222222</v>
      </c>
      <c r="I1734" t="s">
        <v>2546</v>
      </c>
      <c r="J1734">
        <v>0</v>
      </c>
      <c r="K1734">
        <v>92</v>
      </c>
      <c r="M1734">
        <v>1732</v>
      </c>
      <c r="N1734" s="16">
        <v>1.1574074074074073E-5</v>
      </c>
      <c r="O1734">
        <v>17</v>
      </c>
      <c r="P1734">
        <v>7</v>
      </c>
      <c r="Q1734">
        <f>pqZwift[[#This Row],[Afstand]]+IF(pqZwift[[#This Row],[Index]]&gt;1,Q1733,0)</f>
        <v>11813</v>
      </c>
      <c r="R1734">
        <v>26</v>
      </c>
      <c r="S1734">
        <v>92</v>
      </c>
    </row>
    <row r="1735" spans="2:19" x14ac:dyDescent="0.25">
      <c r="B1735">
        <v>1733</v>
      </c>
      <c r="C1735" t="s">
        <v>1185</v>
      </c>
      <c r="D1735" t="s">
        <v>87</v>
      </c>
      <c r="E1735" s="10">
        <v>1.1574074074074073E-5</v>
      </c>
      <c r="F1735" t="s">
        <v>88</v>
      </c>
      <c r="G1735" t="s">
        <v>1216</v>
      </c>
      <c r="H1735" s="11">
        <v>44171.418483796297</v>
      </c>
      <c r="I1735" t="s">
        <v>2547</v>
      </c>
      <c r="J1735">
        <v>0</v>
      </c>
      <c r="K1735">
        <v>93</v>
      </c>
      <c r="M1735">
        <v>1733</v>
      </c>
      <c r="N1735" s="16">
        <v>1.1574074074074073E-5</v>
      </c>
      <c r="O1735">
        <v>17</v>
      </c>
      <c r="P1735">
        <v>9</v>
      </c>
      <c r="Q1735">
        <f>pqZwift[[#This Row],[Afstand]]+IF(pqZwift[[#This Row],[Index]]&gt;1,Q1734,0)</f>
        <v>11822</v>
      </c>
      <c r="R1735">
        <v>32</v>
      </c>
      <c r="S1735">
        <v>93</v>
      </c>
    </row>
    <row r="1736" spans="2:19" x14ac:dyDescent="0.25">
      <c r="B1736">
        <v>1734</v>
      </c>
      <c r="C1736" t="s">
        <v>1185</v>
      </c>
      <c r="D1736" t="s">
        <v>35</v>
      </c>
      <c r="E1736" s="10">
        <v>1.1574074074074073E-5</v>
      </c>
      <c r="F1736" t="s">
        <v>93</v>
      </c>
      <c r="G1736" t="s">
        <v>2548</v>
      </c>
      <c r="H1736" s="11">
        <v>44171.418495370373</v>
      </c>
      <c r="I1736" t="s">
        <v>2549</v>
      </c>
      <c r="J1736">
        <v>0</v>
      </c>
      <c r="K1736">
        <v>92</v>
      </c>
      <c r="M1736">
        <v>1734</v>
      </c>
      <c r="N1736" s="16">
        <v>1.1574074074074073E-5</v>
      </c>
      <c r="O1736">
        <v>17</v>
      </c>
      <c r="P1736">
        <v>8</v>
      </c>
      <c r="Q1736">
        <f>pqZwift[[#This Row],[Afstand]]+IF(pqZwift[[#This Row],[Index]]&gt;1,Q1735,0)</f>
        <v>11830</v>
      </c>
      <c r="R1736">
        <v>31</v>
      </c>
      <c r="S1736">
        <v>92</v>
      </c>
    </row>
    <row r="1737" spans="2:19" x14ac:dyDescent="0.25">
      <c r="B1737">
        <v>1735</v>
      </c>
      <c r="C1737" t="s">
        <v>1181</v>
      </c>
      <c r="D1737" t="s">
        <v>104</v>
      </c>
      <c r="E1737" s="10">
        <v>1.1574074074074073E-5</v>
      </c>
      <c r="F1737" t="s">
        <v>105</v>
      </c>
      <c r="G1737" t="s">
        <v>1209</v>
      </c>
      <c r="H1737" s="11">
        <v>44171.418506944443</v>
      </c>
      <c r="I1737" t="s">
        <v>2550</v>
      </c>
      <c r="J1737">
        <v>0</v>
      </c>
      <c r="K1737">
        <v>93</v>
      </c>
      <c r="M1737">
        <v>1735</v>
      </c>
      <c r="N1737" s="16">
        <v>1.1574074074074073E-5</v>
      </c>
      <c r="O1737">
        <v>16</v>
      </c>
      <c r="P1737">
        <v>10</v>
      </c>
      <c r="Q1737">
        <f>pqZwift[[#This Row],[Afstand]]+IF(pqZwift[[#This Row],[Index]]&gt;1,Q1736,0)</f>
        <v>11840</v>
      </c>
      <c r="R1737">
        <v>35</v>
      </c>
      <c r="S1737">
        <v>93</v>
      </c>
    </row>
    <row r="1738" spans="2:19" x14ac:dyDescent="0.25">
      <c r="B1738">
        <v>1736</v>
      </c>
      <c r="C1738" t="s">
        <v>1181</v>
      </c>
      <c r="D1738" t="s">
        <v>66</v>
      </c>
      <c r="E1738" s="10">
        <v>1.1574074074074073E-5</v>
      </c>
      <c r="F1738" t="s">
        <v>70</v>
      </c>
      <c r="G1738" t="s">
        <v>2189</v>
      </c>
      <c r="H1738" s="11">
        <v>44171.41851851852</v>
      </c>
      <c r="I1738" t="s">
        <v>2551</v>
      </c>
      <c r="J1738">
        <v>0</v>
      </c>
      <c r="K1738">
        <v>92</v>
      </c>
      <c r="M1738">
        <v>1736</v>
      </c>
      <c r="N1738" s="16">
        <v>1.1574074074074073E-5</v>
      </c>
      <c r="O1738">
        <v>16</v>
      </c>
      <c r="P1738">
        <v>6</v>
      </c>
      <c r="Q1738">
        <f>pqZwift[[#This Row],[Afstand]]+IF(pqZwift[[#This Row],[Index]]&gt;1,Q1737,0)</f>
        <v>11846</v>
      </c>
      <c r="R1738">
        <v>22</v>
      </c>
      <c r="S1738">
        <v>92</v>
      </c>
    </row>
    <row r="1739" spans="2:19" x14ac:dyDescent="0.25">
      <c r="B1739">
        <v>1737</v>
      </c>
      <c r="C1739" t="s">
        <v>1181</v>
      </c>
      <c r="D1739" t="s">
        <v>35</v>
      </c>
      <c r="E1739" s="10">
        <v>1.1574074074074073E-5</v>
      </c>
      <c r="F1739" t="s">
        <v>161</v>
      </c>
      <c r="G1739" t="s">
        <v>2552</v>
      </c>
      <c r="H1739" s="11">
        <v>44171.418530092589</v>
      </c>
      <c r="I1739" t="s">
        <v>2553</v>
      </c>
      <c r="J1739">
        <v>0</v>
      </c>
      <c r="K1739">
        <v>93</v>
      </c>
      <c r="M1739">
        <v>1737</v>
      </c>
      <c r="N1739" s="16">
        <v>1.1574074074074073E-5</v>
      </c>
      <c r="O1739">
        <v>16</v>
      </c>
      <c r="P1739">
        <v>8</v>
      </c>
      <c r="Q1739">
        <f>pqZwift[[#This Row],[Afstand]]+IF(pqZwift[[#This Row],[Index]]&gt;1,Q1738,0)</f>
        <v>11854</v>
      </c>
      <c r="R1739">
        <v>30</v>
      </c>
      <c r="S1739">
        <v>93</v>
      </c>
    </row>
    <row r="1740" spans="2:19" x14ac:dyDescent="0.25">
      <c r="B1740">
        <v>1738</v>
      </c>
      <c r="C1740" t="s">
        <v>1181</v>
      </c>
      <c r="D1740" t="s">
        <v>117</v>
      </c>
      <c r="E1740" s="10">
        <v>1.1574074074074073E-5</v>
      </c>
      <c r="F1740" t="s">
        <v>388</v>
      </c>
      <c r="G1740" t="s">
        <v>2069</v>
      </c>
      <c r="H1740" s="11">
        <v>44171.418541666666</v>
      </c>
      <c r="I1740" t="s">
        <v>2554</v>
      </c>
      <c r="J1740">
        <v>0</v>
      </c>
      <c r="K1740">
        <v>92</v>
      </c>
      <c r="M1740">
        <v>1738</v>
      </c>
      <c r="N1740" s="16">
        <v>1.1574074074074073E-5</v>
      </c>
      <c r="O1740">
        <v>16</v>
      </c>
      <c r="P1740">
        <v>11</v>
      </c>
      <c r="Q1740">
        <f>pqZwift[[#This Row],[Afstand]]+IF(pqZwift[[#This Row],[Index]]&gt;1,Q1739,0)</f>
        <v>11865</v>
      </c>
      <c r="R1740">
        <v>38</v>
      </c>
      <c r="S1740">
        <v>92</v>
      </c>
    </row>
    <row r="1741" spans="2:19" x14ac:dyDescent="0.25">
      <c r="B1741">
        <v>1739</v>
      </c>
      <c r="C1741" t="s">
        <v>1176</v>
      </c>
      <c r="D1741" t="s">
        <v>35</v>
      </c>
      <c r="E1741" s="10">
        <v>1.1574074074074073E-5</v>
      </c>
      <c r="F1741" t="s">
        <v>161</v>
      </c>
      <c r="G1741" t="s">
        <v>2552</v>
      </c>
      <c r="H1741" s="11">
        <v>44171.418553240743</v>
      </c>
      <c r="I1741" t="s">
        <v>2555</v>
      </c>
      <c r="J1741">
        <v>0</v>
      </c>
      <c r="K1741">
        <v>93</v>
      </c>
      <c r="M1741">
        <v>1739</v>
      </c>
      <c r="N1741" s="16">
        <v>1.1574074074074073E-5</v>
      </c>
      <c r="O1741">
        <v>15</v>
      </c>
      <c r="P1741">
        <v>8</v>
      </c>
      <c r="Q1741">
        <f>pqZwift[[#This Row],[Afstand]]+IF(pqZwift[[#This Row],[Index]]&gt;1,Q1740,0)</f>
        <v>11873</v>
      </c>
      <c r="R1741">
        <v>30</v>
      </c>
      <c r="S1741">
        <v>93</v>
      </c>
    </row>
    <row r="1742" spans="2:19" x14ac:dyDescent="0.25">
      <c r="B1742">
        <v>1740</v>
      </c>
      <c r="C1742" t="s">
        <v>1176</v>
      </c>
      <c r="D1742" t="s">
        <v>87</v>
      </c>
      <c r="E1742" s="10">
        <v>1.1574074074074073E-5</v>
      </c>
      <c r="F1742" t="s">
        <v>93</v>
      </c>
      <c r="G1742" t="s">
        <v>2556</v>
      </c>
      <c r="H1742" s="11">
        <v>44171.418564814812</v>
      </c>
      <c r="I1742" t="s">
        <v>2557</v>
      </c>
      <c r="J1742">
        <v>0</v>
      </c>
      <c r="K1742">
        <v>93</v>
      </c>
      <c r="M1742">
        <v>1740</v>
      </c>
      <c r="N1742" s="16">
        <v>1.1574074074074073E-5</v>
      </c>
      <c r="O1742">
        <v>15</v>
      </c>
      <c r="P1742">
        <v>9</v>
      </c>
      <c r="Q1742">
        <f>pqZwift[[#This Row],[Afstand]]+IF(pqZwift[[#This Row],[Index]]&gt;1,Q1741,0)</f>
        <v>11882</v>
      </c>
      <c r="R1742">
        <v>31</v>
      </c>
      <c r="S1742">
        <v>93</v>
      </c>
    </row>
    <row r="1743" spans="2:19" x14ac:dyDescent="0.25">
      <c r="B1743">
        <v>1741</v>
      </c>
      <c r="C1743" t="s">
        <v>1176</v>
      </c>
      <c r="D1743" t="s">
        <v>87</v>
      </c>
      <c r="E1743" s="10">
        <v>1.1574074074074073E-5</v>
      </c>
      <c r="F1743" t="s">
        <v>98</v>
      </c>
      <c r="G1743" t="s">
        <v>2558</v>
      </c>
      <c r="H1743" s="11">
        <v>44171.418576388889</v>
      </c>
      <c r="I1743" t="s">
        <v>2559</v>
      </c>
      <c r="J1743">
        <v>0</v>
      </c>
      <c r="K1743">
        <v>91</v>
      </c>
      <c r="M1743">
        <v>1741</v>
      </c>
      <c r="N1743" s="16">
        <v>1.1574074074074073E-5</v>
      </c>
      <c r="O1743">
        <v>15</v>
      </c>
      <c r="P1743">
        <v>9</v>
      </c>
      <c r="Q1743">
        <f>pqZwift[[#This Row],[Afstand]]+IF(pqZwift[[#This Row],[Index]]&gt;1,Q1742,0)</f>
        <v>11891</v>
      </c>
      <c r="R1743">
        <v>34</v>
      </c>
      <c r="S1743">
        <v>91</v>
      </c>
    </row>
    <row r="1744" spans="2:19" x14ac:dyDescent="0.25">
      <c r="B1744">
        <v>1742</v>
      </c>
      <c r="C1744" t="s">
        <v>1176</v>
      </c>
      <c r="D1744" t="s">
        <v>87</v>
      </c>
      <c r="E1744" s="10">
        <v>1.1574074074074073E-5</v>
      </c>
      <c r="F1744" t="s">
        <v>88</v>
      </c>
      <c r="G1744" t="s">
        <v>650</v>
      </c>
      <c r="H1744" s="11">
        <v>44171.418587962966</v>
      </c>
      <c r="I1744" t="s">
        <v>2560</v>
      </c>
      <c r="J1744">
        <v>0</v>
      </c>
      <c r="K1744">
        <v>91</v>
      </c>
      <c r="M1744">
        <v>1742</v>
      </c>
      <c r="N1744" s="16">
        <v>1.1574074074074073E-5</v>
      </c>
      <c r="O1744">
        <v>15</v>
      </c>
      <c r="P1744">
        <v>9</v>
      </c>
      <c r="Q1744">
        <f>pqZwift[[#This Row],[Afstand]]+IF(pqZwift[[#This Row],[Index]]&gt;1,Q1743,0)</f>
        <v>11900</v>
      </c>
      <c r="R1744">
        <v>32</v>
      </c>
      <c r="S1744">
        <v>91</v>
      </c>
    </row>
    <row r="1745" spans="2:19" x14ac:dyDescent="0.25">
      <c r="B1745">
        <v>1743</v>
      </c>
      <c r="C1745" t="s">
        <v>1170</v>
      </c>
      <c r="D1745" t="s">
        <v>87</v>
      </c>
      <c r="E1745" s="10">
        <v>1.1574074074074073E-5</v>
      </c>
      <c r="F1745" t="s">
        <v>101</v>
      </c>
      <c r="G1745" t="s">
        <v>1751</v>
      </c>
      <c r="H1745" s="11">
        <v>44171.418599537035</v>
      </c>
      <c r="I1745" t="s">
        <v>2561</v>
      </c>
      <c r="J1745">
        <v>0</v>
      </c>
      <c r="K1745">
        <v>91</v>
      </c>
      <c r="M1745">
        <v>1743</v>
      </c>
      <c r="N1745" s="16">
        <v>1.1574074074074073E-5</v>
      </c>
      <c r="O1745">
        <v>14</v>
      </c>
      <c r="P1745">
        <v>9</v>
      </c>
      <c r="Q1745">
        <f>pqZwift[[#This Row],[Afstand]]+IF(pqZwift[[#This Row],[Index]]&gt;1,Q1744,0)</f>
        <v>11909</v>
      </c>
      <c r="R1745">
        <v>33</v>
      </c>
      <c r="S1745">
        <v>91</v>
      </c>
    </row>
    <row r="1746" spans="2:19" x14ac:dyDescent="0.25">
      <c r="B1746">
        <v>1744</v>
      </c>
      <c r="C1746" t="s">
        <v>1170</v>
      </c>
      <c r="D1746" t="s">
        <v>87</v>
      </c>
      <c r="E1746" s="10">
        <v>1.1574074074074073E-5</v>
      </c>
      <c r="F1746" t="s">
        <v>101</v>
      </c>
      <c r="G1746" t="s">
        <v>2434</v>
      </c>
      <c r="H1746" s="11">
        <v>44171.418611111112</v>
      </c>
      <c r="I1746" t="s">
        <v>2562</v>
      </c>
      <c r="J1746">
        <v>0</v>
      </c>
      <c r="K1746">
        <v>90</v>
      </c>
      <c r="M1746">
        <v>1744</v>
      </c>
      <c r="N1746" s="16">
        <v>1.1574074074074073E-5</v>
      </c>
      <c r="O1746">
        <v>14</v>
      </c>
      <c r="P1746">
        <v>9</v>
      </c>
      <c r="Q1746">
        <f>pqZwift[[#This Row],[Afstand]]+IF(pqZwift[[#This Row],[Index]]&gt;1,Q1745,0)</f>
        <v>11918</v>
      </c>
      <c r="R1746">
        <v>33</v>
      </c>
      <c r="S1746">
        <v>90</v>
      </c>
    </row>
    <row r="1747" spans="2:19" x14ac:dyDescent="0.25">
      <c r="B1747">
        <v>1745</v>
      </c>
      <c r="C1747" t="s">
        <v>1170</v>
      </c>
      <c r="D1747" t="s">
        <v>104</v>
      </c>
      <c r="E1747" s="10">
        <v>1.1574074074074073E-5</v>
      </c>
      <c r="F1747" t="s">
        <v>105</v>
      </c>
      <c r="G1747" t="s">
        <v>640</v>
      </c>
      <c r="H1747" s="11">
        <v>44171.418622685182</v>
      </c>
      <c r="I1747" t="s">
        <v>2563</v>
      </c>
      <c r="J1747">
        <v>0</v>
      </c>
      <c r="K1747">
        <v>91</v>
      </c>
      <c r="M1747">
        <v>1745</v>
      </c>
      <c r="N1747" s="16">
        <v>1.1574074074074073E-5</v>
      </c>
      <c r="O1747">
        <v>14</v>
      </c>
      <c r="P1747">
        <v>10</v>
      </c>
      <c r="Q1747">
        <f>pqZwift[[#This Row],[Afstand]]+IF(pqZwift[[#This Row],[Index]]&gt;1,Q1746,0)</f>
        <v>11928</v>
      </c>
      <c r="R1747">
        <v>35</v>
      </c>
      <c r="S1747">
        <v>91</v>
      </c>
    </row>
    <row r="1748" spans="2:19" x14ac:dyDescent="0.25">
      <c r="B1748">
        <v>1746</v>
      </c>
      <c r="C1748" t="s">
        <v>1170</v>
      </c>
      <c r="D1748" t="s">
        <v>87</v>
      </c>
      <c r="E1748" s="10">
        <v>1.1574074074074073E-5</v>
      </c>
      <c r="F1748" t="s">
        <v>88</v>
      </c>
      <c r="G1748" t="s">
        <v>1110</v>
      </c>
      <c r="H1748" s="11">
        <v>44171.418634259258</v>
      </c>
      <c r="I1748" t="s">
        <v>2564</v>
      </c>
      <c r="J1748">
        <v>0</v>
      </c>
      <c r="K1748">
        <v>91</v>
      </c>
      <c r="M1748">
        <v>1746</v>
      </c>
      <c r="N1748" s="16">
        <v>1.1574074074074073E-5</v>
      </c>
      <c r="O1748">
        <v>14</v>
      </c>
      <c r="P1748">
        <v>9</v>
      </c>
      <c r="Q1748">
        <f>pqZwift[[#This Row],[Afstand]]+IF(pqZwift[[#This Row],[Index]]&gt;1,Q1747,0)</f>
        <v>11937</v>
      </c>
      <c r="R1748">
        <v>32</v>
      </c>
      <c r="S1748">
        <v>91</v>
      </c>
    </row>
    <row r="1749" spans="2:19" x14ac:dyDescent="0.25">
      <c r="B1749">
        <v>1747</v>
      </c>
      <c r="C1749" t="s">
        <v>1170</v>
      </c>
      <c r="D1749" t="s">
        <v>104</v>
      </c>
      <c r="E1749" s="10">
        <v>1.1574074074074073E-5</v>
      </c>
      <c r="F1749" t="s">
        <v>105</v>
      </c>
      <c r="G1749" t="s">
        <v>1115</v>
      </c>
      <c r="H1749" s="11">
        <v>44171.418645833335</v>
      </c>
      <c r="I1749" t="s">
        <v>2565</v>
      </c>
      <c r="J1749">
        <v>0</v>
      </c>
      <c r="K1749">
        <v>91</v>
      </c>
      <c r="M1749">
        <v>1747</v>
      </c>
      <c r="N1749" s="16">
        <v>1.1574074074074073E-5</v>
      </c>
      <c r="O1749">
        <v>14</v>
      </c>
      <c r="P1749">
        <v>10</v>
      </c>
      <c r="Q1749">
        <f>pqZwift[[#This Row],[Afstand]]+IF(pqZwift[[#This Row],[Index]]&gt;1,Q1748,0)</f>
        <v>11947</v>
      </c>
      <c r="R1749">
        <v>35</v>
      </c>
      <c r="S1749">
        <v>91</v>
      </c>
    </row>
    <row r="1750" spans="2:19" x14ac:dyDescent="0.25">
      <c r="B1750">
        <v>1748</v>
      </c>
      <c r="C1750" t="s">
        <v>1170</v>
      </c>
      <c r="D1750" t="s">
        <v>87</v>
      </c>
      <c r="E1750" s="10">
        <v>1.1574074074074073E-5</v>
      </c>
      <c r="F1750" t="s">
        <v>101</v>
      </c>
      <c r="G1750" t="s">
        <v>701</v>
      </c>
      <c r="H1750" s="11">
        <v>44171.418657407405</v>
      </c>
      <c r="I1750" t="s">
        <v>2566</v>
      </c>
      <c r="J1750">
        <v>0</v>
      </c>
      <c r="K1750">
        <v>90</v>
      </c>
      <c r="M1750">
        <v>1748</v>
      </c>
      <c r="N1750" s="16">
        <v>1.1574074074074073E-5</v>
      </c>
      <c r="O1750">
        <v>14</v>
      </c>
      <c r="P1750">
        <v>9</v>
      </c>
      <c r="Q1750">
        <f>pqZwift[[#This Row],[Afstand]]+IF(pqZwift[[#This Row],[Index]]&gt;1,Q1749,0)</f>
        <v>11956</v>
      </c>
      <c r="R1750">
        <v>33</v>
      </c>
      <c r="S1750">
        <v>90</v>
      </c>
    </row>
    <row r="1751" spans="2:19" x14ac:dyDescent="0.25">
      <c r="B1751">
        <v>1749</v>
      </c>
      <c r="C1751" t="s">
        <v>1163</v>
      </c>
      <c r="D1751" t="s">
        <v>87</v>
      </c>
      <c r="E1751" s="10">
        <v>1.1574074074074073E-5</v>
      </c>
      <c r="F1751" t="s">
        <v>101</v>
      </c>
      <c r="G1751" t="s">
        <v>460</v>
      </c>
      <c r="H1751" s="11">
        <v>44171.418668981481</v>
      </c>
      <c r="I1751" t="s">
        <v>2567</v>
      </c>
      <c r="J1751">
        <v>0</v>
      </c>
      <c r="K1751">
        <v>91</v>
      </c>
      <c r="M1751">
        <v>1749</v>
      </c>
      <c r="N1751" s="16">
        <v>1.1574074074074073E-5</v>
      </c>
      <c r="O1751">
        <v>13</v>
      </c>
      <c r="P1751">
        <v>9</v>
      </c>
      <c r="Q1751">
        <f>pqZwift[[#This Row],[Afstand]]+IF(pqZwift[[#This Row],[Index]]&gt;1,Q1750,0)</f>
        <v>11965</v>
      </c>
      <c r="R1751">
        <v>33</v>
      </c>
      <c r="S1751">
        <v>91</v>
      </c>
    </row>
    <row r="1752" spans="2:19" x14ac:dyDescent="0.25">
      <c r="B1752">
        <v>1750</v>
      </c>
      <c r="C1752" t="s">
        <v>1163</v>
      </c>
      <c r="D1752" t="s">
        <v>87</v>
      </c>
      <c r="E1752" s="10">
        <v>1.1574074074074073E-5</v>
      </c>
      <c r="F1752" t="s">
        <v>88</v>
      </c>
      <c r="G1752" t="s">
        <v>2528</v>
      </c>
      <c r="H1752" s="11">
        <v>44171.418680555558</v>
      </c>
      <c r="I1752" t="s">
        <v>2568</v>
      </c>
      <c r="J1752">
        <v>0</v>
      </c>
      <c r="K1752">
        <v>91</v>
      </c>
      <c r="M1752">
        <v>1750</v>
      </c>
      <c r="N1752" s="16">
        <v>1.1574074074074073E-5</v>
      </c>
      <c r="O1752">
        <v>13</v>
      </c>
      <c r="P1752">
        <v>9</v>
      </c>
      <c r="Q1752">
        <f>pqZwift[[#This Row],[Afstand]]+IF(pqZwift[[#This Row],[Index]]&gt;1,Q1751,0)</f>
        <v>11974</v>
      </c>
      <c r="R1752">
        <v>32</v>
      </c>
      <c r="S1752">
        <v>91</v>
      </c>
    </row>
    <row r="1753" spans="2:19" x14ac:dyDescent="0.25">
      <c r="B1753">
        <v>1751</v>
      </c>
      <c r="C1753" t="s">
        <v>1163</v>
      </c>
      <c r="D1753" t="s">
        <v>104</v>
      </c>
      <c r="E1753" s="10">
        <v>1.1574074074074073E-5</v>
      </c>
      <c r="F1753" t="s">
        <v>112</v>
      </c>
      <c r="G1753" t="s">
        <v>548</v>
      </c>
      <c r="H1753" s="11">
        <v>44171.418692129628</v>
      </c>
      <c r="I1753" t="s">
        <v>2569</v>
      </c>
      <c r="J1753">
        <v>0</v>
      </c>
      <c r="K1753">
        <v>91</v>
      </c>
      <c r="M1753">
        <v>1751</v>
      </c>
      <c r="N1753" s="16">
        <v>1.1574074074074073E-5</v>
      </c>
      <c r="O1753">
        <v>13</v>
      </c>
      <c r="P1753">
        <v>10</v>
      </c>
      <c r="Q1753">
        <f>pqZwift[[#This Row],[Afstand]]+IF(pqZwift[[#This Row],[Index]]&gt;1,Q1752,0)</f>
        <v>11984</v>
      </c>
      <c r="R1753">
        <v>36</v>
      </c>
      <c r="S1753">
        <v>91</v>
      </c>
    </row>
    <row r="1754" spans="2:19" x14ac:dyDescent="0.25">
      <c r="B1754">
        <v>1752</v>
      </c>
      <c r="C1754" t="s">
        <v>1163</v>
      </c>
      <c r="D1754" t="s">
        <v>87</v>
      </c>
      <c r="E1754" s="10">
        <v>1.1574074074074073E-5</v>
      </c>
      <c r="F1754" t="s">
        <v>93</v>
      </c>
      <c r="G1754" t="s">
        <v>2570</v>
      </c>
      <c r="H1754" s="11">
        <v>44171.418703703705</v>
      </c>
      <c r="I1754" t="s">
        <v>2571</v>
      </c>
      <c r="J1754">
        <v>0</v>
      </c>
      <c r="K1754">
        <v>90</v>
      </c>
      <c r="M1754">
        <v>1752</v>
      </c>
      <c r="N1754" s="16">
        <v>1.1574074074074073E-5</v>
      </c>
      <c r="O1754">
        <v>13</v>
      </c>
      <c r="P1754">
        <v>9</v>
      </c>
      <c r="Q1754">
        <f>pqZwift[[#This Row],[Afstand]]+IF(pqZwift[[#This Row],[Index]]&gt;1,Q1753,0)</f>
        <v>11993</v>
      </c>
      <c r="R1754">
        <v>31</v>
      </c>
      <c r="S1754">
        <v>90</v>
      </c>
    </row>
    <row r="1755" spans="2:19" x14ac:dyDescent="0.25">
      <c r="B1755">
        <v>1753</v>
      </c>
      <c r="C1755" t="s">
        <v>1163</v>
      </c>
      <c r="D1755" t="s">
        <v>87</v>
      </c>
      <c r="E1755" s="10">
        <v>1.1574074074074073E-5</v>
      </c>
      <c r="F1755" t="s">
        <v>93</v>
      </c>
      <c r="G1755" t="s">
        <v>2572</v>
      </c>
      <c r="H1755" s="11">
        <v>44171.418715277781</v>
      </c>
      <c r="I1755" t="s">
        <v>2573</v>
      </c>
      <c r="J1755">
        <v>0</v>
      </c>
      <c r="K1755">
        <v>91</v>
      </c>
      <c r="M1755">
        <v>1753</v>
      </c>
      <c r="N1755" s="16">
        <v>1.1574074074074073E-5</v>
      </c>
      <c r="O1755">
        <v>13</v>
      </c>
      <c r="P1755">
        <v>9</v>
      </c>
      <c r="Q1755">
        <f>pqZwift[[#This Row],[Afstand]]+IF(pqZwift[[#This Row],[Index]]&gt;1,Q1754,0)</f>
        <v>12002</v>
      </c>
      <c r="R1755">
        <v>31</v>
      </c>
      <c r="S1755">
        <v>91</v>
      </c>
    </row>
    <row r="1756" spans="2:19" x14ac:dyDescent="0.25">
      <c r="B1756">
        <v>1754</v>
      </c>
      <c r="C1756" t="s">
        <v>1163</v>
      </c>
      <c r="D1756" t="s">
        <v>35</v>
      </c>
      <c r="E1756" s="10">
        <v>1.1574074074074073E-5</v>
      </c>
      <c r="F1756" t="s">
        <v>161</v>
      </c>
      <c r="G1756" t="s">
        <v>778</v>
      </c>
      <c r="H1756" s="11">
        <v>44171.418726851851</v>
      </c>
      <c r="I1756" t="s">
        <v>2574</v>
      </c>
      <c r="J1756">
        <v>0</v>
      </c>
      <c r="K1756">
        <v>90</v>
      </c>
      <c r="M1756">
        <v>1754</v>
      </c>
      <c r="N1756" s="16">
        <v>1.1574074074074073E-5</v>
      </c>
      <c r="O1756">
        <v>13</v>
      </c>
      <c r="P1756">
        <v>8</v>
      </c>
      <c r="Q1756">
        <f>pqZwift[[#This Row],[Afstand]]+IF(pqZwift[[#This Row],[Index]]&gt;1,Q1755,0)</f>
        <v>12010</v>
      </c>
      <c r="R1756">
        <v>30</v>
      </c>
      <c r="S1756">
        <v>90</v>
      </c>
    </row>
    <row r="1757" spans="2:19" x14ac:dyDescent="0.25">
      <c r="B1757">
        <v>1755</v>
      </c>
      <c r="C1757" t="s">
        <v>1163</v>
      </c>
      <c r="D1757" t="s">
        <v>87</v>
      </c>
      <c r="E1757" s="10">
        <v>1.1574074074074073E-5</v>
      </c>
      <c r="F1757" t="s">
        <v>88</v>
      </c>
      <c r="G1757" t="s">
        <v>2575</v>
      </c>
      <c r="H1757" s="11">
        <v>44171.418738425928</v>
      </c>
      <c r="I1757" t="s">
        <v>2576</v>
      </c>
      <c r="J1757">
        <v>0</v>
      </c>
      <c r="K1757">
        <v>89</v>
      </c>
      <c r="M1757">
        <v>1755</v>
      </c>
      <c r="N1757" s="16">
        <v>1.1574074074074073E-5</v>
      </c>
      <c r="O1757">
        <v>13</v>
      </c>
      <c r="P1757">
        <v>9</v>
      </c>
      <c r="Q1757">
        <f>pqZwift[[#This Row],[Afstand]]+IF(pqZwift[[#This Row],[Index]]&gt;1,Q1756,0)</f>
        <v>12019</v>
      </c>
      <c r="R1757">
        <v>32</v>
      </c>
      <c r="S1757">
        <v>89</v>
      </c>
    </row>
    <row r="1758" spans="2:19" x14ac:dyDescent="0.25">
      <c r="B1758">
        <v>1756</v>
      </c>
      <c r="C1758" t="s">
        <v>401</v>
      </c>
      <c r="D1758" t="s">
        <v>87</v>
      </c>
      <c r="E1758" s="10">
        <v>1.1574074074074073E-5</v>
      </c>
      <c r="F1758" t="s">
        <v>101</v>
      </c>
      <c r="G1758" t="s">
        <v>707</v>
      </c>
      <c r="H1758" s="11">
        <v>44171.418749999997</v>
      </c>
      <c r="I1758" t="s">
        <v>2577</v>
      </c>
      <c r="J1758">
        <v>0</v>
      </c>
      <c r="K1758">
        <v>90</v>
      </c>
      <c r="M1758">
        <v>1756</v>
      </c>
      <c r="N1758" s="16">
        <v>1.1574074074074073E-5</v>
      </c>
      <c r="O1758">
        <v>12</v>
      </c>
      <c r="P1758">
        <v>9</v>
      </c>
      <c r="Q1758">
        <f>pqZwift[[#This Row],[Afstand]]+IF(pqZwift[[#This Row],[Index]]&gt;1,Q1757,0)</f>
        <v>12028</v>
      </c>
      <c r="R1758">
        <v>33</v>
      </c>
      <c r="S1758">
        <v>90</v>
      </c>
    </row>
    <row r="1759" spans="2:19" x14ac:dyDescent="0.25">
      <c r="B1759">
        <v>1757</v>
      </c>
      <c r="C1759" t="s">
        <v>401</v>
      </c>
      <c r="D1759" t="s">
        <v>87</v>
      </c>
      <c r="E1759" s="10">
        <v>1.1574074074074073E-5</v>
      </c>
      <c r="F1759" t="s">
        <v>98</v>
      </c>
      <c r="G1759" t="s">
        <v>2578</v>
      </c>
      <c r="H1759" s="11">
        <v>44171.418761574074</v>
      </c>
      <c r="I1759" t="s">
        <v>2579</v>
      </c>
      <c r="J1759">
        <v>0</v>
      </c>
      <c r="K1759">
        <v>89</v>
      </c>
      <c r="M1759">
        <v>1757</v>
      </c>
      <c r="N1759" s="16">
        <v>1.1574074074074073E-5</v>
      </c>
      <c r="O1759">
        <v>12</v>
      </c>
      <c r="P1759">
        <v>9</v>
      </c>
      <c r="Q1759">
        <f>pqZwift[[#This Row],[Afstand]]+IF(pqZwift[[#This Row],[Index]]&gt;1,Q1758,0)</f>
        <v>12037</v>
      </c>
      <c r="R1759">
        <v>34</v>
      </c>
      <c r="S1759">
        <v>89</v>
      </c>
    </row>
    <row r="1760" spans="2:19" x14ac:dyDescent="0.25">
      <c r="B1760">
        <v>1758</v>
      </c>
      <c r="C1760" t="s">
        <v>401</v>
      </c>
      <c r="D1760" t="s">
        <v>87</v>
      </c>
      <c r="E1760" s="10">
        <v>1.1574074074074073E-5</v>
      </c>
      <c r="F1760" t="s">
        <v>101</v>
      </c>
      <c r="G1760" t="s">
        <v>336</v>
      </c>
      <c r="H1760" s="11">
        <v>44171.418773148151</v>
      </c>
      <c r="I1760" t="s">
        <v>2580</v>
      </c>
      <c r="J1760">
        <v>0</v>
      </c>
      <c r="K1760">
        <v>90</v>
      </c>
      <c r="M1760">
        <v>1758</v>
      </c>
      <c r="N1760" s="16">
        <v>1.1574074074074073E-5</v>
      </c>
      <c r="O1760">
        <v>12</v>
      </c>
      <c r="P1760">
        <v>9</v>
      </c>
      <c r="Q1760">
        <f>pqZwift[[#This Row],[Afstand]]+IF(pqZwift[[#This Row],[Index]]&gt;1,Q1759,0)</f>
        <v>12046</v>
      </c>
      <c r="R1760">
        <v>33</v>
      </c>
      <c r="S1760">
        <v>90</v>
      </c>
    </row>
    <row r="1761" spans="2:19" x14ac:dyDescent="0.25">
      <c r="B1761">
        <v>1759</v>
      </c>
      <c r="C1761" t="s">
        <v>401</v>
      </c>
      <c r="D1761" t="s">
        <v>87</v>
      </c>
      <c r="E1761" s="10">
        <v>1.1574074074074073E-5</v>
      </c>
      <c r="F1761" t="s">
        <v>101</v>
      </c>
      <c r="G1761" t="s">
        <v>2581</v>
      </c>
      <c r="H1761" s="11">
        <v>44171.41878472222</v>
      </c>
      <c r="I1761" t="s">
        <v>2582</v>
      </c>
      <c r="J1761">
        <v>0</v>
      </c>
      <c r="K1761">
        <v>91</v>
      </c>
      <c r="M1761">
        <v>1759</v>
      </c>
      <c r="N1761" s="16">
        <v>1.1574074074074073E-5</v>
      </c>
      <c r="O1761">
        <v>12</v>
      </c>
      <c r="P1761">
        <v>9</v>
      </c>
      <c r="Q1761">
        <f>pqZwift[[#This Row],[Afstand]]+IF(pqZwift[[#This Row],[Index]]&gt;1,Q1760,0)</f>
        <v>12055</v>
      </c>
      <c r="R1761">
        <v>33</v>
      </c>
      <c r="S1761">
        <v>91</v>
      </c>
    </row>
    <row r="1762" spans="2:19" x14ac:dyDescent="0.25">
      <c r="B1762">
        <v>1760</v>
      </c>
      <c r="C1762" t="s">
        <v>117</v>
      </c>
      <c r="D1762" t="s">
        <v>87</v>
      </c>
      <c r="E1762" s="10">
        <v>1.1574074074074073E-5</v>
      </c>
      <c r="F1762" t="s">
        <v>98</v>
      </c>
      <c r="G1762" t="s">
        <v>336</v>
      </c>
      <c r="H1762" s="11">
        <v>44171.418796296297</v>
      </c>
      <c r="I1762" t="s">
        <v>2583</v>
      </c>
      <c r="J1762">
        <v>0</v>
      </c>
      <c r="K1762">
        <v>90</v>
      </c>
      <c r="M1762">
        <v>1760</v>
      </c>
      <c r="N1762" s="16">
        <v>1.1574074074074073E-5</v>
      </c>
      <c r="O1762">
        <v>11</v>
      </c>
      <c r="P1762">
        <v>9</v>
      </c>
      <c r="Q1762">
        <f>pqZwift[[#This Row],[Afstand]]+IF(pqZwift[[#This Row],[Index]]&gt;1,Q1761,0)</f>
        <v>12064</v>
      </c>
      <c r="R1762">
        <v>34</v>
      </c>
      <c r="S1762">
        <v>90</v>
      </c>
    </row>
    <row r="1763" spans="2:19" x14ac:dyDescent="0.25">
      <c r="B1763">
        <v>1761</v>
      </c>
      <c r="C1763" t="s">
        <v>117</v>
      </c>
      <c r="D1763" t="s">
        <v>87</v>
      </c>
      <c r="E1763" s="10">
        <v>1.1574074074074073E-5</v>
      </c>
      <c r="F1763" t="s">
        <v>98</v>
      </c>
      <c r="G1763" t="s">
        <v>2388</v>
      </c>
      <c r="H1763" s="11">
        <v>44171.418807870374</v>
      </c>
      <c r="I1763" t="s">
        <v>2584</v>
      </c>
      <c r="J1763">
        <v>0</v>
      </c>
      <c r="K1763">
        <v>91</v>
      </c>
      <c r="M1763">
        <v>1761</v>
      </c>
      <c r="N1763" s="16">
        <v>1.1574074074074073E-5</v>
      </c>
      <c r="O1763">
        <v>11</v>
      </c>
      <c r="P1763">
        <v>9</v>
      </c>
      <c r="Q1763">
        <f>pqZwift[[#This Row],[Afstand]]+IF(pqZwift[[#This Row],[Index]]&gt;1,Q1762,0)</f>
        <v>12073</v>
      </c>
      <c r="R1763">
        <v>34</v>
      </c>
      <c r="S1763">
        <v>91</v>
      </c>
    </row>
    <row r="1764" spans="2:19" x14ac:dyDescent="0.25">
      <c r="B1764">
        <v>1762</v>
      </c>
      <c r="C1764" t="s">
        <v>117</v>
      </c>
      <c r="D1764" t="s">
        <v>104</v>
      </c>
      <c r="E1764" s="10">
        <v>1.1574074074074073E-5</v>
      </c>
      <c r="F1764" t="s">
        <v>105</v>
      </c>
      <c r="G1764" t="s">
        <v>2428</v>
      </c>
      <c r="H1764" s="11">
        <v>44171.418819444443</v>
      </c>
      <c r="I1764" t="s">
        <v>2585</v>
      </c>
      <c r="J1764">
        <v>0</v>
      </c>
      <c r="K1764">
        <v>91</v>
      </c>
      <c r="M1764">
        <v>1762</v>
      </c>
      <c r="N1764" s="16">
        <v>1.1574074074074073E-5</v>
      </c>
      <c r="O1764">
        <v>11</v>
      </c>
      <c r="P1764">
        <v>10</v>
      </c>
      <c r="Q1764">
        <f>pqZwift[[#This Row],[Afstand]]+IF(pqZwift[[#This Row],[Index]]&gt;1,Q1763,0)</f>
        <v>12083</v>
      </c>
      <c r="R1764">
        <v>35</v>
      </c>
      <c r="S1764">
        <v>91</v>
      </c>
    </row>
    <row r="1765" spans="2:19" x14ac:dyDescent="0.25">
      <c r="B1765">
        <v>1763</v>
      </c>
      <c r="C1765" t="s">
        <v>104</v>
      </c>
      <c r="D1765" t="s">
        <v>87</v>
      </c>
      <c r="E1765" s="10">
        <v>1.1574074074074073E-5</v>
      </c>
      <c r="F1765" t="s">
        <v>98</v>
      </c>
      <c r="G1765" t="s">
        <v>2586</v>
      </c>
      <c r="H1765" s="11">
        <v>44171.41883101852</v>
      </c>
      <c r="I1765" t="s">
        <v>2587</v>
      </c>
      <c r="J1765">
        <v>0</v>
      </c>
      <c r="K1765">
        <v>91</v>
      </c>
      <c r="M1765">
        <v>1763</v>
      </c>
      <c r="N1765" s="16">
        <v>1.1574074074074073E-5</v>
      </c>
      <c r="O1765">
        <v>10</v>
      </c>
      <c r="P1765">
        <v>9</v>
      </c>
      <c r="Q1765">
        <f>pqZwift[[#This Row],[Afstand]]+IF(pqZwift[[#This Row],[Index]]&gt;1,Q1764,0)</f>
        <v>12092</v>
      </c>
      <c r="R1765">
        <v>34</v>
      </c>
      <c r="S1765">
        <v>91</v>
      </c>
    </row>
    <row r="1766" spans="2:19" x14ac:dyDescent="0.25">
      <c r="B1766">
        <v>1764</v>
      </c>
      <c r="C1766" t="s">
        <v>104</v>
      </c>
      <c r="D1766" t="s">
        <v>104</v>
      </c>
      <c r="E1766" s="10">
        <v>1.1574074074074073E-5</v>
      </c>
      <c r="F1766" t="s">
        <v>112</v>
      </c>
      <c r="G1766" t="s">
        <v>668</v>
      </c>
      <c r="H1766" s="11">
        <v>44171.418842592589</v>
      </c>
      <c r="I1766" t="s">
        <v>2588</v>
      </c>
      <c r="J1766">
        <v>0</v>
      </c>
      <c r="K1766">
        <v>91</v>
      </c>
      <c r="M1766">
        <v>1764</v>
      </c>
      <c r="N1766" s="16">
        <v>1.1574074074074073E-5</v>
      </c>
      <c r="O1766">
        <v>10</v>
      </c>
      <c r="P1766">
        <v>10</v>
      </c>
      <c r="Q1766">
        <f>pqZwift[[#This Row],[Afstand]]+IF(pqZwift[[#This Row],[Index]]&gt;1,Q1765,0)</f>
        <v>12102</v>
      </c>
      <c r="R1766">
        <v>36</v>
      </c>
      <c r="S1766">
        <v>91</v>
      </c>
    </row>
    <row r="1767" spans="2:19" x14ac:dyDescent="0.25">
      <c r="B1767">
        <v>1765</v>
      </c>
      <c r="C1767" t="s">
        <v>104</v>
      </c>
      <c r="D1767" t="s">
        <v>104</v>
      </c>
      <c r="E1767" s="10">
        <v>1.1574074074074073E-5</v>
      </c>
      <c r="F1767" t="s">
        <v>388</v>
      </c>
      <c r="G1767" t="s">
        <v>2589</v>
      </c>
      <c r="H1767" s="11">
        <v>44171.418854166666</v>
      </c>
      <c r="I1767" t="s">
        <v>2590</v>
      </c>
      <c r="J1767">
        <v>0</v>
      </c>
      <c r="K1767">
        <v>91</v>
      </c>
      <c r="M1767">
        <v>1765</v>
      </c>
      <c r="N1767" s="16">
        <v>1.1574074074074073E-5</v>
      </c>
      <c r="O1767">
        <v>10</v>
      </c>
      <c r="P1767">
        <v>10</v>
      </c>
      <c r="Q1767">
        <f>pqZwift[[#This Row],[Afstand]]+IF(pqZwift[[#This Row],[Index]]&gt;1,Q1766,0)</f>
        <v>12112</v>
      </c>
      <c r="R1767">
        <v>38</v>
      </c>
      <c r="S1767">
        <v>91</v>
      </c>
    </row>
    <row r="1768" spans="2:19" x14ac:dyDescent="0.25">
      <c r="B1768">
        <v>1766</v>
      </c>
      <c r="C1768" t="s">
        <v>87</v>
      </c>
      <c r="D1768" t="s">
        <v>87</v>
      </c>
      <c r="E1768" s="10">
        <v>1.1574074074074073E-5</v>
      </c>
      <c r="F1768" t="s">
        <v>88</v>
      </c>
      <c r="G1768" t="s">
        <v>2591</v>
      </c>
      <c r="H1768" s="11">
        <v>44171.418865740743</v>
      </c>
      <c r="I1768" t="s">
        <v>2592</v>
      </c>
      <c r="J1768">
        <v>0</v>
      </c>
      <c r="K1768">
        <v>90</v>
      </c>
      <c r="M1768">
        <v>1766</v>
      </c>
      <c r="N1768" s="16">
        <v>1.1574074074074073E-5</v>
      </c>
      <c r="O1768">
        <v>9</v>
      </c>
      <c r="P1768">
        <v>9</v>
      </c>
      <c r="Q1768">
        <f>pqZwift[[#This Row],[Afstand]]+IF(pqZwift[[#This Row],[Index]]&gt;1,Q1767,0)</f>
        <v>12121</v>
      </c>
      <c r="R1768">
        <v>32</v>
      </c>
      <c r="S1768">
        <v>90</v>
      </c>
    </row>
    <row r="1769" spans="2:19" x14ac:dyDescent="0.25">
      <c r="B1769">
        <v>1767</v>
      </c>
      <c r="C1769" t="s">
        <v>87</v>
      </c>
      <c r="D1769" t="s">
        <v>117</v>
      </c>
      <c r="E1769" s="10">
        <v>1.1574074074074073E-5</v>
      </c>
      <c r="F1769" t="s">
        <v>125</v>
      </c>
      <c r="G1769" t="s">
        <v>2593</v>
      </c>
      <c r="H1769" s="11">
        <v>44171.418877314813</v>
      </c>
      <c r="I1769" t="s">
        <v>2594</v>
      </c>
      <c r="J1769">
        <v>0</v>
      </c>
      <c r="K1769">
        <v>90</v>
      </c>
      <c r="M1769">
        <v>1767</v>
      </c>
      <c r="N1769" s="16">
        <v>1.1574074074074073E-5</v>
      </c>
      <c r="O1769">
        <v>9</v>
      </c>
      <c r="P1769">
        <v>11</v>
      </c>
      <c r="Q1769">
        <f>pqZwift[[#This Row],[Afstand]]+IF(pqZwift[[#This Row],[Index]]&gt;1,Q1768,0)</f>
        <v>12132</v>
      </c>
      <c r="R1769">
        <v>40</v>
      </c>
      <c r="S1769">
        <v>90</v>
      </c>
    </row>
    <row r="1770" spans="2:19" x14ac:dyDescent="0.25">
      <c r="B1770">
        <v>1768</v>
      </c>
      <c r="C1770" t="s">
        <v>87</v>
      </c>
      <c r="D1770" t="s">
        <v>87</v>
      </c>
      <c r="E1770" s="10">
        <v>1.1574074074074073E-5</v>
      </c>
      <c r="F1770" t="s">
        <v>88</v>
      </c>
      <c r="G1770" t="s">
        <v>2591</v>
      </c>
      <c r="H1770" s="11">
        <v>44171.418888888889</v>
      </c>
      <c r="I1770" t="s">
        <v>2595</v>
      </c>
      <c r="J1770">
        <v>0</v>
      </c>
      <c r="K1770">
        <v>89</v>
      </c>
      <c r="M1770">
        <v>1768</v>
      </c>
      <c r="N1770" s="16">
        <v>1.1574074074074073E-5</v>
      </c>
      <c r="O1770">
        <v>9</v>
      </c>
      <c r="P1770">
        <v>9</v>
      </c>
      <c r="Q1770">
        <f>pqZwift[[#This Row],[Afstand]]+IF(pqZwift[[#This Row],[Index]]&gt;1,Q1769,0)</f>
        <v>12141</v>
      </c>
      <c r="R1770">
        <v>32</v>
      </c>
      <c r="S1770">
        <v>89</v>
      </c>
    </row>
    <row r="1771" spans="2:19" x14ac:dyDescent="0.25">
      <c r="B1771">
        <v>1769</v>
      </c>
      <c r="C1771" t="s">
        <v>35</v>
      </c>
      <c r="D1771" t="s">
        <v>117</v>
      </c>
      <c r="E1771" s="10">
        <v>1.1574074074074073E-5</v>
      </c>
      <c r="F1771" t="s">
        <v>125</v>
      </c>
      <c r="G1771" t="s">
        <v>2416</v>
      </c>
      <c r="H1771" s="11">
        <v>44171.418900462966</v>
      </c>
      <c r="I1771" t="s">
        <v>2596</v>
      </c>
      <c r="J1771">
        <v>0</v>
      </c>
      <c r="K1771">
        <v>90</v>
      </c>
      <c r="M1771">
        <v>1769</v>
      </c>
      <c r="N1771" s="16">
        <v>1.1574074074074073E-5</v>
      </c>
      <c r="O1771">
        <v>8</v>
      </c>
      <c r="P1771">
        <v>11</v>
      </c>
      <c r="Q1771">
        <f>pqZwift[[#This Row],[Afstand]]+IF(pqZwift[[#This Row],[Index]]&gt;1,Q1770,0)</f>
        <v>12152</v>
      </c>
      <c r="R1771">
        <v>40</v>
      </c>
      <c r="S1771">
        <v>90</v>
      </c>
    </row>
    <row r="1772" spans="2:19" x14ac:dyDescent="0.25">
      <c r="B1772">
        <v>1770</v>
      </c>
      <c r="C1772" t="s">
        <v>35</v>
      </c>
      <c r="D1772" t="s">
        <v>87</v>
      </c>
      <c r="E1772" s="10">
        <v>1.1574074074074073E-5</v>
      </c>
      <c r="F1772" t="s">
        <v>101</v>
      </c>
      <c r="G1772" t="s">
        <v>2597</v>
      </c>
      <c r="H1772" s="11">
        <v>44171.418912037036</v>
      </c>
      <c r="I1772" t="s">
        <v>2598</v>
      </c>
      <c r="J1772">
        <v>0</v>
      </c>
      <c r="K1772">
        <v>91</v>
      </c>
      <c r="M1772">
        <v>1770</v>
      </c>
      <c r="N1772" s="16">
        <v>1.1574074074074073E-5</v>
      </c>
      <c r="O1772">
        <v>8</v>
      </c>
      <c r="P1772">
        <v>9</v>
      </c>
      <c r="Q1772">
        <f>pqZwift[[#This Row],[Afstand]]+IF(pqZwift[[#This Row],[Index]]&gt;1,Q1771,0)</f>
        <v>12161</v>
      </c>
      <c r="R1772">
        <v>33</v>
      </c>
      <c r="S1772">
        <v>91</v>
      </c>
    </row>
    <row r="1773" spans="2:19" x14ac:dyDescent="0.25">
      <c r="B1773">
        <v>1771</v>
      </c>
      <c r="C1773" t="s">
        <v>35</v>
      </c>
      <c r="D1773" t="s">
        <v>117</v>
      </c>
      <c r="E1773" s="10">
        <v>1.1574074074074073E-5</v>
      </c>
      <c r="F1773" t="s">
        <v>388</v>
      </c>
      <c r="G1773" t="s">
        <v>2599</v>
      </c>
      <c r="H1773" s="11">
        <v>44171.418923611112</v>
      </c>
      <c r="I1773" t="s">
        <v>2600</v>
      </c>
      <c r="J1773">
        <v>0</v>
      </c>
      <c r="K1773">
        <v>90</v>
      </c>
      <c r="M1773">
        <v>1771</v>
      </c>
      <c r="N1773" s="16">
        <v>1.1574074074074073E-5</v>
      </c>
      <c r="O1773">
        <v>8</v>
      </c>
      <c r="P1773">
        <v>11</v>
      </c>
      <c r="Q1773">
        <f>pqZwift[[#This Row],[Afstand]]+IF(pqZwift[[#This Row],[Index]]&gt;1,Q1772,0)</f>
        <v>12172</v>
      </c>
      <c r="R1773">
        <v>38</v>
      </c>
      <c r="S1773">
        <v>90</v>
      </c>
    </row>
    <row r="1774" spans="2:19" x14ac:dyDescent="0.25">
      <c r="B1774">
        <v>1772</v>
      </c>
      <c r="C1774" t="s">
        <v>43</v>
      </c>
      <c r="D1774" t="s">
        <v>104</v>
      </c>
      <c r="E1774" s="10">
        <v>1.1574074074074073E-5</v>
      </c>
      <c r="F1774" t="s">
        <v>112</v>
      </c>
      <c r="G1774" t="s">
        <v>668</v>
      </c>
      <c r="H1774" s="11">
        <v>44171.418935185182</v>
      </c>
      <c r="I1774" t="s">
        <v>2601</v>
      </c>
      <c r="J1774">
        <v>0</v>
      </c>
      <c r="K1774">
        <v>91</v>
      </c>
      <c r="M1774">
        <v>1772</v>
      </c>
      <c r="N1774" s="16">
        <v>1.1574074074074073E-5</v>
      </c>
      <c r="O1774">
        <v>7</v>
      </c>
      <c r="P1774">
        <v>10</v>
      </c>
      <c r="Q1774">
        <f>pqZwift[[#This Row],[Afstand]]+IF(pqZwift[[#This Row],[Index]]&gt;1,Q1773,0)</f>
        <v>12182</v>
      </c>
      <c r="R1774">
        <v>36</v>
      </c>
      <c r="S1774">
        <v>91</v>
      </c>
    </row>
    <row r="1775" spans="2:19" x14ac:dyDescent="0.25">
      <c r="B1775">
        <v>1773</v>
      </c>
      <c r="C1775" t="s">
        <v>43</v>
      </c>
      <c r="D1775" t="s">
        <v>117</v>
      </c>
      <c r="E1775" s="10">
        <v>1.1574074074074073E-5</v>
      </c>
      <c r="F1775" t="s">
        <v>388</v>
      </c>
      <c r="G1775" t="s">
        <v>2602</v>
      </c>
      <c r="H1775" s="11">
        <v>44171.418946759259</v>
      </c>
      <c r="I1775" t="s">
        <v>2603</v>
      </c>
      <c r="J1775">
        <v>0</v>
      </c>
      <c r="K1775">
        <v>90</v>
      </c>
      <c r="M1775">
        <v>1773</v>
      </c>
      <c r="N1775" s="16">
        <v>1.1574074074074073E-5</v>
      </c>
      <c r="O1775">
        <v>7</v>
      </c>
      <c r="P1775">
        <v>11</v>
      </c>
      <c r="Q1775">
        <f>pqZwift[[#This Row],[Afstand]]+IF(pqZwift[[#This Row],[Index]]&gt;1,Q1774,0)</f>
        <v>12193</v>
      </c>
      <c r="R1775">
        <v>38</v>
      </c>
      <c r="S1775">
        <v>90</v>
      </c>
    </row>
    <row r="1776" spans="2:19" x14ac:dyDescent="0.25">
      <c r="B1776">
        <v>1774</v>
      </c>
      <c r="C1776" t="s">
        <v>43</v>
      </c>
      <c r="D1776" t="s">
        <v>104</v>
      </c>
      <c r="E1776" s="10">
        <v>1.1574074074074073E-5</v>
      </c>
      <c r="F1776" t="s">
        <v>105</v>
      </c>
      <c r="G1776" t="s">
        <v>2428</v>
      </c>
      <c r="H1776" s="11">
        <v>44171.418958333335</v>
      </c>
      <c r="I1776" t="s">
        <v>2604</v>
      </c>
      <c r="J1776">
        <v>0</v>
      </c>
      <c r="K1776">
        <v>90</v>
      </c>
      <c r="M1776">
        <v>1774</v>
      </c>
      <c r="N1776" s="16">
        <v>1.1574074074074073E-5</v>
      </c>
      <c r="O1776">
        <v>7</v>
      </c>
      <c r="P1776">
        <v>10</v>
      </c>
      <c r="Q1776">
        <f>pqZwift[[#This Row],[Afstand]]+IF(pqZwift[[#This Row],[Index]]&gt;1,Q1775,0)</f>
        <v>12203</v>
      </c>
      <c r="R1776">
        <v>35</v>
      </c>
      <c r="S1776">
        <v>90</v>
      </c>
    </row>
    <row r="1777" spans="2:19" x14ac:dyDescent="0.25">
      <c r="B1777">
        <v>1775</v>
      </c>
      <c r="C1777" t="s">
        <v>43</v>
      </c>
      <c r="D1777" t="s">
        <v>104</v>
      </c>
      <c r="E1777" s="10">
        <v>1.1574074074074073E-5</v>
      </c>
      <c r="F1777" t="s">
        <v>112</v>
      </c>
      <c r="G1777" t="s">
        <v>2605</v>
      </c>
      <c r="H1777" s="11">
        <v>44171.418969907405</v>
      </c>
      <c r="I1777" t="s">
        <v>2606</v>
      </c>
      <c r="J1777">
        <v>0</v>
      </c>
      <c r="K1777">
        <v>89</v>
      </c>
      <c r="M1777">
        <v>1775</v>
      </c>
      <c r="N1777" s="16">
        <v>1.1574074074074073E-5</v>
      </c>
      <c r="O1777">
        <v>7</v>
      </c>
      <c r="P1777">
        <v>10</v>
      </c>
      <c r="Q1777">
        <f>pqZwift[[#This Row],[Afstand]]+IF(pqZwift[[#This Row],[Index]]&gt;1,Q1776,0)</f>
        <v>12213</v>
      </c>
      <c r="R1777">
        <v>36</v>
      </c>
      <c r="S1777">
        <v>89</v>
      </c>
    </row>
    <row r="1778" spans="2:19" x14ac:dyDescent="0.25">
      <c r="B1778">
        <v>1776</v>
      </c>
      <c r="C1778" t="s">
        <v>43</v>
      </c>
      <c r="D1778" t="s">
        <v>104</v>
      </c>
      <c r="E1778" s="10">
        <v>1.1574074074074073E-5</v>
      </c>
      <c r="F1778" t="s">
        <v>112</v>
      </c>
      <c r="G1778" t="s">
        <v>1454</v>
      </c>
      <c r="H1778" s="11">
        <v>44171.418981481482</v>
      </c>
      <c r="I1778" t="s">
        <v>2607</v>
      </c>
      <c r="J1778">
        <v>0</v>
      </c>
      <c r="K1778">
        <v>90</v>
      </c>
      <c r="M1778">
        <v>1776</v>
      </c>
      <c r="N1778" s="16">
        <v>1.1574074074074073E-5</v>
      </c>
      <c r="O1778">
        <v>7</v>
      </c>
      <c r="P1778">
        <v>10</v>
      </c>
      <c r="Q1778">
        <f>pqZwift[[#This Row],[Afstand]]+IF(pqZwift[[#This Row],[Index]]&gt;1,Q1777,0)</f>
        <v>12223</v>
      </c>
      <c r="R1778">
        <v>36</v>
      </c>
      <c r="S1778">
        <v>90</v>
      </c>
    </row>
    <row r="1779" spans="2:19" x14ac:dyDescent="0.25">
      <c r="B1779">
        <v>1777</v>
      </c>
      <c r="C1779" t="s">
        <v>66</v>
      </c>
      <c r="D1779" t="s">
        <v>87</v>
      </c>
      <c r="E1779" s="10">
        <v>1.1574074074074073E-5</v>
      </c>
      <c r="F1779" t="s">
        <v>98</v>
      </c>
      <c r="G1779" t="s">
        <v>1900</v>
      </c>
      <c r="H1779" s="11">
        <v>44171.418993055559</v>
      </c>
      <c r="I1779" t="s">
        <v>2608</v>
      </c>
      <c r="J1779">
        <v>0</v>
      </c>
      <c r="K1779">
        <v>89</v>
      </c>
      <c r="M1779">
        <v>1777</v>
      </c>
      <c r="N1779" s="16">
        <v>1.1574074074074073E-5</v>
      </c>
      <c r="O1779">
        <v>6</v>
      </c>
      <c r="P1779">
        <v>9</v>
      </c>
      <c r="Q1779">
        <f>pqZwift[[#This Row],[Afstand]]+IF(pqZwift[[#This Row],[Index]]&gt;1,Q1778,0)</f>
        <v>12232</v>
      </c>
      <c r="R1779">
        <v>34</v>
      </c>
      <c r="S1779">
        <v>89</v>
      </c>
    </row>
    <row r="1780" spans="2:19" x14ac:dyDescent="0.25">
      <c r="B1780">
        <v>1778</v>
      </c>
      <c r="C1780" t="s">
        <v>66</v>
      </c>
      <c r="D1780" t="s">
        <v>104</v>
      </c>
      <c r="E1780" s="10">
        <v>1.1574074074074073E-5</v>
      </c>
      <c r="F1780" t="s">
        <v>112</v>
      </c>
      <c r="G1780" t="s">
        <v>1026</v>
      </c>
      <c r="H1780" s="11">
        <v>44171.419004629628</v>
      </c>
      <c r="I1780" t="s">
        <v>2609</v>
      </c>
      <c r="J1780">
        <v>0</v>
      </c>
      <c r="K1780">
        <v>90</v>
      </c>
      <c r="M1780">
        <v>1778</v>
      </c>
      <c r="N1780" s="16">
        <v>1.1574074074074073E-5</v>
      </c>
      <c r="O1780">
        <v>6</v>
      </c>
      <c r="P1780">
        <v>10</v>
      </c>
      <c r="Q1780">
        <f>pqZwift[[#This Row],[Afstand]]+IF(pqZwift[[#This Row],[Index]]&gt;1,Q1779,0)</f>
        <v>12242</v>
      </c>
      <c r="R1780">
        <v>36</v>
      </c>
      <c r="S1780">
        <v>90</v>
      </c>
    </row>
    <row r="1781" spans="2:19" x14ac:dyDescent="0.25">
      <c r="B1781">
        <v>1779</v>
      </c>
      <c r="C1781" t="s">
        <v>66</v>
      </c>
      <c r="D1781" t="s">
        <v>104</v>
      </c>
      <c r="E1781" s="10">
        <v>1.1574074074074073E-5</v>
      </c>
      <c r="F1781" t="s">
        <v>105</v>
      </c>
      <c r="G1781" t="s">
        <v>336</v>
      </c>
      <c r="H1781" s="11">
        <v>44171.419016203705</v>
      </c>
      <c r="I1781" t="s">
        <v>2610</v>
      </c>
      <c r="J1781">
        <v>0</v>
      </c>
      <c r="K1781">
        <v>89</v>
      </c>
      <c r="M1781">
        <v>1779</v>
      </c>
      <c r="N1781" s="16">
        <v>1.1574074074074073E-5</v>
      </c>
      <c r="O1781">
        <v>6</v>
      </c>
      <c r="P1781">
        <v>10</v>
      </c>
      <c r="Q1781">
        <f>pqZwift[[#This Row],[Afstand]]+IF(pqZwift[[#This Row],[Index]]&gt;1,Q1780,0)</f>
        <v>12252</v>
      </c>
      <c r="R1781">
        <v>35</v>
      </c>
      <c r="S1781">
        <v>89</v>
      </c>
    </row>
    <row r="1782" spans="2:19" x14ac:dyDescent="0.25">
      <c r="B1782">
        <v>1780</v>
      </c>
      <c r="C1782" t="s">
        <v>66</v>
      </c>
      <c r="D1782" t="s">
        <v>87</v>
      </c>
      <c r="E1782" s="10">
        <v>1.1574074074074073E-5</v>
      </c>
      <c r="F1782" t="s">
        <v>101</v>
      </c>
      <c r="G1782" t="s">
        <v>336</v>
      </c>
      <c r="H1782" s="11">
        <v>44171.419027777774</v>
      </c>
      <c r="I1782" t="s">
        <v>2611</v>
      </c>
      <c r="J1782">
        <v>0</v>
      </c>
      <c r="K1782">
        <v>90</v>
      </c>
      <c r="M1782">
        <v>1780</v>
      </c>
      <c r="N1782" s="16">
        <v>1.1574074074074073E-5</v>
      </c>
      <c r="O1782">
        <v>6</v>
      </c>
      <c r="P1782">
        <v>9</v>
      </c>
      <c r="Q1782">
        <f>pqZwift[[#This Row],[Afstand]]+IF(pqZwift[[#This Row],[Index]]&gt;1,Q1781,0)</f>
        <v>12261</v>
      </c>
      <c r="R1782">
        <v>33</v>
      </c>
      <c r="S1782">
        <v>90</v>
      </c>
    </row>
    <row r="1783" spans="2:19" x14ac:dyDescent="0.25">
      <c r="B1783">
        <v>1781</v>
      </c>
      <c r="C1783" t="s">
        <v>66</v>
      </c>
      <c r="D1783" t="s">
        <v>104</v>
      </c>
      <c r="E1783" s="10">
        <v>1.1574074074074073E-5</v>
      </c>
      <c r="F1783" t="s">
        <v>98</v>
      </c>
      <c r="G1783" t="s">
        <v>336</v>
      </c>
      <c r="H1783" s="11">
        <v>44171.419039351851</v>
      </c>
      <c r="I1783" t="s">
        <v>2612</v>
      </c>
      <c r="J1783">
        <v>0</v>
      </c>
      <c r="K1783">
        <v>89</v>
      </c>
      <c r="M1783">
        <v>1781</v>
      </c>
      <c r="N1783" s="16">
        <v>1.1574074074074073E-5</v>
      </c>
      <c r="O1783">
        <v>6</v>
      </c>
      <c r="P1783">
        <v>10</v>
      </c>
      <c r="Q1783">
        <f>pqZwift[[#This Row],[Afstand]]+IF(pqZwift[[#This Row],[Index]]&gt;1,Q1782,0)</f>
        <v>12271</v>
      </c>
      <c r="R1783">
        <v>34</v>
      </c>
      <c r="S1783">
        <v>89</v>
      </c>
    </row>
    <row r="1784" spans="2:19" x14ac:dyDescent="0.25">
      <c r="B1784">
        <v>1782</v>
      </c>
      <c r="C1784" t="s">
        <v>66</v>
      </c>
      <c r="D1784" t="s">
        <v>104</v>
      </c>
      <c r="E1784" s="10">
        <v>1.1574074074074073E-5</v>
      </c>
      <c r="F1784" t="s">
        <v>98</v>
      </c>
      <c r="G1784" t="s">
        <v>336</v>
      </c>
      <c r="H1784" s="11">
        <v>44171.419050925928</v>
      </c>
      <c r="I1784" t="s">
        <v>2613</v>
      </c>
      <c r="J1784">
        <v>0</v>
      </c>
      <c r="K1784">
        <v>90</v>
      </c>
      <c r="M1784">
        <v>1782</v>
      </c>
      <c r="N1784" s="16">
        <v>1.1574074074074073E-5</v>
      </c>
      <c r="O1784">
        <v>6</v>
      </c>
      <c r="P1784">
        <v>10</v>
      </c>
      <c r="Q1784">
        <f>pqZwift[[#This Row],[Afstand]]+IF(pqZwift[[#This Row],[Index]]&gt;1,Q1783,0)</f>
        <v>12281</v>
      </c>
      <c r="R1784">
        <v>34</v>
      </c>
      <c r="S1784">
        <v>90</v>
      </c>
    </row>
    <row r="1785" spans="2:19" x14ac:dyDescent="0.25">
      <c r="B1785">
        <v>1783</v>
      </c>
      <c r="C1785" t="s">
        <v>55</v>
      </c>
      <c r="D1785" t="s">
        <v>87</v>
      </c>
      <c r="E1785" s="10">
        <v>1.1574074074074073E-5</v>
      </c>
      <c r="F1785" t="s">
        <v>101</v>
      </c>
      <c r="G1785" t="s">
        <v>336</v>
      </c>
      <c r="H1785" s="11">
        <v>44171.419062499997</v>
      </c>
      <c r="I1785" t="s">
        <v>2614</v>
      </c>
      <c r="J1785">
        <v>0</v>
      </c>
      <c r="K1785">
        <v>89</v>
      </c>
      <c r="M1785">
        <v>1783</v>
      </c>
      <c r="N1785" s="16">
        <v>1.1574074074074073E-5</v>
      </c>
      <c r="O1785">
        <v>5</v>
      </c>
      <c r="P1785">
        <v>9</v>
      </c>
      <c r="Q1785">
        <f>pqZwift[[#This Row],[Afstand]]+IF(pqZwift[[#This Row],[Index]]&gt;1,Q1784,0)</f>
        <v>12290</v>
      </c>
      <c r="R1785">
        <v>33</v>
      </c>
      <c r="S1785">
        <v>89</v>
      </c>
    </row>
    <row r="1786" spans="2:19" x14ac:dyDescent="0.25">
      <c r="B1786">
        <v>1784</v>
      </c>
      <c r="C1786" t="s">
        <v>55</v>
      </c>
      <c r="D1786" t="s">
        <v>104</v>
      </c>
      <c r="E1786" s="10">
        <v>1.1574074074074073E-5</v>
      </c>
      <c r="F1786" t="s">
        <v>105</v>
      </c>
      <c r="G1786" t="s">
        <v>336</v>
      </c>
      <c r="H1786" s="11">
        <v>44171.419074074074</v>
      </c>
      <c r="I1786" t="s">
        <v>2615</v>
      </c>
      <c r="J1786">
        <v>0</v>
      </c>
      <c r="K1786">
        <v>90</v>
      </c>
      <c r="M1786">
        <v>1784</v>
      </c>
      <c r="N1786" s="16">
        <v>1.1574074074074073E-5</v>
      </c>
      <c r="O1786">
        <v>5</v>
      </c>
      <c r="P1786">
        <v>10</v>
      </c>
      <c r="Q1786">
        <f>pqZwift[[#This Row],[Afstand]]+IF(pqZwift[[#This Row],[Index]]&gt;1,Q1785,0)</f>
        <v>12300</v>
      </c>
      <c r="R1786">
        <v>35</v>
      </c>
      <c r="S1786">
        <v>90</v>
      </c>
    </row>
    <row r="1787" spans="2:19" x14ac:dyDescent="0.25">
      <c r="B1787">
        <v>1785</v>
      </c>
      <c r="C1787" t="s">
        <v>55</v>
      </c>
      <c r="D1787" t="s">
        <v>104</v>
      </c>
      <c r="E1787" s="10">
        <v>1.1574074074074073E-5</v>
      </c>
      <c r="F1787" t="s">
        <v>112</v>
      </c>
      <c r="G1787" t="s">
        <v>2616</v>
      </c>
      <c r="H1787" s="11">
        <v>44171.419085648151</v>
      </c>
      <c r="I1787" t="s">
        <v>2617</v>
      </c>
      <c r="J1787">
        <v>0</v>
      </c>
      <c r="K1787">
        <v>89</v>
      </c>
      <c r="M1787">
        <v>1785</v>
      </c>
      <c r="N1787" s="16">
        <v>1.1574074074074073E-5</v>
      </c>
      <c r="O1787">
        <v>5</v>
      </c>
      <c r="P1787">
        <v>10</v>
      </c>
      <c r="Q1787">
        <f>pqZwift[[#This Row],[Afstand]]+IF(pqZwift[[#This Row],[Index]]&gt;1,Q1786,0)</f>
        <v>12310</v>
      </c>
      <c r="R1787">
        <v>36</v>
      </c>
      <c r="S1787">
        <v>89</v>
      </c>
    </row>
    <row r="1788" spans="2:19" x14ac:dyDescent="0.25">
      <c r="B1788">
        <v>1786</v>
      </c>
      <c r="C1788" t="s">
        <v>44</v>
      </c>
      <c r="D1788" t="s">
        <v>104</v>
      </c>
      <c r="E1788" s="10">
        <v>1.1574074074074073E-5</v>
      </c>
      <c r="F1788" t="s">
        <v>105</v>
      </c>
      <c r="G1788" t="s">
        <v>2618</v>
      </c>
      <c r="H1788" s="11">
        <v>44171.41909722222</v>
      </c>
      <c r="I1788" t="s">
        <v>2619</v>
      </c>
      <c r="J1788">
        <v>0</v>
      </c>
      <c r="K1788">
        <v>91</v>
      </c>
      <c r="M1788">
        <v>1786</v>
      </c>
      <c r="N1788" s="16">
        <v>1.1574074074074073E-5</v>
      </c>
      <c r="O1788">
        <v>4</v>
      </c>
      <c r="P1788">
        <v>10</v>
      </c>
      <c r="Q1788">
        <f>pqZwift[[#This Row],[Afstand]]+IF(pqZwift[[#This Row],[Index]]&gt;1,Q1787,0)</f>
        <v>12320</v>
      </c>
      <c r="R1788">
        <v>35</v>
      </c>
      <c r="S1788">
        <v>91</v>
      </c>
    </row>
    <row r="1789" spans="2:19" x14ac:dyDescent="0.25">
      <c r="B1789">
        <v>1787</v>
      </c>
      <c r="C1789" t="s">
        <v>44</v>
      </c>
      <c r="D1789" t="s">
        <v>104</v>
      </c>
      <c r="E1789" s="10">
        <v>1.1574074074074073E-5</v>
      </c>
      <c r="F1789" t="s">
        <v>105</v>
      </c>
      <c r="G1789" t="s">
        <v>2618</v>
      </c>
      <c r="H1789" s="11">
        <v>44171.419108796297</v>
      </c>
      <c r="I1789" t="s">
        <v>2620</v>
      </c>
      <c r="J1789">
        <v>0</v>
      </c>
      <c r="K1789">
        <v>91</v>
      </c>
      <c r="M1789">
        <v>1787</v>
      </c>
      <c r="N1789" s="16">
        <v>1.1574074074074073E-5</v>
      </c>
      <c r="O1789">
        <v>4</v>
      </c>
      <c r="P1789">
        <v>10</v>
      </c>
      <c r="Q1789">
        <f>pqZwift[[#This Row],[Afstand]]+IF(pqZwift[[#This Row],[Index]]&gt;1,Q1788,0)</f>
        <v>12330</v>
      </c>
      <c r="R1789">
        <v>35</v>
      </c>
      <c r="S1789">
        <v>91</v>
      </c>
    </row>
    <row r="1790" spans="2:19" x14ac:dyDescent="0.25">
      <c r="B1790">
        <v>1788</v>
      </c>
      <c r="C1790" t="s">
        <v>44</v>
      </c>
      <c r="D1790" t="s">
        <v>117</v>
      </c>
      <c r="E1790" s="10">
        <v>1.1574074074074073E-5</v>
      </c>
      <c r="F1790" t="s">
        <v>388</v>
      </c>
      <c r="G1790" t="s">
        <v>595</v>
      </c>
      <c r="H1790" s="11">
        <v>44171.419120370374</v>
      </c>
      <c r="I1790" t="s">
        <v>2621</v>
      </c>
      <c r="J1790">
        <v>0</v>
      </c>
      <c r="K1790">
        <v>90</v>
      </c>
      <c r="M1790">
        <v>1788</v>
      </c>
      <c r="N1790" s="16">
        <v>1.1574074074074073E-5</v>
      </c>
      <c r="O1790">
        <v>4</v>
      </c>
      <c r="P1790">
        <v>11</v>
      </c>
      <c r="Q1790">
        <f>pqZwift[[#This Row],[Afstand]]+IF(pqZwift[[#This Row],[Index]]&gt;1,Q1789,0)</f>
        <v>12341</v>
      </c>
      <c r="R1790">
        <v>38</v>
      </c>
      <c r="S1790">
        <v>90</v>
      </c>
    </row>
    <row r="1791" spans="2:19" x14ac:dyDescent="0.25">
      <c r="B1791">
        <v>1789</v>
      </c>
      <c r="C1791" t="s">
        <v>48</v>
      </c>
      <c r="D1791" t="s">
        <v>104</v>
      </c>
      <c r="E1791" s="10">
        <v>1.1574074074074073E-5</v>
      </c>
      <c r="F1791" t="s">
        <v>142</v>
      </c>
      <c r="G1791" t="s">
        <v>2622</v>
      </c>
      <c r="H1791" s="11">
        <v>44171.419131944444</v>
      </c>
      <c r="I1791" t="s">
        <v>2623</v>
      </c>
      <c r="J1791">
        <v>0</v>
      </c>
      <c r="K1791">
        <v>89</v>
      </c>
      <c r="M1791">
        <v>1789</v>
      </c>
      <c r="N1791" s="16">
        <v>1.1574074074074073E-5</v>
      </c>
      <c r="O1791">
        <v>3</v>
      </c>
      <c r="P1791">
        <v>10</v>
      </c>
      <c r="Q1791">
        <f>pqZwift[[#This Row],[Afstand]]+IF(pqZwift[[#This Row],[Index]]&gt;1,Q1790,0)</f>
        <v>12351</v>
      </c>
      <c r="R1791">
        <v>37</v>
      </c>
      <c r="S1791">
        <v>89</v>
      </c>
    </row>
    <row r="1792" spans="2:19" x14ac:dyDescent="0.25">
      <c r="B1792">
        <v>1790</v>
      </c>
      <c r="C1792" t="s">
        <v>48</v>
      </c>
      <c r="D1792" t="s">
        <v>104</v>
      </c>
      <c r="E1792" s="10">
        <v>1.1574074074074073E-5</v>
      </c>
      <c r="F1792" t="s">
        <v>105</v>
      </c>
      <c r="G1792" t="s">
        <v>443</v>
      </c>
      <c r="H1792" s="11">
        <v>44171.41914351852</v>
      </c>
      <c r="I1792" t="s">
        <v>2624</v>
      </c>
      <c r="J1792">
        <v>0</v>
      </c>
      <c r="K1792">
        <v>90</v>
      </c>
      <c r="M1792">
        <v>1790</v>
      </c>
      <c r="N1792" s="16">
        <v>1.1574074074074073E-5</v>
      </c>
      <c r="O1792">
        <v>3</v>
      </c>
      <c r="P1792">
        <v>10</v>
      </c>
      <c r="Q1792">
        <f>pqZwift[[#This Row],[Afstand]]+IF(pqZwift[[#This Row],[Index]]&gt;1,Q1791,0)</f>
        <v>12361</v>
      </c>
      <c r="R1792">
        <v>35</v>
      </c>
      <c r="S1792">
        <v>90</v>
      </c>
    </row>
    <row r="1793" spans="2:19" x14ac:dyDescent="0.25">
      <c r="B1793">
        <v>1791</v>
      </c>
      <c r="C1793" t="s">
        <v>36</v>
      </c>
      <c r="D1793" t="s">
        <v>104</v>
      </c>
      <c r="E1793" s="10">
        <v>1.1574074074074073E-5</v>
      </c>
      <c r="F1793" t="s">
        <v>142</v>
      </c>
      <c r="G1793" t="s">
        <v>2625</v>
      </c>
      <c r="H1793" s="11">
        <v>44171.41915509259</v>
      </c>
      <c r="I1793" t="s">
        <v>2626</v>
      </c>
      <c r="J1793">
        <v>0</v>
      </c>
      <c r="K1793">
        <v>89</v>
      </c>
      <c r="M1793">
        <v>1791</v>
      </c>
      <c r="N1793" s="16">
        <v>1.1574074074074073E-5</v>
      </c>
      <c r="O1793">
        <v>2</v>
      </c>
      <c r="P1793">
        <v>10</v>
      </c>
      <c r="Q1793">
        <f>pqZwift[[#This Row],[Afstand]]+IF(pqZwift[[#This Row],[Index]]&gt;1,Q1792,0)</f>
        <v>12371</v>
      </c>
      <c r="R1793">
        <v>37</v>
      </c>
      <c r="S1793">
        <v>89</v>
      </c>
    </row>
    <row r="1794" spans="2:19" x14ac:dyDescent="0.25">
      <c r="B1794">
        <v>1792</v>
      </c>
      <c r="C1794" t="s">
        <v>36</v>
      </c>
      <c r="D1794" t="s">
        <v>117</v>
      </c>
      <c r="E1794" s="10">
        <v>1.1574074074074073E-5</v>
      </c>
      <c r="F1794" t="s">
        <v>118</v>
      </c>
      <c r="G1794" t="s">
        <v>2627</v>
      </c>
      <c r="H1794" s="11">
        <v>44171.419166666667</v>
      </c>
      <c r="I1794" t="s">
        <v>2628</v>
      </c>
      <c r="J1794">
        <v>0</v>
      </c>
      <c r="K1794">
        <v>90</v>
      </c>
      <c r="M1794">
        <v>1792</v>
      </c>
      <c r="N1794" s="16">
        <v>1.1574074074074073E-5</v>
      </c>
      <c r="O1794">
        <v>2</v>
      </c>
      <c r="P1794">
        <v>11</v>
      </c>
      <c r="Q1794">
        <f>pqZwift[[#This Row],[Afstand]]+IF(pqZwift[[#This Row],[Index]]&gt;1,Q1793,0)</f>
        <v>12382</v>
      </c>
      <c r="R1794">
        <v>39</v>
      </c>
      <c r="S1794">
        <v>90</v>
      </c>
    </row>
    <row r="1795" spans="2:19" x14ac:dyDescent="0.25">
      <c r="B1795">
        <v>1793</v>
      </c>
      <c r="C1795" t="s">
        <v>36</v>
      </c>
      <c r="D1795" t="s">
        <v>87</v>
      </c>
      <c r="E1795" s="10">
        <v>1.1574074074074073E-5</v>
      </c>
      <c r="F1795" t="s">
        <v>98</v>
      </c>
      <c r="G1795" t="s">
        <v>2629</v>
      </c>
      <c r="H1795" s="11">
        <v>44171.419178240743</v>
      </c>
      <c r="I1795" t="s">
        <v>2630</v>
      </c>
      <c r="J1795">
        <v>0</v>
      </c>
      <c r="K1795">
        <v>89</v>
      </c>
      <c r="M1795">
        <v>1793</v>
      </c>
      <c r="N1795" s="16">
        <v>1.1574074074074073E-5</v>
      </c>
      <c r="O1795">
        <v>2</v>
      </c>
      <c r="P1795">
        <v>9</v>
      </c>
      <c r="Q1795">
        <f>pqZwift[[#This Row],[Afstand]]+IF(pqZwift[[#This Row],[Index]]&gt;1,Q1794,0)</f>
        <v>12391</v>
      </c>
      <c r="R1795">
        <v>34</v>
      </c>
      <c r="S1795">
        <v>89</v>
      </c>
    </row>
    <row r="1796" spans="2:19" x14ac:dyDescent="0.25">
      <c r="B1796">
        <v>1794</v>
      </c>
      <c r="C1796" t="s">
        <v>136</v>
      </c>
      <c r="D1796" t="s">
        <v>117</v>
      </c>
      <c r="E1796" s="10">
        <v>1.1574074074074073E-5</v>
      </c>
      <c r="F1796" t="s">
        <v>388</v>
      </c>
      <c r="G1796" t="s">
        <v>2631</v>
      </c>
      <c r="H1796" s="11">
        <v>44171.419189814813</v>
      </c>
      <c r="I1796" t="s">
        <v>2632</v>
      </c>
      <c r="J1796">
        <v>0</v>
      </c>
      <c r="K1796">
        <v>90</v>
      </c>
      <c r="M1796">
        <v>1794</v>
      </c>
      <c r="N1796" s="16">
        <v>1.1574074074074073E-5</v>
      </c>
      <c r="O1796">
        <v>1</v>
      </c>
      <c r="P1796">
        <v>11</v>
      </c>
      <c r="Q1796">
        <f>pqZwift[[#This Row],[Afstand]]+IF(pqZwift[[#This Row],[Index]]&gt;1,Q1795,0)</f>
        <v>12402</v>
      </c>
      <c r="R1796">
        <v>38</v>
      </c>
      <c r="S1796">
        <v>90</v>
      </c>
    </row>
    <row r="1797" spans="2:19" x14ac:dyDescent="0.25">
      <c r="B1797">
        <v>1795</v>
      </c>
      <c r="C1797" t="s">
        <v>136</v>
      </c>
      <c r="D1797" t="s">
        <v>104</v>
      </c>
      <c r="E1797" s="10">
        <v>1.1574074074074073E-5</v>
      </c>
      <c r="F1797" t="s">
        <v>142</v>
      </c>
      <c r="G1797" t="s">
        <v>235</v>
      </c>
      <c r="H1797" s="11">
        <v>44171.41920138889</v>
      </c>
      <c r="I1797" t="s">
        <v>2633</v>
      </c>
      <c r="J1797">
        <v>0</v>
      </c>
      <c r="K1797">
        <v>89</v>
      </c>
      <c r="M1797">
        <v>1795</v>
      </c>
      <c r="N1797" s="16">
        <v>1.1574074074074073E-5</v>
      </c>
      <c r="O1797">
        <v>1</v>
      </c>
      <c r="P1797">
        <v>10</v>
      </c>
      <c r="Q1797">
        <f>pqZwift[[#This Row],[Afstand]]+IF(pqZwift[[#This Row],[Index]]&gt;1,Q1796,0)</f>
        <v>12412</v>
      </c>
      <c r="R1797">
        <v>37</v>
      </c>
      <c r="S1797">
        <v>89</v>
      </c>
    </row>
    <row r="1798" spans="2:19" x14ac:dyDescent="0.25">
      <c r="B1798">
        <v>1796</v>
      </c>
      <c r="C1798" t="s">
        <v>136</v>
      </c>
      <c r="D1798" t="s">
        <v>104</v>
      </c>
      <c r="E1798" s="10">
        <v>1.1574074074074073E-5</v>
      </c>
      <c r="F1798" t="s">
        <v>105</v>
      </c>
      <c r="G1798" t="s">
        <v>2634</v>
      </c>
      <c r="H1798" s="11">
        <v>44171.419212962966</v>
      </c>
      <c r="I1798" t="s">
        <v>2635</v>
      </c>
      <c r="J1798">
        <v>0</v>
      </c>
      <c r="K1798">
        <v>90</v>
      </c>
      <c r="M1798">
        <v>1796</v>
      </c>
      <c r="N1798" s="16">
        <v>1.1574074074074073E-5</v>
      </c>
      <c r="O1798">
        <v>1</v>
      </c>
      <c r="P1798">
        <v>10</v>
      </c>
      <c r="Q1798">
        <f>pqZwift[[#This Row],[Afstand]]+IF(pqZwift[[#This Row],[Index]]&gt;1,Q1797,0)</f>
        <v>12422</v>
      </c>
      <c r="R1798">
        <v>35</v>
      </c>
      <c r="S1798">
        <v>90</v>
      </c>
    </row>
    <row r="1799" spans="2:19" x14ac:dyDescent="0.25">
      <c r="B1799">
        <v>1797</v>
      </c>
      <c r="C1799" t="s">
        <v>136</v>
      </c>
      <c r="D1799" t="s">
        <v>104</v>
      </c>
      <c r="E1799" s="10">
        <v>1.1574074074074073E-5</v>
      </c>
      <c r="F1799" t="s">
        <v>142</v>
      </c>
      <c r="G1799" t="s">
        <v>496</v>
      </c>
      <c r="H1799" s="11">
        <v>44171.419224537036</v>
      </c>
      <c r="I1799" t="s">
        <v>2636</v>
      </c>
      <c r="J1799">
        <v>0</v>
      </c>
      <c r="K1799">
        <v>89</v>
      </c>
      <c r="M1799">
        <v>1797</v>
      </c>
      <c r="N1799" s="16">
        <v>1.1574074074074073E-5</v>
      </c>
      <c r="O1799">
        <v>1</v>
      </c>
      <c r="P1799">
        <v>10</v>
      </c>
      <c r="Q1799">
        <f>pqZwift[[#This Row],[Afstand]]+IF(pqZwift[[#This Row],[Index]]&gt;1,Q1798,0)</f>
        <v>12432</v>
      </c>
      <c r="R1799">
        <v>37</v>
      </c>
      <c r="S1799">
        <v>89</v>
      </c>
    </row>
    <row r="1800" spans="2:19" x14ac:dyDescent="0.25">
      <c r="B1800">
        <v>1798</v>
      </c>
      <c r="C1800" t="s">
        <v>407</v>
      </c>
      <c r="D1800" t="s">
        <v>104</v>
      </c>
      <c r="E1800" s="10">
        <v>1.1574074074074073E-5</v>
      </c>
      <c r="F1800" t="s">
        <v>142</v>
      </c>
      <c r="G1800" t="s">
        <v>2492</v>
      </c>
      <c r="H1800" s="11">
        <v>44171.419236111113</v>
      </c>
      <c r="I1800" t="s">
        <v>2637</v>
      </c>
      <c r="J1800">
        <v>0</v>
      </c>
      <c r="K1800">
        <v>90</v>
      </c>
      <c r="M1800">
        <v>1798</v>
      </c>
      <c r="N1800" s="16">
        <v>1.1574074074074073E-5</v>
      </c>
      <c r="O1800">
        <v>0</v>
      </c>
      <c r="P1800">
        <v>10</v>
      </c>
      <c r="Q1800">
        <f>pqZwift[[#This Row],[Afstand]]+IF(pqZwift[[#This Row],[Index]]&gt;1,Q1799,0)</f>
        <v>12442</v>
      </c>
      <c r="R1800">
        <v>37</v>
      </c>
      <c r="S1800">
        <v>90</v>
      </c>
    </row>
    <row r="1801" spans="2:19" x14ac:dyDescent="0.25">
      <c r="B1801">
        <v>1799</v>
      </c>
      <c r="C1801" t="s">
        <v>407</v>
      </c>
      <c r="D1801" t="s">
        <v>104</v>
      </c>
      <c r="E1801" s="10">
        <v>1.1574074074074073E-5</v>
      </c>
      <c r="F1801" t="s">
        <v>105</v>
      </c>
      <c r="G1801" t="s">
        <v>2494</v>
      </c>
      <c r="H1801" s="11">
        <v>44171.419247685182</v>
      </c>
      <c r="I1801" t="s">
        <v>2638</v>
      </c>
      <c r="J1801">
        <v>0</v>
      </c>
      <c r="K1801">
        <v>89</v>
      </c>
      <c r="M1801">
        <v>1799</v>
      </c>
      <c r="N1801" s="16">
        <v>1.1574074074074073E-5</v>
      </c>
      <c r="O1801">
        <v>0</v>
      </c>
      <c r="P1801">
        <v>10</v>
      </c>
      <c r="Q1801">
        <f>pqZwift[[#This Row],[Afstand]]+IF(pqZwift[[#This Row],[Index]]&gt;1,Q1800,0)</f>
        <v>12452</v>
      </c>
      <c r="R1801">
        <v>35</v>
      </c>
      <c r="S1801">
        <v>89</v>
      </c>
    </row>
    <row r="1802" spans="2:19" x14ac:dyDescent="0.25">
      <c r="B1802">
        <v>1800</v>
      </c>
      <c r="C1802" t="s">
        <v>407</v>
      </c>
      <c r="D1802" t="s">
        <v>104</v>
      </c>
      <c r="E1802" s="10">
        <v>1.1574074074074073E-5</v>
      </c>
      <c r="F1802" t="s">
        <v>105</v>
      </c>
      <c r="G1802" t="s">
        <v>795</v>
      </c>
      <c r="H1802" s="11">
        <v>44171.419259259259</v>
      </c>
      <c r="I1802" t="s">
        <v>2639</v>
      </c>
      <c r="J1802">
        <v>0</v>
      </c>
      <c r="K1802">
        <v>90</v>
      </c>
      <c r="M1802">
        <v>1800</v>
      </c>
      <c r="N1802" s="16">
        <v>1.1574074074074073E-5</v>
      </c>
      <c r="O1802">
        <v>0</v>
      </c>
      <c r="P1802">
        <v>10</v>
      </c>
      <c r="Q1802">
        <f>pqZwift[[#This Row],[Afstand]]+IF(pqZwift[[#This Row],[Index]]&gt;1,Q1801,0)</f>
        <v>12462</v>
      </c>
      <c r="R1802">
        <v>35</v>
      </c>
      <c r="S1802">
        <v>90</v>
      </c>
    </row>
    <row r="1803" spans="2:19" x14ac:dyDescent="0.25">
      <c r="B1803">
        <v>1801</v>
      </c>
      <c r="C1803" t="s">
        <v>407</v>
      </c>
      <c r="D1803" t="s">
        <v>87</v>
      </c>
      <c r="E1803" s="10">
        <v>1.1574074074074073E-5</v>
      </c>
      <c r="F1803" t="s">
        <v>98</v>
      </c>
      <c r="G1803" t="s">
        <v>2640</v>
      </c>
      <c r="H1803" s="11">
        <v>44171.419270833336</v>
      </c>
      <c r="I1803" t="s">
        <v>2641</v>
      </c>
      <c r="J1803">
        <v>0</v>
      </c>
      <c r="K1803">
        <v>90</v>
      </c>
      <c r="M1803">
        <v>1801</v>
      </c>
      <c r="N1803" s="16">
        <v>1.1574074074074073E-5</v>
      </c>
      <c r="O1803">
        <v>0</v>
      </c>
      <c r="P1803">
        <v>9</v>
      </c>
      <c r="Q1803">
        <f>pqZwift[[#This Row],[Afstand]]+IF(pqZwift[[#This Row],[Index]]&gt;1,Q1802,0)</f>
        <v>12471</v>
      </c>
      <c r="R1803">
        <v>34</v>
      </c>
      <c r="S1803">
        <v>90</v>
      </c>
    </row>
    <row r="1804" spans="2:19" x14ac:dyDescent="0.25">
      <c r="B1804">
        <v>1802</v>
      </c>
      <c r="C1804" t="s">
        <v>407</v>
      </c>
      <c r="D1804" t="s">
        <v>104</v>
      </c>
      <c r="E1804" s="10">
        <v>1.1574074074074073E-5</v>
      </c>
      <c r="F1804" t="s">
        <v>105</v>
      </c>
      <c r="G1804" t="s">
        <v>2428</v>
      </c>
      <c r="H1804" s="11">
        <v>44171.419282407405</v>
      </c>
      <c r="I1804" t="s">
        <v>2642</v>
      </c>
      <c r="J1804">
        <v>0</v>
      </c>
      <c r="K1804">
        <v>91</v>
      </c>
      <c r="M1804">
        <v>1802</v>
      </c>
      <c r="N1804" s="16">
        <v>1.1574074074074073E-5</v>
      </c>
      <c r="O1804">
        <v>0</v>
      </c>
      <c r="P1804">
        <v>10</v>
      </c>
      <c r="Q1804">
        <f>pqZwift[[#This Row],[Afstand]]+IF(pqZwift[[#This Row],[Index]]&gt;1,Q1803,0)</f>
        <v>12481</v>
      </c>
      <c r="R1804">
        <v>35</v>
      </c>
      <c r="S1804">
        <v>91</v>
      </c>
    </row>
    <row r="1805" spans="2:19" x14ac:dyDescent="0.25">
      <c r="B1805">
        <v>1803</v>
      </c>
      <c r="C1805" t="s">
        <v>407</v>
      </c>
      <c r="D1805" t="s">
        <v>35</v>
      </c>
      <c r="E1805" s="10">
        <v>1.1574074074074073E-5</v>
      </c>
      <c r="F1805" t="s">
        <v>161</v>
      </c>
      <c r="G1805" t="s">
        <v>1012</v>
      </c>
      <c r="H1805" s="11">
        <v>44171.419293981482</v>
      </c>
      <c r="I1805" t="s">
        <v>2643</v>
      </c>
      <c r="J1805">
        <v>0</v>
      </c>
      <c r="K1805">
        <v>91</v>
      </c>
      <c r="M1805">
        <v>1803</v>
      </c>
      <c r="N1805" s="16">
        <v>1.1574074074074073E-5</v>
      </c>
      <c r="O1805">
        <v>0</v>
      </c>
      <c r="P1805">
        <v>8</v>
      </c>
      <c r="Q1805">
        <f>pqZwift[[#This Row],[Afstand]]+IF(pqZwift[[#This Row],[Index]]&gt;1,Q1804,0)</f>
        <v>12489</v>
      </c>
      <c r="R1805">
        <v>30</v>
      </c>
      <c r="S1805">
        <v>91</v>
      </c>
    </row>
    <row r="1806" spans="2:19" x14ac:dyDescent="0.25">
      <c r="B1806">
        <v>1804</v>
      </c>
      <c r="C1806" t="s">
        <v>407</v>
      </c>
      <c r="D1806" t="s">
        <v>87</v>
      </c>
      <c r="E1806" s="10">
        <v>1.1574074074074073E-5</v>
      </c>
      <c r="F1806" t="s">
        <v>101</v>
      </c>
      <c r="G1806" t="s">
        <v>2434</v>
      </c>
      <c r="H1806" s="11">
        <v>44171.419305555559</v>
      </c>
      <c r="I1806" t="s">
        <v>2644</v>
      </c>
      <c r="J1806">
        <v>0</v>
      </c>
      <c r="K1806">
        <v>91</v>
      </c>
      <c r="M1806">
        <v>1804</v>
      </c>
      <c r="N1806" s="16">
        <v>1.1574074074074073E-5</v>
      </c>
      <c r="O1806">
        <v>0</v>
      </c>
      <c r="P1806">
        <v>9</v>
      </c>
      <c r="Q1806">
        <f>pqZwift[[#This Row],[Afstand]]+IF(pqZwift[[#This Row],[Index]]&gt;1,Q1805,0)</f>
        <v>12498</v>
      </c>
      <c r="R1806">
        <v>33</v>
      </c>
      <c r="S1806">
        <v>91</v>
      </c>
    </row>
    <row r="1807" spans="2:19" x14ac:dyDescent="0.25">
      <c r="B1807">
        <v>1805</v>
      </c>
      <c r="C1807" t="s">
        <v>407</v>
      </c>
      <c r="D1807" t="s">
        <v>35</v>
      </c>
      <c r="E1807" s="10">
        <v>1.1574074074074073E-5</v>
      </c>
      <c r="F1807" t="s">
        <v>185</v>
      </c>
      <c r="G1807" t="s">
        <v>642</v>
      </c>
      <c r="H1807" s="11">
        <v>44171.419317129628</v>
      </c>
      <c r="I1807" t="s">
        <v>2645</v>
      </c>
      <c r="J1807">
        <v>0</v>
      </c>
      <c r="K1807">
        <v>91</v>
      </c>
      <c r="M1807">
        <v>1805</v>
      </c>
      <c r="N1807" s="16">
        <v>1.1574074074074073E-5</v>
      </c>
      <c r="O1807">
        <v>0</v>
      </c>
      <c r="P1807">
        <v>8</v>
      </c>
      <c r="Q1807">
        <f>pqZwift[[#This Row],[Afstand]]+IF(pqZwift[[#This Row],[Index]]&gt;1,Q1806,0)</f>
        <v>12506</v>
      </c>
      <c r="R1807">
        <v>28</v>
      </c>
      <c r="S1807">
        <v>91</v>
      </c>
    </row>
    <row r="1808" spans="2:19" x14ac:dyDescent="0.25">
      <c r="B1808">
        <v>1806</v>
      </c>
      <c r="C1808" t="s">
        <v>136</v>
      </c>
      <c r="D1808" t="s">
        <v>117</v>
      </c>
      <c r="E1808" s="10">
        <v>1.1574074074074073E-5</v>
      </c>
      <c r="F1808" t="s">
        <v>388</v>
      </c>
      <c r="G1808" t="s">
        <v>2646</v>
      </c>
      <c r="H1808" s="11">
        <v>44171.419328703705</v>
      </c>
      <c r="I1808" t="s">
        <v>2647</v>
      </c>
      <c r="J1808">
        <v>0</v>
      </c>
      <c r="K1808">
        <v>91</v>
      </c>
      <c r="M1808">
        <v>1806</v>
      </c>
      <c r="N1808" s="16">
        <v>1.1574074074074073E-5</v>
      </c>
      <c r="O1808">
        <v>1</v>
      </c>
      <c r="P1808">
        <v>11</v>
      </c>
      <c r="Q1808">
        <f>pqZwift[[#This Row],[Afstand]]+IF(pqZwift[[#This Row],[Index]]&gt;1,Q1807,0)</f>
        <v>12517</v>
      </c>
      <c r="R1808">
        <v>38</v>
      </c>
      <c r="S1808">
        <v>91</v>
      </c>
    </row>
    <row r="1809" spans="2:19" x14ac:dyDescent="0.25">
      <c r="B1809">
        <v>1807</v>
      </c>
      <c r="C1809" t="s">
        <v>136</v>
      </c>
      <c r="D1809" t="s">
        <v>35</v>
      </c>
      <c r="E1809" s="10">
        <v>1.1574074074074073E-5</v>
      </c>
      <c r="F1809" t="s">
        <v>161</v>
      </c>
      <c r="G1809" t="s">
        <v>2648</v>
      </c>
      <c r="H1809" s="11">
        <v>44171.419340277775</v>
      </c>
      <c r="I1809" t="s">
        <v>2649</v>
      </c>
      <c r="J1809">
        <v>0</v>
      </c>
      <c r="K1809">
        <v>91</v>
      </c>
      <c r="M1809">
        <v>1807</v>
      </c>
      <c r="N1809" s="16">
        <v>1.1574074074074073E-5</v>
      </c>
      <c r="O1809">
        <v>1</v>
      </c>
      <c r="P1809">
        <v>8</v>
      </c>
      <c r="Q1809">
        <f>pqZwift[[#This Row],[Afstand]]+IF(pqZwift[[#This Row],[Index]]&gt;1,Q1808,0)</f>
        <v>12525</v>
      </c>
      <c r="R1809">
        <v>30</v>
      </c>
      <c r="S1809">
        <v>91</v>
      </c>
    </row>
    <row r="1810" spans="2:19" x14ac:dyDescent="0.25">
      <c r="B1810">
        <v>1808</v>
      </c>
      <c r="C1810" t="s">
        <v>136</v>
      </c>
      <c r="D1810" t="s">
        <v>35</v>
      </c>
      <c r="E1810" s="10">
        <v>1.1574074074074073E-5</v>
      </c>
      <c r="F1810" t="s">
        <v>161</v>
      </c>
      <c r="G1810" t="s">
        <v>2650</v>
      </c>
      <c r="H1810" s="11">
        <v>44171.419351851851</v>
      </c>
      <c r="I1810" t="s">
        <v>2651</v>
      </c>
      <c r="J1810">
        <v>0</v>
      </c>
      <c r="K1810">
        <v>91</v>
      </c>
      <c r="M1810">
        <v>1808</v>
      </c>
      <c r="N1810" s="16">
        <v>1.1574074074074073E-5</v>
      </c>
      <c r="O1810">
        <v>1</v>
      </c>
      <c r="P1810">
        <v>8</v>
      </c>
      <c r="Q1810">
        <f>pqZwift[[#This Row],[Afstand]]+IF(pqZwift[[#This Row],[Index]]&gt;1,Q1809,0)</f>
        <v>12533</v>
      </c>
      <c r="R1810">
        <v>30</v>
      </c>
      <c r="S1810">
        <v>91</v>
      </c>
    </row>
    <row r="1811" spans="2:19" x14ac:dyDescent="0.25">
      <c r="B1811">
        <v>1809</v>
      </c>
      <c r="C1811" t="s">
        <v>136</v>
      </c>
      <c r="D1811" t="s">
        <v>35</v>
      </c>
      <c r="E1811" s="10">
        <v>1.1574074074074073E-5</v>
      </c>
      <c r="F1811" t="s">
        <v>161</v>
      </c>
      <c r="G1811" t="s">
        <v>2652</v>
      </c>
      <c r="H1811" s="11">
        <v>44171.419363425928</v>
      </c>
      <c r="I1811" t="s">
        <v>2653</v>
      </c>
      <c r="J1811">
        <v>0</v>
      </c>
      <c r="K1811">
        <v>91</v>
      </c>
      <c r="M1811">
        <v>1809</v>
      </c>
      <c r="N1811" s="16">
        <v>1.1574074074074073E-5</v>
      </c>
      <c r="O1811">
        <v>1</v>
      </c>
      <c r="P1811">
        <v>8</v>
      </c>
      <c r="Q1811">
        <f>pqZwift[[#This Row],[Afstand]]+IF(pqZwift[[#This Row],[Index]]&gt;1,Q1810,0)</f>
        <v>12541</v>
      </c>
      <c r="R1811">
        <v>30</v>
      </c>
      <c r="S1811">
        <v>91</v>
      </c>
    </row>
    <row r="1812" spans="2:19" x14ac:dyDescent="0.25">
      <c r="B1812">
        <v>1810</v>
      </c>
      <c r="C1812" t="s">
        <v>136</v>
      </c>
      <c r="D1812" t="s">
        <v>35</v>
      </c>
      <c r="E1812" s="10">
        <v>1.1574074074074073E-5</v>
      </c>
      <c r="F1812" t="s">
        <v>161</v>
      </c>
      <c r="G1812" t="s">
        <v>2552</v>
      </c>
      <c r="H1812" s="11">
        <v>44171.419374999998</v>
      </c>
      <c r="I1812" t="s">
        <v>2654</v>
      </c>
      <c r="J1812">
        <v>0</v>
      </c>
      <c r="K1812">
        <v>91</v>
      </c>
      <c r="M1812">
        <v>1810</v>
      </c>
      <c r="N1812" s="16">
        <v>1.1574074074074073E-5</v>
      </c>
      <c r="O1812">
        <v>1</v>
      </c>
      <c r="P1812">
        <v>8</v>
      </c>
      <c r="Q1812">
        <f>pqZwift[[#This Row],[Afstand]]+IF(pqZwift[[#This Row],[Index]]&gt;1,Q1811,0)</f>
        <v>12549</v>
      </c>
      <c r="R1812">
        <v>30</v>
      </c>
      <c r="S1812">
        <v>91</v>
      </c>
    </row>
    <row r="1813" spans="2:19" x14ac:dyDescent="0.25">
      <c r="B1813">
        <v>1811</v>
      </c>
      <c r="C1813" t="s">
        <v>136</v>
      </c>
      <c r="D1813" t="s">
        <v>87</v>
      </c>
      <c r="E1813" s="10">
        <v>1.1574074074074073E-5</v>
      </c>
      <c r="F1813" t="s">
        <v>88</v>
      </c>
      <c r="G1813" t="s">
        <v>2655</v>
      </c>
      <c r="H1813" s="11">
        <v>44171.419386574074</v>
      </c>
      <c r="I1813" t="s">
        <v>2656</v>
      </c>
      <c r="J1813">
        <v>0</v>
      </c>
      <c r="K1813">
        <v>91</v>
      </c>
      <c r="M1813">
        <v>1811</v>
      </c>
      <c r="N1813" s="16">
        <v>1.1574074074074073E-5</v>
      </c>
      <c r="O1813">
        <v>1</v>
      </c>
      <c r="P1813">
        <v>9</v>
      </c>
      <c r="Q1813">
        <f>pqZwift[[#This Row],[Afstand]]+IF(pqZwift[[#This Row],[Index]]&gt;1,Q1812,0)</f>
        <v>12558</v>
      </c>
      <c r="R1813">
        <v>32</v>
      </c>
      <c r="S1813">
        <v>91</v>
      </c>
    </row>
    <row r="1814" spans="2:19" x14ac:dyDescent="0.25">
      <c r="B1814">
        <v>1812</v>
      </c>
      <c r="C1814" t="s">
        <v>136</v>
      </c>
      <c r="D1814" t="s">
        <v>87</v>
      </c>
      <c r="E1814" s="10">
        <v>1.1574074074074073E-5</v>
      </c>
      <c r="F1814" t="s">
        <v>101</v>
      </c>
      <c r="G1814" t="s">
        <v>1751</v>
      </c>
      <c r="H1814" s="11">
        <v>44171.419398148151</v>
      </c>
      <c r="I1814" t="s">
        <v>2657</v>
      </c>
      <c r="J1814">
        <v>0</v>
      </c>
      <c r="K1814">
        <v>91</v>
      </c>
      <c r="M1814">
        <v>1812</v>
      </c>
      <c r="N1814" s="16">
        <v>1.1574074074074073E-5</v>
      </c>
      <c r="O1814">
        <v>1</v>
      </c>
      <c r="P1814">
        <v>9</v>
      </c>
      <c r="Q1814">
        <f>pqZwift[[#This Row],[Afstand]]+IF(pqZwift[[#This Row],[Index]]&gt;1,Q1813,0)</f>
        <v>12567</v>
      </c>
      <c r="R1814">
        <v>33</v>
      </c>
      <c r="S1814">
        <v>91</v>
      </c>
    </row>
    <row r="1815" spans="2:19" x14ac:dyDescent="0.25">
      <c r="B1815">
        <v>1813</v>
      </c>
      <c r="C1815" t="s">
        <v>136</v>
      </c>
      <c r="D1815" t="s">
        <v>35</v>
      </c>
      <c r="E1815" s="10">
        <v>1.1574074074074073E-5</v>
      </c>
      <c r="F1815" t="s">
        <v>161</v>
      </c>
      <c r="G1815" t="s">
        <v>638</v>
      </c>
      <c r="H1815" s="11">
        <v>44171.419409722221</v>
      </c>
      <c r="I1815" t="s">
        <v>2658</v>
      </c>
      <c r="J1815">
        <v>0</v>
      </c>
      <c r="K1815">
        <v>92</v>
      </c>
      <c r="M1815">
        <v>1813</v>
      </c>
      <c r="N1815" s="16">
        <v>1.1574074074074073E-5</v>
      </c>
      <c r="O1815">
        <v>1</v>
      </c>
      <c r="P1815">
        <v>8</v>
      </c>
      <c r="Q1815">
        <f>pqZwift[[#This Row],[Afstand]]+IF(pqZwift[[#This Row],[Index]]&gt;1,Q1814,0)</f>
        <v>12575</v>
      </c>
      <c r="R1815">
        <v>30</v>
      </c>
      <c r="S1815">
        <v>92</v>
      </c>
    </row>
    <row r="1816" spans="2:19" x14ac:dyDescent="0.25">
      <c r="B1816">
        <v>1814</v>
      </c>
      <c r="C1816" t="s">
        <v>136</v>
      </c>
      <c r="D1816" t="s">
        <v>35</v>
      </c>
      <c r="E1816" s="10">
        <v>1.1574074074074073E-5</v>
      </c>
      <c r="F1816" t="s">
        <v>161</v>
      </c>
      <c r="G1816" t="s">
        <v>2659</v>
      </c>
      <c r="H1816" s="11">
        <v>44171.419421296298</v>
      </c>
      <c r="I1816" t="s">
        <v>2660</v>
      </c>
      <c r="J1816">
        <v>0</v>
      </c>
      <c r="K1816">
        <v>92</v>
      </c>
      <c r="M1816">
        <v>1814</v>
      </c>
      <c r="N1816" s="16">
        <v>1.1574074074074073E-5</v>
      </c>
      <c r="O1816">
        <v>1</v>
      </c>
      <c r="P1816">
        <v>8</v>
      </c>
      <c r="Q1816">
        <f>pqZwift[[#This Row],[Afstand]]+IF(pqZwift[[#This Row],[Index]]&gt;1,Q1815,0)</f>
        <v>12583</v>
      </c>
      <c r="R1816">
        <v>30</v>
      </c>
      <c r="S1816">
        <v>92</v>
      </c>
    </row>
    <row r="1817" spans="2:19" x14ac:dyDescent="0.25">
      <c r="B1817">
        <v>1815</v>
      </c>
      <c r="C1817" t="s">
        <v>136</v>
      </c>
      <c r="D1817" t="s">
        <v>87</v>
      </c>
      <c r="E1817" s="10">
        <v>1.1574074074074073E-5</v>
      </c>
      <c r="F1817" t="s">
        <v>98</v>
      </c>
      <c r="G1817" t="s">
        <v>797</v>
      </c>
      <c r="H1817" s="11">
        <v>44171.419432870367</v>
      </c>
      <c r="I1817" t="s">
        <v>2661</v>
      </c>
      <c r="J1817">
        <v>0</v>
      </c>
      <c r="K1817">
        <v>92</v>
      </c>
      <c r="M1817">
        <v>1815</v>
      </c>
      <c r="N1817" s="16">
        <v>1.1574074074074073E-5</v>
      </c>
      <c r="O1817">
        <v>1</v>
      </c>
      <c r="P1817">
        <v>9</v>
      </c>
      <c r="Q1817">
        <f>pqZwift[[#This Row],[Afstand]]+IF(pqZwift[[#This Row],[Index]]&gt;1,Q1816,0)</f>
        <v>12592</v>
      </c>
      <c r="R1817">
        <v>34</v>
      </c>
      <c r="S1817">
        <v>92</v>
      </c>
    </row>
    <row r="1818" spans="2:19" x14ac:dyDescent="0.25">
      <c r="B1818">
        <v>1816</v>
      </c>
      <c r="C1818" t="s">
        <v>136</v>
      </c>
      <c r="D1818" t="s">
        <v>87</v>
      </c>
      <c r="E1818" s="10">
        <v>1.1574074074074073E-5</v>
      </c>
      <c r="F1818" t="s">
        <v>93</v>
      </c>
      <c r="G1818" t="s">
        <v>628</v>
      </c>
      <c r="H1818" s="11">
        <v>44171.419444444444</v>
      </c>
      <c r="I1818" t="s">
        <v>2662</v>
      </c>
      <c r="J1818">
        <v>0</v>
      </c>
      <c r="K1818">
        <v>91</v>
      </c>
      <c r="M1818">
        <v>1816</v>
      </c>
      <c r="N1818" s="16">
        <v>1.1574074074074073E-5</v>
      </c>
      <c r="O1818">
        <v>1</v>
      </c>
      <c r="P1818">
        <v>9</v>
      </c>
      <c r="Q1818">
        <f>pqZwift[[#This Row],[Afstand]]+IF(pqZwift[[#This Row],[Index]]&gt;1,Q1817,0)</f>
        <v>12601</v>
      </c>
      <c r="R1818">
        <v>31</v>
      </c>
      <c r="S1818">
        <v>91</v>
      </c>
    </row>
    <row r="1819" spans="2:19" x14ac:dyDescent="0.25">
      <c r="B1819">
        <v>1817</v>
      </c>
      <c r="C1819" t="s">
        <v>136</v>
      </c>
      <c r="D1819" t="s">
        <v>87</v>
      </c>
      <c r="E1819" s="10">
        <v>1.1574074074074073E-5</v>
      </c>
      <c r="F1819" t="s">
        <v>93</v>
      </c>
      <c r="G1819" t="s">
        <v>628</v>
      </c>
      <c r="H1819" s="11">
        <v>44171.419456018521</v>
      </c>
      <c r="I1819" t="s">
        <v>2663</v>
      </c>
      <c r="J1819">
        <v>0</v>
      </c>
      <c r="K1819">
        <v>92</v>
      </c>
      <c r="M1819">
        <v>1817</v>
      </c>
      <c r="N1819" s="16">
        <v>1.1574074074074073E-5</v>
      </c>
      <c r="O1819">
        <v>1</v>
      </c>
      <c r="P1819">
        <v>9</v>
      </c>
      <c r="Q1819">
        <f>pqZwift[[#This Row],[Afstand]]+IF(pqZwift[[#This Row],[Index]]&gt;1,Q1818,0)</f>
        <v>12610</v>
      </c>
      <c r="R1819">
        <v>31</v>
      </c>
      <c r="S1819">
        <v>92</v>
      </c>
    </row>
    <row r="1820" spans="2:19" x14ac:dyDescent="0.25">
      <c r="B1820">
        <v>1818</v>
      </c>
      <c r="C1820" t="s">
        <v>136</v>
      </c>
      <c r="D1820" t="s">
        <v>87</v>
      </c>
      <c r="E1820" s="10">
        <v>1.1574074074074073E-5</v>
      </c>
      <c r="F1820" t="s">
        <v>88</v>
      </c>
      <c r="G1820" t="s">
        <v>1110</v>
      </c>
      <c r="H1820" s="11">
        <v>44171.41946759259</v>
      </c>
      <c r="I1820" t="s">
        <v>2664</v>
      </c>
      <c r="J1820">
        <v>0</v>
      </c>
      <c r="K1820">
        <v>91</v>
      </c>
      <c r="M1820">
        <v>1818</v>
      </c>
      <c r="N1820" s="16">
        <v>1.1574074074074073E-5</v>
      </c>
      <c r="O1820">
        <v>1</v>
      </c>
      <c r="P1820">
        <v>9</v>
      </c>
      <c r="Q1820">
        <f>pqZwift[[#This Row],[Afstand]]+IF(pqZwift[[#This Row],[Index]]&gt;1,Q1819,0)</f>
        <v>12619</v>
      </c>
      <c r="R1820">
        <v>32</v>
      </c>
      <c r="S1820">
        <v>91</v>
      </c>
    </row>
    <row r="1821" spans="2:19" x14ac:dyDescent="0.25">
      <c r="B1821">
        <v>1819</v>
      </c>
      <c r="C1821" t="s">
        <v>136</v>
      </c>
      <c r="D1821" t="s">
        <v>87</v>
      </c>
      <c r="E1821" s="10">
        <v>1.1574074074074073E-5</v>
      </c>
      <c r="F1821" t="s">
        <v>88</v>
      </c>
      <c r="G1821" t="s">
        <v>1110</v>
      </c>
      <c r="H1821" s="11">
        <v>44171.419479166667</v>
      </c>
      <c r="I1821" t="s">
        <v>2665</v>
      </c>
      <c r="J1821">
        <v>0</v>
      </c>
      <c r="K1821">
        <v>91</v>
      </c>
      <c r="M1821">
        <v>1819</v>
      </c>
      <c r="N1821" s="16">
        <v>1.1574074074074073E-5</v>
      </c>
      <c r="O1821">
        <v>1</v>
      </c>
      <c r="P1821">
        <v>9</v>
      </c>
      <c r="Q1821">
        <f>pqZwift[[#This Row],[Afstand]]+IF(pqZwift[[#This Row],[Index]]&gt;1,Q1820,0)</f>
        <v>12628</v>
      </c>
      <c r="R1821">
        <v>32</v>
      </c>
      <c r="S1821">
        <v>91</v>
      </c>
    </row>
    <row r="1822" spans="2:19" x14ac:dyDescent="0.25">
      <c r="B1822">
        <v>1820</v>
      </c>
      <c r="C1822" t="s">
        <v>136</v>
      </c>
      <c r="D1822" t="s">
        <v>87</v>
      </c>
      <c r="E1822" s="10">
        <v>1.1574074074074073E-5</v>
      </c>
      <c r="F1822" t="s">
        <v>93</v>
      </c>
      <c r="G1822" t="s">
        <v>628</v>
      </c>
      <c r="H1822" s="11">
        <v>44171.419490740744</v>
      </c>
      <c r="I1822" t="s">
        <v>2666</v>
      </c>
      <c r="J1822">
        <v>0</v>
      </c>
      <c r="K1822">
        <v>92</v>
      </c>
      <c r="M1822">
        <v>1820</v>
      </c>
      <c r="N1822" s="16">
        <v>1.1574074074074073E-5</v>
      </c>
      <c r="O1822">
        <v>1</v>
      </c>
      <c r="P1822">
        <v>9</v>
      </c>
      <c r="Q1822">
        <f>pqZwift[[#This Row],[Afstand]]+IF(pqZwift[[#This Row],[Index]]&gt;1,Q1821,0)</f>
        <v>12637</v>
      </c>
      <c r="R1822">
        <v>31</v>
      </c>
      <c r="S1822">
        <v>92</v>
      </c>
    </row>
    <row r="1823" spans="2:19" x14ac:dyDescent="0.25">
      <c r="B1823">
        <v>1821</v>
      </c>
      <c r="C1823" t="s">
        <v>136</v>
      </c>
      <c r="D1823" t="s">
        <v>87</v>
      </c>
      <c r="E1823" s="10">
        <v>1.1574074074074073E-5</v>
      </c>
      <c r="F1823" t="s">
        <v>88</v>
      </c>
      <c r="G1823" t="s">
        <v>634</v>
      </c>
      <c r="H1823" s="11">
        <v>44171.419502314813</v>
      </c>
      <c r="I1823" t="s">
        <v>2667</v>
      </c>
      <c r="J1823">
        <v>0</v>
      </c>
      <c r="K1823">
        <v>91</v>
      </c>
      <c r="M1823">
        <v>1821</v>
      </c>
      <c r="N1823" s="16">
        <v>1.1574074074074073E-5</v>
      </c>
      <c r="O1823">
        <v>1</v>
      </c>
      <c r="P1823">
        <v>9</v>
      </c>
      <c r="Q1823">
        <f>pqZwift[[#This Row],[Afstand]]+IF(pqZwift[[#This Row],[Index]]&gt;1,Q1822,0)</f>
        <v>12646</v>
      </c>
      <c r="R1823">
        <v>32</v>
      </c>
      <c r="S1823">
        <v>91</v>
      </c>
    </row>
    <row r="1824" spans="2:19" x14ac:dyDescent="0.25">
      <c r="B1824">
        <v>1822</v>
      </c>
      <c r="C1824" t="s">
        <v>136</v>
      </c>
      <c r="D1824" t="s">
        <v>35</v>
      </c>
      <c r="E1824" s="10">
        <v>1.1574074074074073E-5</v>
      </c>
      <c r="F1824" t="s">
        <v>161</v>
      </c>
      <c r="G1824" t="s">
        <v>1012</v>
      </c>
      <c r="H1824" s="11">
        <v>44171.41951388889</v>
      </c>
      <c r="I1824" t="s">
        <v>2668</v>
      </c>
      <c r="J1824">
        <v>0</v>
      </c>
      <c r="K1824">
        <v>92</v>
      </c>
      <c r="M1824">
        <v>1822</v>
      </c>
      <c r="N1824" s="16">
        <v>1.1574074074074073E-5</v>
      </c>
      <c r="O1824">
        <v>1</v>
      </c>
      <c r="P1824">
        <v>8</v>
      </c>
      <c r="Q1824">
        <f>pqZwift[[#This Row],[Afstand]]+IF(pqZwift[[#This Row],[Index]]&gt;1,Q1823,0)</f>
        <v>12654</v>
      </c>
      <c r="R1824">
        <v>30</v>
      </c>
      <c r="S1824">
        <v>92</v>
      </c>
    </row>
    <row r="1825" spans="2:19" x14ac:dyDescent="0.25">
      <c r="B1825">
        <v>1823</v>
      </c>
      <c r="C1825" t="s">
        <v>136</v>
      </c>
      <c r="D1825" t="s">
        <v>87</v>
      </c>
      <c r="E1825" s="10">
        <v>1.1574074074074073E-5</v>
      </c>
      <c r="F1825" t="s">
        <v>101</v>
      </c>
      <c r="G1825" t="s">
        <v>2078</v>
      </c>
      <c r="H1825" s="11">
        <v>44171.419525462959</v>
      </c>
      <c r="I1825" t="s">
        <v>2669</v>
      </c>
      <c r="J1825">
        <v>0</v>
      </c>
      <c r="K1825">
        <v>92</v>
      </c>
      <c r="M1825">
        <v>1823</v>
      </c>
      <c r="N1825" s="16">
        <v>1.1574074074074073E-5</v>
      </c>
      <c r="O1825">
        <v>1</v>
      </c>
      <c r="P1825">
        <v>9</v>
      </c>
      <c r="Q1825">
        <f>pqZwift[[#This Row],[Afstand]]+IF(pqZwift[[#This Row],[Index]]&gt;1,Q1824,0)</f>
        <v>12663</v>
      </c>
      <c r="R1825">
        <v>33</v>
      </c>
      <c r="S1825">
        <v>92</v>
      </c>
    </row>
    <row r="1826" spans="2:19" x14ac:dyDescent="0.25">
      <c r="B1826">
        <v>1824</v>
      </c>
      <c r="C1826" t="s">
        <v>136</v>
      </c>
      <c r="D1826" t="s">
        <v>35</v>
      </c>
      <c r="E1826" s="10">
        <v>1.1574074074074073E-5</v>
      </c>
      <c r="F1826" t="s">
        <v>161</v>
      </c>
      <c r="G1826" t="s">
        <v>1893</v>
      </c>
      <c r="H1826" s="11">
        <v>44171.419537037036</v>
      </c>
      <c r="I1826" t="s">
        <v>2670</v>
      </c>
      <c r="J1826">
        <v>0</v>
      </c>
      <c r="K1826">
        <v>93</v>
      </c>
      <c r="M1826">
        <v>1824</v>
      </c>
      <c r="N1826" s="16">
        <v>1.1574074074074073E-5</v>
      </c>
      <c r="O1826">
        <v>1</v>
      </c>
      <c r="P1826">
        <v>8</v>
      </c>
      <c r="Q1826">
        <f>pqZwift[[#This Row],[Afstand]]+IF(pqZwift[[#This Row],[Index]]&gt;1,Q1825,0)</f>
        <v>12671</v>
      </c>
      <c r="R1826">
        <v>30</v>
      </c>
      <c r="S1826">
        <v>93</v>
      </c>
    </row>
    <row r="1827" spans="2:19" x14ac:dyDescent="0.25">
      <c r="B1827">
        <v>1825</v>
      </c>
      <c r="C1827" t="s">
        <v>136</v>
      </c>
      <c r="D1827" t="s">
        <v>87</v>
      </c>
      <c r="E1827" s="10">
        <v>1.1574074074074073E-5</v>
      </c>
      <c r="F1827" t="s">
        <v>98</v>
      </c>
      <c r="G1827" t="s">
        <v>2388</v>
      </c>
      <c r="H1827" s="11">
        <v>44171.419548611113</v>
      </c>
      <c r="I1827" t="s">
        <v>2671</v>
      </c>
      <c r="J1827">
        <v>0</v>
      </c>
      <c r="K1827">
        <v>92</v>
      </c>
      <c r="M1827">
        <v>1825</v>
      </c>
      <c r="N1827" s="16">
        <v>1.1574074074074073E-5</v>
      </c>
      <c r="O1827">
        <v>1</v>
      </c>
      <c r="P1827">
        <v>9</v>
      </c>
      <c r="Q1827">
        <f>pqZwift[[#This Row],[Afstand]]+IF(pqZwift[[#This Row],[Index]]&gt;1,Q1826,0)</f>
        <v>12680</v>
      </c>
      <c r="R1827">
        <v>34</v>
      </c>
      <c r="S1827">
        <v>92</v>
      </c>
    </row>
    <row r="1828" spans="2:19" x14ac:dyDescent="0.25">
      <c r="B1828">
        <v>1826</v>
      </c>
      <c r="C1828" t="s">
        <v>136</v>
      </c>
      <c r="D1828" t="s">
        <v>87</v>
      </c>
      <c r="E1828" s="10">
        <v>1.1574074074074073E-5</v>
      </c>
      <c r="F1828" t="s">
        <v>101</v>
      </c>
      <c r="G1828" t="s">
        <v>336</v>
      </c>
      <c r="H1828" s="11">
        <v>44171.419560185182</v>
      </c>
      <c r="I1828" t="s">
        <v>2672</v>
      </c>
      <c r="J1828">
        <v>0</v>
      </c>
      <c r="K1828">
        <v>93</v>
      </c>
      <c r="M1828">
        <v>1826</v>
      </c>
      <c r="N1828" s="16">
        <v>1.1574074074074073E-5</v>
      </c>
      <c r="O1828">
        <v>1</v>
      </c>
      <c r="P1828">
        <v>9</v>
      </c>
      <c r="Q1828">
        <f>pqZwift[[#This Row],[Afstand]]+IF(pqZwift[[#This Row],[Index]]&gt;1,Q1827,0)</f>
        <v>12689</v>
      </c>
      <c r="R1828">
        <v>33</v>
      </c>
      <c r="S1828">
        <v>93</v>
      </c>
    </row>
    <row r="1829" spans="2:19" x14ac:dyDescent="0.25">
      <c r="B1829">
        <v>1827</v>
      </c>
      <c r="C1829" t="s">
        <v>136</v>
      </c>
      <c r="D1829" t="s">
        <v>87</v>
      </c>
      <c r="E1829" s="10">
        <v>1.1574074074074073E-5</v>
      </c>
      <c r="F1829" t="s">
        <v>101</v>
      </c>
      <c r="G1829" t="s">
        <v>696</v>
      </c>
      <c r="H1829" s="11">
        <v>44171.419571759259</v>
      </c>
      <c r="I1829" t="s">
        <v>2673</v>
      </c>
      <c r="J1829">
        <v>0</v>
      </c>
      <c r="K1829">
        <v>92</v>
      </c>
      <c r="M1829">
        <v>1827</v>
      </c>
      <c r="N1829" s="16">
        <v>1.1574074074074073E-5</v>
      </c>
      <c r="O1829">
        <v>1</v>
      </c>
      <c r="P1829">
        <v>9</v>
      </c>
      <c r="Q1829">
        <f>pqZwift[[#This Row],[Afstand]]+IF(pqZwift[[#This Row],[Index]]&gt;1,Q1828,0)</f>
        <v>12698</v>
      </c>
      <c r="R1829">
        <v>33</v>
      </c>
      <c r="S1829">
        <v>92</v>
      </c>
    </row>
    <row r="1830" spans="2:19" x14ac:dyDescent="0.25">
      <c r="B1830">
        <v>1828</v>
      </c>
      <c r="C1830" t="s">
        <v>136</v>
      </c>
      <c r="D1830" t="s">
        <v>87</v>
      </c>
      <c r="E1830" s="10">
        <v>1.1574074074074073E-5</v>
      </c>
      <c r="F1830" t="s">
        <v>101</v>
      </c>
      <c r="G1830" t="s">
        <v>707</v>
      </c>
      <c r="H1830" s="11">
        <v>44171.419583333336</v>
      </c>
      <c r="I1830" t="s">
        <v>2674</v>
      </c>
      <c r="J1830">
        <v>0</v>
      </c>
      <c r="K1830">
        <v>93</v>
      </c>
      <c r="M1830">
        <v>1828</v>
      </c>
      <c r="N1830" s="16">
        <v>1.1574074074074073E-5</v>
      </c>
      <c r="O1830">
        <v>1</v>
      </c>
      <c r="P1830">
        <v>9</v>
      </c>
      <c r="Q1830">
        <f>pqZwift[[#This Row],[Afstand]]+IF(pqZwift[[#This Row],[Index]]&gt;1,Q1829,0)</f>
        <v>12707</v>
      </c>
      <c r="R1830">
        <v>33</v>
      </c>
      <c r="S1830">
        <v>93</v>
      </c>
    </row>
    <row r="1831" spans="2:19" x14ac:dyDescent="0.25">
      <c r="B1831">
        <v>1829</v>
      </c>
      <c r="C1831" t="s">
        <v>136</v>
      </c>
      <c r="D1831" t="s">
        <v>87</v>
      </c>
      <c r="E1831" s="10">
        <v>1.1574074074074073E-5</v>
      </c>
      <c r="F1831" t="s">
        <v>88</v>
      </c>
      <c r="G1831" t="s">
        <v>480</v>
      </c>
      <c r="H1831" s="11">
        <v>44171.419594907406</v>
      </c>
      <c r="I1831" t="s">
        <v>2675</v>
      </c>
      <c r="J1831">
        <v>0</v>
      </c>
      <c r="K1831">
        <v>93</v>
      </c>
      <c r="M1831">
        <v>1829</v>
      </c>
      <c r="N1831" s="16">
        <v>1.1574074074074073E-5</v>
      </c>
      <c r="O1831">
        <v>1</v>
      </c>
      <c r="P1831">
        <v>9</v>
      </c>
      <c r="Q1831">
        <f>pqZwift[[#This Row],[Afstand]]+IF(pqZwift[[#This Row],[Index]]&gt;1,Q1830,0)</f>
        <v>12716</v>
      </c>
      <c r="R1831">
        <v>32</v>
      </c>
      <c r="S1831">
        <v>93</v>
      </c>
    </row>
    <row r="1832" spans="2:19" x14ac:dyDescent="0.25">
      <c r="B1832">
        <v>1830</v>
      </c>
      <c r="C1832" t="s">
        <v>136</v>
      </c>
      <c r="D1832" t="s">
        <v>87</v>
      </c>
      <c r="E1832" s="10">
        <v>1.1574074074074073E-5</v>
      </c>
      <c r="F1832" t="s">
        <v>101</v>
      </c>
      <c r="G1832" t="s">
        <v>460</v>
      </c>
      <c r="H1832" s="11">
        <v>44171.419606481482</v>
      </c>
      <c r="I1832" t="s">
        <v>2676</v>
      </c>
      <c r="J1832">
        <v>0</v>
      </c>
      <c r="K1832">
        <v>92</v>
      </c>
      <c r="M1832">
        <v>1830</v>
      </c>
      <c r="N1832" s="16">
        <v>1.1574074074074073E-5</v>
      </c>
      <c r="O1832">
        <v>1</v>
      </c>
      <c r="P1832">
        <v>9</v>
      </c>
      <c r="Q1832">
        <f>pqZwift[[#This Row],[Afstand]]+IF(pqZwift[[#This Row],[Index]]&gt;1,Q1831,0)</f>
        <v>12725</v>
      </c>
      <c r="R1832">
        <v>33</v>
      </c>
      <c r="S1832">
        <v>92</v>
      </c>
    </row>
    <row r="1833" spans="2:19" x14ac:dyDescent="0.25">
      <c r="B1833">
        <v>1831</v>
      </c>
      <c r="C1833" t="s">
        <v>136</v>
      </c>
      <c r="D1833" t="s">
        <v>104</v>
      </c>
      <c r="E1833" s="10">
        <v>1.1574074074074073E-5</v>
      </c>
      <c r="F1833" t="s">
        <v>112</v>
      </c>
      <c r="G1833" t="s">
        <v>2677</v>
      </c>
      <c r="H1833" s="11">
        <v>44171.419618055559</v>
      </c>
      <c r="I1833" t="s">
        <v>2678</v>
      </c>
      <c r="J1833">
        <v>0</v>
      </c>
      <c r="K1833">
        <v>93</v>
      </c>
      <c r="M1833">
        <v>1831</v>
      </c>
      <c r="N1833" s="16">
        <v>1.1574074074074073E-5</v>
      </c>
      <c r="O1833">
        <v>1</v>
      </c>
      <c r="P1833">
        <v>10</v>
      </c>
      <c r="Q1833">
        <f>pqZwift[[#This Row],[Afstand]]+IF(pqZwift[[#This Row],[Index]]&gt;1,Q1832,0)</f>
        <v>12735</v>
      </c>
      <c r="R1833">
        <v>36</v>
      </c>
      <c r="S1833">
        <v>93</v>
      </c>
    </row>
    <row r="1834" spans="2:19" x14ac:dyDescent="0.25">
      <c r="B1834">
        <v>1832</v>
      </c>
      <c r="C1834" t="s">
        <v>136</v>
      </c>
      <c r="D1834" t="s">
        <v>87</v>
      </c>
      <c r="E1834" s="10">
        <v>1.1574074074074073E-5</v>
      </c>
      <c r="F1834" t="s">
        <v>101</v>
      </c>
      <c r="G1834" t="s">
        <v>2679</v>
      </c>
      <c r="H1834" s="11">
        <v>44171.419629629629</v>
      </c>
      <c r="I1834" t="s">
        <v>2680</v>
      </c>
      <c r="J1834">
        <v>0</v>
      </c>
      <c r="K1834">
        <v>92</v>
      </c>
      <c r="M1834">
        <v>1832</v>
      </c>
      <c r="N1834" s="16">
        <v>1.1574074074074073E-5</v>
      </c>
      <c r="O1834">
        <v>1</v>
      </c>
      <c r="P1834">
        <v>9</v>
      </c>
      <c r="Q1834">
        <f>pqZwift[[#This Row],[Afstand]]+IF(pqZwift[[#This Row],[Index]]&gt;1,Q1833,0)</f>
        <v>12744</v>
      </c>
      <c r="R1834">
        <v>33</v>
      </c>
      <c r="S1834">
        <v>92</v>
      </c>
    </row>
    <row r="1835" spans="2:19" x14ac:dyDescent="0.25">
      <c r="B1835">
        <v>1833</v>
      </c>
      <c r="C1835" t="s">
        <v>136</v>
      </c>
      <c r="D1835" t="s">
        <v>35</v>
      </c>
      <c r="E1835" s="10">
        <v>1.1574074074074073E-5</v>
      </c>
      <c r="F1835" t="s">
        <v>161</v>
      </c>
      <c r="G1835" t="s">
        <v>778</v>
      </c>
      <c r="H1835" s="11">
        <v>44171.419641203705</v>
      </c>
      <c r="I1835" t="s">
        <v>2681</v>
      </c>
      <c r="J1835">
        <v>0</v>
      </c>
      <c r="K1835">
        <v>91</v>
      </c>
      <c r="M1835">
        <v>1833</v>
      </c>
      <c r="N1835" s="16">
        <v>1.1574074074074073E-5</v>
      </c>
      <c r="O1835">
        <v>1</v>
      </c>
      <c r="P1835">
        <v>8</v>
      </c>
      <c r="Q1835">
        <f>pqZwift[[#This Row],[Afstand]]+IF(pqZwift[[#This Row],[Index]]&gt;1,Q1834,0)</f>
        <v>12752</v>
      </c>
      <c r="R1835">
        <v>30</v>
      </c>
      <c r="S1835">
        <v>91</v>
      </c>
    </row>
    <row r="1836" spans="2:19" x14ac:dyDescent="0.25">
      <c r="B1836">
        <v>1834</v>
      </c>
      <c r="C1836" t="s">
        <v>136</v>
      </c>
      <c r="D1836" t="s">
        <v>87</v>
      </c>
      <c r="E1836" s="10">
        <v>1.1574074074074073E-5</v>
      </c>
      <c r="F1836" t="s">
        <v>101</v>
      </c>
      <c r="G1836" t="s">
        <v>2682</v>
      </c>
      <c r="H1836" s="11">
        <v>44171.419652777775</v>
      </c>
      <c r="I1836" t="s">
        <v>2683</v>
      </c>
      <c r="J1836">
        <v>0</v>
      </c>
      <c r="K1836">
        <v>91</v>
      </c>
      <c r="M1836">
        <v>1834</v>
      </c>
      <c r="N1836" s="16">
        <v>1.1574074074074073E-5</v>
      </c>
      <c r="O1836">
        <v>1</v>
      </c>
      <c r="P1836">
        <v>9</v>
      </c>
      <c r="Q1836">
        <f>pqZwift[[#This Row],[Afstand]]+IF(pqZwift[[#This Row],[Index]]&gt;1,Q1835,0)</f>
        <v>12761</v>
      </c>
      <c r="R1836">
        <v>33</v>
      </c>
      <c r="S1836">
        <v>91</v>
      </c>
    </row>
    <row r="1837" spans="2:19" x14ac:dyDescent="0.25">
      <c r="B1837">
        <v>1835</v>
      </c>
      <c r="C1837" t="s">
        <v>136</v>
      </c>
      <c r="D1837" t="s">
        <v>87</v>
      </c>
      <c r="E1837" s="10">
        <v>1.1574074074074073E-5</v>
      </c>
      <c r="F1837" t="s">
        <v>98</v>
      </c>
      <c r="G1837" t="s">
        <v>430</v>
      </c>
      <c r="H1837" s="11">
        <v>44171.419664351852</v>
      </c>
      <c r="I1837" t="s">
        <v>2684</v>
      </c>
      <c r="J1837">
        <v>0</v>
      </c>
      <c r="K1837">
        <v>92</v>
      </c>
      <c r="M1837">
        <v>1835</v>
      </c>
      <c r="N1837" s="16">
        <v>1.1574074074074073E-5</v>
      </c>
      <c r="O1837">
        <v>1</v>
      </c>
      <c r="P1837">
        <v>9</v>
      </c>
      <c r="Q1837">
        <f>pqZwift[[#This Row],[Afstand]]+IF(pqZwift[[#This Row],[Index]]&gt;1,Q1836,0)</f>
        <v>12770</v>
      </c>
      <c r="R1837">
        <v>34</v>
      </c>
      <c r="S1837">
        <v>92</v>
      </c>
    </row>
    <row r="1838" spans="2:19" x14ac:dyDescent="0.25">
      <c r="B1838">
        <v>1836</v>
      </c>
      <c r="C1838" t="s">
        <v>407</v>
      </c>
      <c r="D1838" t="s">
        <v>87</v>
      </c>
      <c r="E1838" s="10">
        <v>1.1574074074074073E-5</v>
      </c>
      <c r="F1838" t="s">
        <v>93</v>
      </c>
      <c r="G1838" t="s">
        <v>2685</v>
      </c>
      <c r="H1838" s="11">
        <v>44171.419675925928</v>
      </c>
      <c r="I1838" t="s">
        <v>2686</v>
      </c>
      <c r="J1838">
        <v>0</v>
      </c>
      <c r="K1838">
        <v>91</v>
      </c>
      <c r="M1838">
        <v>1836</v>
      </c>
      <c r="N1838" s="16">
        <v>1.1574074074074073E-5</v>
      </c>
      <c r="O1838">
        <v>0</v>
      </c>
      <c r="P1838">
        <v>9</v>
      </c>
      <c r="Q1838">
        <f>pqZwift[[#This Row],[Afstand]]+IF(pqZwift[[#This Row],[Index]]&gt;1,Q1837,0)</f>
        <v>12779</v>
      </c>
      <c r="R1838">
        <v>31</v>
      </c>
      <c r="S1838">
        <v>91</v>
      </c>
    </row>
    <row r="1839" spans="2:19" x14ac:dyDescent="0.25">
      <c r="B1839">
        <v>1837</v>
      </c>
      <c r="C1839" t="s">
        <v>407</v>
      </c>
      <c r="D1839" t="s">
        <v>87</v>
      </c>
      <c r="E1839" s="10">
        <v>1.1574074074074073E-5</v>
      </c>
      <c r="F1839" t="s">
        <v>101</v>
      </c>
      <c r="G1839" t="s">
        <v>2687</v>
      </c>
      <c r="H1839" s="11">
        <v>44171.419687499998</v>
      </c>
      <c r="I1839" t="s">
        <v>2688</v>
      </c>
      <c r="J1839">
        <v>0</v>
      </c>
      <c r="K1839">
        <v>91</v>
      </c>
      <c r="M1839">
        <v>1837</v>
      </c>
      <c r="N1839" s="16">
        <v>1.1574074074074073E-5</v>
      </c>
      <c r="O1839">
        <v>0</v>
      </c>
      <c r="P1839">
        <v>9</v>
      </c>
      <c r="Q1839">
        <f>pqZwift[[#This Row],[Afstand]]+IF(pqZwift[[#This Row],[Index]]&gt;1,Q1838,0)</f>
        <v>12788</v>
      </c>
      <c r="R1839">
        <v>33</v>
      </c>
      <c r="S1839">
        <v>91</v>
      </c>
    </row>
    <row r="1840" spans="2:19" x14ac:dyDescent="0.25">
      <c r="B1840">
        <v>1838</v>
      </c>
      <c r="C1840" t="s">
        <v>407</v>
      </c>
      <c r="D1840" t="s">
        <v>87</v>
      </c>
      <c r="E1840" s="10">
        <v>1.1574074074074073E-5</v>
      </c>
      <c r="F1840" t="s">
        <v>88</v>
      </c>
      <c r="G1840" t="s">
        <v>1251</v>
      </c>
      <c r="H1840" s="11">
        <v>44171.419699074075</v>
      </c>
      <c r="I1840" t="s">
        <v>2689</v>
      </c>
      <c r="J1840">
        <v>0</v>
      </c>
      <c r="K1840">
        <v>92</v>
      </c>
      <c r="M1840">
        <v>1838</v>
      </c>
      <c r="N1840" s="16">
        <v>1.1574074074074073E-5</v>
      </c>
      <c r="O1840">
        <v>0</v>
      </c>
      <c r="P1840">
        <v>9</v>
      </c>
      <c r="Q1840">
        <f>pqZwift[[#This Row],[Afstand]]+IF(pqZwift[[#This Row],[Index]]&gt;1,Q1839,0)</f>
        <v>12797</v>
      </c>
      <c r="R1840">
        <v>32</v>
      </c>
      <c r="S1840">
        <v>92</v>
      </c>
    </row>
    <row r="1841" spans="2:19" x14ac:dyDescent="0.25">
      <c r="B1841">
        <v>1839</v>
      </c>
      <c r="C1841" t="s">
        <v>407</v>
      </c>
      <c r="D1841" t="s">
        <v>87</v>
      </c>
      <c r="E1841" s="10">
        <v>1.1574074074074073E-5</v>
      </c>
      <c r="F1841" t="s">
        <v>93</v>
      </c>
      <c r="G1841" t="s">
        <v>2690</v>
      </c>
      <c r="H1841" s="11">
        <v>44171.419710648152</v>
      </c>
      <c r="I1841" t="s">
        <v>2691</v>
      </c>
      <c r="J1841">
        <v>0</v>
      </c>
      <c r="K1841">
        <v>91</v>
      </c>
      <c r="M1841">
        <v>1839</v>
      </c>
      <c r="N1841" s="16">
        <v>1.1574074074074073E-5</v>
      </c>
      <c r="O1841">
        <v>0</v>
      </c>
      <c r="P1841">
        <v>9</v>
      </c>
      <c r="Q1841">
        <f>pqZwift[[#This Row],[Afstand]]+IF(pqZwift[[#This Row],[Index]]&gt;1,Q1840,0)</f>
        <v>12806</v>
      </c>
      <c r="R1841">
        <v>31</v>
      </c>
      <c r="S1841">
        <v>91</v>
      </c>
    </row>
    <row r="1842" spans="2:19" x14ac:dyDescent="0.25">
      <c r="B1842">
        <v>1840</v>
      </c>
      <c r="C1842" t="s">
        <v>407</v>
      </c>
      <c r="D1842" t="s">
        <v>117</v>
      </c>
      <c r="E1842" s="10">
        <v>1.1574074074074073E-5</v>
      </c>
      <c r="F1842" t="s">
        <v>118</v>
      </c>
      <c r="G1842" t="s">
        <v>2692</v>
      </c>
      <c r="H1842" s="11">
        <v>44171.419722222221</v>
      </c>
      <c r="I1842" t="s">
        <v>2693</v>
      </c>
      <c r="J1842">
        <v>0</v>
      </c>
      <c r="K1842">
        <v>91</v>
      </c>
      <c r="M1842">
        <v>1840</v>
      </c>
      <c r="N1842" s="16">
        <v>1.1574074074074073E-5</v>
      </c>
      <c r="O1842">
        <v>0</v>
      </c>
      <c r="P1842">
        <v>11</v>
      </c>
      <c r="Q1842">
        <f>pqZwift[[#This Row],[Afstand]]+IF(pqZwift[[#This Row],[Index]]&gt;1,Q1841,0)</f>
        <v>12817</v>
      </c>
      <c r="R1842">
        <v>39</v>
      </c>
      <c r="S1842">
        <v>91</v>
      </c>
    </row>
    <row r="1843" spans="2:19" x14ac:dyDescent="0.25">
      <c r="B1843">
        <v>1841</v>
      </c>
      <c r="C1843" t="s">
        <v>407</v>
      </c>
      <c r="D1843" t="s">
        <v>87</v>
      </c>
      <c r="E1843" s="10">
        <v>1.1574074074074073E-5</v>
      </c>
      <c r="F1843" t="s">
        <v>93</v>
      </c>
      <c r="G1843" t="s">
        <v>223</v>
      </c>
      <c r="H1843" s="11">
        <v>44171.419733796298</v>
      </c>
      <c r="I1843" t="s">
        <v>2694</v>
      </c>
      <c r="J1843">
        <v>0</v>
      </c>
      <c r="K1843">
        <v>91</v>
      </c>
      <c r="M1843">
        <v>1841</v>
      </c>
      <c r="N1843" s="16">
        <v>1.1574074074074073E-5</v>
      </c>
      <c r="O1843">
        <v>0</v>
      </c>
      <c r="P1843">
        <v>9</v>
      </c>
      <c r="Q1843">
        <f>pqZwift[[#This Row],[Afstand]]+IF(pqZwift[[#This Row],[Index]]&gt;1,Q1842,0)</f>
        <v>12826</v>
      </c>
      <c r="R1843">
        <v>31</v>
      </c>
      <c r="S1843">
        <v>91</v>
      </c>
    </row>
    <row r="1844" spans="2:19" x14ac:dyDescent="0.25">
      <c r="B1844">
        <v>1842</v>
      </c>
      <c r="C1844" t="s">
        <v>407</v>
      </c>
      <c r="D1844" t="s">
        <v>87</v>
      </c>
      <c r="E1844" s="10">
        <v>1.1574074074074073E-5</v>
      </c>
      <c r="F1844" t="s">
        <v>101</v>
      </c>
      <c r="G1844" t="s">
        <v>2695</v>
      </c>
      <c r="H1844" s="11">
        <v>44171.419745370367</v>
      </c>
      <c r="I1844" t="s">
        <v>2696</v>
      </c>
      <c r="J1844">
        <v>0</v>
      </c>
      <c r="K1844">
        <v>91</v>
      </c>
      <c r="M1844">
        <v>1842</v>
      </c>
      <c r="N1844" s="16">
        <v>1.1574074074074073E-5</v>
      </c>
      <c r="O1844">
        <v>0</v>
      </c>
      <c r="P1844">
        <v>9</v>
      </c>
      <c r="Q1844">
        <f>pqZwift[[#This Row],[Afstand]]+IF(pqZwift[[#This Row],[Index]]&gt;1,Q1843,0)</f>
        <v>12835</v>
      </c>
      <c r="R1844">
        <v>33</v>
      </c>
      <c r="S1844">
        <v>91</v>
      </c>
    </row>
    <row r="1845" spans="2:19" x14ac:dyDescent="0.25">
      <c r="B1845">
        <v>1843</v>
      </c>
      <c r="C1845" t="s">
        <v>407</v>
      </c>
      <c r="D1845" t="s">
        <v>87</v>
      </c>
      <c r="E1845" s="10">
        <v>1.1574074074074073E-5</v>
      </c>
      <c r="F1845" t="s">
        <v>98</v>
      </c>
      <c r="G1845" t="s">
        <v>578</v>
      </c>
      <c r="H1845" s="11">
        <v>44171.419756944444</v>
      </c>
      <c r="I1845" t="s">
        <v>2697</v>
      </c>
      <c r="J1845">
        <v>0</v>
      </c>
      <c r="K1845">
        <v>91</v>
      </c>
      <c r="M1845">
        <v>1843</v>
      </c>
      <c r="N1845" s="16">
        <v>1.1574074074074073E-5</v>
      </c>
      <c r="O1845">
        <v>0</v>
      </c>
      <c r="P1845">
        <v>9</v>
      </c>
      <c r="Q1845">
        <f>pqZwift[[#This Row],[Afstand]]+IF(pqZwift[[#This Row],[Index]]&gt;1,Q1844,0)</f>
        <v>12844</v>
      </c>
      <c r="R1845">
        <v>34</v>
      </c>
      <c r="S1845">
        <v>91</v>
      </c>
    </row>
    <row r="1846" spans="2:19" x14ac:dyDescent="0.25">
      <c r="B1846">
        <v>1844</v>
      </c>
      <c r="C1846" t="s">
        <v>407</v>
      </c>
      <c r="D1846" t="s">
        <v>35</v>
      </c>
      <c r="E1846" s="10">
        <v>1.1574074074074073E-5</v>
      </c>
      <c r="F1846" t="s">
        <v>93</v>
      </c>
      <c r="G1846" t="s">
        <v>278</v>
      </c>
      <c r="H1846" s="11">
        <v>44171.419768518521</v>
      </c>
      <c r="I1846" t="s">
        <v>2698</v>
      </c>
      <c r="J1846">
        <v>0</v>
      </c>
      <c r="K1846">
        <v>90</v>
      </c>
      <c r="M1846">
        <v>1844</v>
      </c>
      <c r="N1846" s="16">
        <v>1.1574074074074073E-5</v>
      </c>
      <c r="O1846">
        <v>0</v>
      </c>
      <c r="P1846">
        <v>8</v>
      </c>
      <c r="Q1846">
        <f>pqZwift[[#This Row],[Afstand]]+IF(pqZwift[[#This Row],[Index]]&gt;1,Q1845,0)</f>
        <v>12852</v>
      </c>
      <c r="R1846">
        <v>31</v>
      </c>
      <c r="S1846">
        <v>90</v>
      </c>
    </row>
    <row r="1847" spans="2:19" x14ac:dyDescent="0.25">
      <c r="B1847">
        <v>1845</v>
      </c>
      <c r="C1847" t="s">
        <v>407</v>
      </c>
      <c r="D1847" t="s">
        <v>87</v>
      </c>
      <c r="E1847" s="10">
        <v>1.1574074074074073E-5</v>
      </c>
      <c r="F1847" t="s">
        <v>98</v>
      </c>
      <c r="G1847" t="s">
        <v>2629</v>
      </c>
      <c r="H1847" s="11">
        <v>44171.41978009259</v>
      </c>
      <c r="I1847" t="s">
        <v>2699</v>
      </c>
      <c r="J1847">
        <v>0</v>
      </c>
      <c r="K1847">
        <v>90</v>
      </c>
      <c r="M1847">
        <v>1845</v>
      </c>
      <c r="N1847" s="16">
        <v>1.1574074074074073E-5</v>
      </c>
      <c r="O1847">
        <v>0</v>
      </c>
      <c r="P1847">
        <v>9</v>
      </c>
      <c r="Q1847">
        <f>pqZwift[[#This Row],[Afstand]]+IF(pqZwift[[#This Row],[Index]]&gt;1,Q1846,0)</f>
        <v>12861</v>
      </c>
      <c r="R1847">
        <v>34</v>
      </c>
      <c r="S1847">
        <v>90</v>
      </c>
    </row>
    <row r="1848" spans="2:19" x14ac:dyDescent="0.25">
      <c r="B1848">
        <v>1846</v>
      </c>
      <c r="C1848" t="s">
        <v>407</v>
      </c>
      <c r="D1848" t="s">
        <v>43</v>
      </c>
      <c r="E1848" s="10">
        <v>1.1574074074074073E-5</v>
      </c>
      <c r="F1848" t="s">
        <v>76</v>
      </c>
      <c r="G1848" t="s">
        <v>235</v>
      </c>
      <c r="H1848" s="11">
        <v>44171.419791666667</v>
      </c>
      <c r="I1848" t="s">
        <v>2700</v>
      </c>
      <c r="J1848">
        <v>0</v>
      </c>
      <c r="K1848">
        <v>90</v>
      </c>
      <c r="M1848">
        <v>1846</v>
      </c>
      <c r="N1848" s="16">
        <v>1.1574074074074073E-5</v>
      </c>
      <c r="O1848">
        <v>0</v>
      </c>
      <c r="P1848">
        <v>7</v>
      </c>
      <c r="Q1848">
        <f>pqZwift[[#This Row],[Afstand]]+IF(pqZwift[[#This Row],[Index]]&gt;1,Q1847,0)</f>
        <v>12868</v>
      </c>
      <c r="R1848">
        <v>27</v>
      </c>
      <c r="S1848">
        <v>90</v>
      </c>
    </row>
    <row r="1849" spans="2:19" x14ac:dyDescent="0.25">
      <c r="B1849">
        <v>1847</v>
      </c>
      <c r="C1849" t="s">
        <v>407</v>
      </c>
      <c r="D1849" t="s">
        <v>104</v>
      </c>
      <c r="E1849" s="10">
        <v>1.1574074074074073E-5</v>
      </c>
      <c r="F1849" t="s">
        <v>142</v>
      </c>
      <c r="G1849" t="s">
        <v>2701</v>
      </c>
      <c r="H1849" s="11">
        <v>44171.419803240744</v>
      </c>
      <c r="I1849" t="s">
        <v>2702</v>
      </c>
      <c r="J1849">
        <v>0</v>
      </c>
      <c r="K1849">
        <v>90</v>
      </c>
      <c r="M1849">
        <v>1847</v>
      </c>
      <c r="N1849" s="16">
        <v>1.1574074074074073E-5</v>
      </c>
      <c r="O1849">
        <v>0</v>
      </c>
      <c r="P1849">
        <v>10</v>
      </c>
      <c r="Q1849">
        <f>pqZwift[[#This Row],[Afstand]]+IF(pqZwift[[#This Row],[Index]]&gt;1,Q1848,0)</f>
        <v>12878</v>
      </c>
      <c r="R1849">
        <v>37</v>
      </c>
      <c r="S1849">
        <v>90</v>
      </c>
    </row>
    <row r="1850" spans="2:19" x14ac:dyDescent="0.25">
      <c r="B1850">
        <v>1848</v>
      </c>
      <c r="C1850" t="s">
        <v>407</v>
      </c>
      <c r="D1850" t="s">
        <v>87</v>
      </c>
      <c r="E1850" s="10">
        <v>1.1574074074074073E-5</v>
      </c>
      <c r="F1850" t="s">
        <v>93</v>
      </c>
      <c r="G1850" t="s">
        <v>2703</v>
      </c>
      <c r="H1850" s="11">
        <v>44171.419814814813</v>
      </c>
      <c r="I1850" t="s">
        <v>2704</v>
      </c>
      <c r="J1850">
        <v>0</v>
      </c>
      <c r="K1850">
        <v>91</v>
      </c>
      <c r="M1850">
        <v>1848</v>
      </c>
      <c r="N1850" s="16">
        <v>1.1574074074074073E-5</v>
      </c>
      <c r="O1850">
        <v>0</v>
      </c>
      <c r="P1850">
        <v>9</v>
      </c>
      <c r="Q1850">
        <f>pqZwift[[#This Row],[Afstand]]+IF(pqZwift[[#This Row],[Index]]&gt;1,Q1849,0)</f>
        <v>12887</v>
      </c>
      <c r="R1850">
        <v>31</v>
      </c>
      <c r="S1850">
        <v>91</v>
      </c>
    </row>
    <row r="1851" spans="2:19" x14ac:dyDescent="0.25">
      <c r="B1851">
        <v>1849</v>
      </c>
      <c r="C1851" t="s">
        <v>407</v>
      </c>
      <c r="D1851" t="s">
        <v>35</v>
      </c>
      <c r="E1851" s="10">
        <v>1.1574074074074073E-5</v>
      </c>
      <c r="F1851" t="s">
        <v>161</v>
      </c>
      <c r="G1851" t="s">
        <v>2705</v>
      </c>
      <c r="H1851" s="11">
        <v>44171.41982638889</v>
      </c>
      <c r="I1851" t="s">
        <v>2706</v>
      </c>
      <c r="J1851">
        <v>0</v>
      </c>
      <c r="K1851">
        <v>91</v>
      </c>
      <c r="M1851">
        <v>1849</v>
      </c>
      <c r="N1851" s="16">
        <v>1.1574074074074073E-5</v>
      </c>
      <c r="O1851">
        <v>0</v>
      </c>
      <c r="P1851">
        <v>8</v>
      </c>
      <c r="Q1851">
        <f>pqZwift[[#This Row],[Afstand]]+IF(pqZwift[[#This Row],[Index]]&gt;1,Q1850,0)</f>
        <v>12895</v>
      </c>
      <c r="R1851">
        <v>30</v>
      </c>
      <c r="S1851">
        <v>91</v>
      </c>
    </row>
    <row r="1852" spans="2:19" x14ac:dyDescent="0.25">
      <c r="B1852">
        <v>1850</v>
      </c>
      <c r="C1852" t="s">
        <v>407</v>
      </c>
      <c r="D1852" t="s">
        <v>87</v>
      </c>
      <c r="E1852" s="10">
        <v>1.1574074074074073E-5</v>
      </c>
      <c r="F1852" t="s">
        <v>98</v>
      </c>
      <c r="G1852" t="s">
        <v>2707</v>
      </c>
      <c r="H1852" s="11">
        <v>44171.41983796296</v>
      </c>
      <c r="I1852" t="s">
        <v>2708</v>
      </c>
      <c r="J1852">
        <v>0</v>
      </c>
      <c r="K1852">
        <v>92</v>
      </c>
      <c r="M1852">
        <v>1850</v>
      </c>
      <c r="N1852" s="16">
        <v>1.1574074074074073E-5</v>
      </c>
      <c r="O1852">
        <v>0</v>
      </c>
      <c r="P1852">
        <v>9</v>
      </c>
      <c r="Q1852">
        <f>pqZwift[[#This Row],[Afstand]]+IF(pqZwift[[#This Row],[Index]]&gt;1,Q1851,0)</f>
        <v>12904</v>
      </c>
      <c r="R1852">
        <v>34</v>
      </c>
      <c r="S1852">
        <v>92</v>
      </c>
    </row>
    <row r="1853" spans="2:19" x14ac:dyDescent="0.25">
      <c r="B1853">
        <v>1851</v>
      </c>
      <c r="C1853" t="s">
        <v>136</v>
      </c>
      <c r="D1853" t="s">
        <v>35</v>
      </c>
      <c r="E1853" s="10">
        <v>1.1574074074074073E-5</v>
      </c>
      <c r="F1853" t="s">
        <v>161</v>
      </c>
      <c r="G1853" t="s">
        <v>357</v>
      </c>
      <c r="H1853" s="11">
        <v>44171.419849537036</v>
      </c>
      <c r="I1853" t="s">
        <v>2709</v>
      </c>
      <c r="J1853">
        <v>0</v>
      </c>
      <c r="K1853">
        <v>91</v>
      </c>
      <c r="M1853">
        <v>1851</v>
      </c>
      <c r="N1853" s="16">
        <v>1.1574074074074073E-5</v>
      </c>
      <c r="O1853">
        <v>1</v>
      </c>
      <c r="P1853">
        <v>8</v>
      </c>
      <c r="Q1853">
        <f>pqZwift[[#This Row],[Afstand]]+IF(pqZwift[[#This Row],[Index]]&gt;1,Q1852,0)</f>
        <v>12912</v>
      </c>
      <c r="R1853">
        <v>30</v>
      </c>
      <c r="S1853">
        <v>91</v>
      </c>
    </row>
    <row r="1854" spans="2:19" x14ac:dyDescent="0.25">
      <c r="B1854">
        <v>1852</v>
      </c>
      <c r="C1854" t="s">
        <v>136</v>
      </c>
      <c r="D1854" t="s">
        <v>35</v>
      </c>
      <c r="E1854" s="10">
        <v>1.1574074074074073E-5</v>
      </c>
      <c r="F1854" t="s">
        <v>185</v>
      </c>
      <c r="G1854" t="s">
        <v>2710</v>
      </c>
      <c r="H1854" s="11">
        <v>44171.419861111113</v>
      </c>
      <c r="I1854" t="s">
        <v>2711</v>
      </c>
      <c r="J1854">
        <v>0</v>
      </c>
      <c r="K1854">
        <v>91</v>
      </c>
      <c r="M1854">
        <v>1852</v>
      </c>
      <c r="N1854" s="16">
        <v>1.1574074074074073E-5</v>
      </c>
      <c r="O1854">
        <v>1</v>
      </c>
      <c r="P1854">
        <v>8</v>
      </c>
      <c r="Q1854">
        <f>pqZwift[[#This Row],[Afstand]]+IF(pqZwift[[#This Row],[Index]]&gt;1,Q1853,0)</f>
        <v>12920</v>
      </c>
      <c r="R1854">
        <v>28</v>
      </c>
      <c r="S1854">
        <v>91</v>
      </c>
    </row>
    <row r="1855" spans="2:19" x14ac:dyDescent="0.25">
      <c r="B1855">
        <v>1853</v>
      </c>
      <c r="C1855" t="s">
        <v>136</v>
      </c>
      <c r="D1855" t="s">
        <v>87</v>
      </c>
      <c r="E1855" s="10">
        <v>1.1574074074074073E-5</v>
      </c>
      <c r="F1855" t="s">
        <v>101</v>
      </c>
      <c r="G1855" t="s">
        <v>2712</v>
      </c>
      <c r="H1855" s="11">
        <v>44171.419872685183</v>
      </c>
      <c r="I1855" t="s">
        <v>2713</v>
      </c>
      <c r="J1855">
        <v>0</v>
      </c>
      <c r="K1855">
        <v>91</v>
      </c>
      <c r="M1855">
        <v>1853</v>
      </c>
      <c r="N1855" s="16">
        <v>1.1574074074074073E-5</v>
      </c>
      <c r="O1855">
        <v>1</v>
      </c>
      <c r="P1855">
        <v>9</v>
      </c>
      <c r="Q1855">
        <f>pqZwift[[#This Row],[Afstand]]+IF(pqZwift[[#This Row],[Index]]&gt;1,Q1854,0)</f>
        <v>12929</v>
      </c>
      <c r="R1855">
        <v>33</v>
      </c>
      <c r="S1855">
        <v>91</v>
      </c>
    </row>
    <row r="1856" spans="2:19" x14ac:dyDescent="0.25">
      <c r="B1856">
        <v>1854</v>
      </c>
      <c r="C1856" t="s">
        <v>136</v>
      </c>
      <c r="D1856" t="s">
        <v>35</v>
      </c>
      <c r="E1856" s="10">
        <v>1.1574074074074073E-5</v>
      </c>
      <c r="F1856" t="s">
        <v>161</v>
      </c>
      <c r="G1856" t="s">
        <v>2714</v>
      </c>
      <c r="H1856" s="11">
        <v>44171.41988425926</v>
      </c>
      <c r="I1856" t="s">
        <v>2715</v>
      </c>
      <c r="J1856">
        <v>0</v>
      </c>
      <c r="K1856">
        <v>92</v>
      </c>
      <c r="M1856">
        <v>1854</v>
      </c>
      <c r="N1856" s="16">
        <v>1.1574074074074073E-5</v>
      </c>
      <c r="O1856">
        <v>1</v>
      </c>
      <c r="P1856">
        <v>8</v>
      </c>
      <c r="Q1856">
        <f>pqZwift[[#This Row],[Afstand]]+IF(pqZwift[[#This Row],[Index]]&gt;1,Q1855,0)</f>
        <v>12937</v>
      </c>
      <c r="R1856">
        <v>30</v>
      </c>
      <c r="S1856">
        <v>92</v>
      </c>
    </row>
    <row r="1857" spans="2:19" x14ac:dyDescent="0.25">
      <c r="B1857">
        <v>1855</v>
      </c>
      <c r="C1857" t="s">
        <v>136</v>
      </c>
      <c r="D1857" t="s">
        <v>35</v>
      </c>
      <c r="E1857" s="10">
        <v>1.1574074074074073E-5</v>
      </c>
      <c r="F1857" t="s">
        <v>93</v>
      </c>
      <c r="G1857" t="s">
        <v>2716</v>
      </c>
      <c r="H1857" s="11">
        <v>44171.419895833336</v>
      </c>
      <c r="I1857" t="s">
        <v>2717</v>
      </c>
      <c r="J1857">
        <v>0</v>
      </c>
      <c r="K1857">
        <v>91</v>
      </c>
      <c r="M1857">
        <v>1855</v>
      </c>
      <c r="N1857" s="16">
        <v>1.1574074074074073E-5</v>
      </c>
      <c r="O1857">
        <v>1</v>
      </c>
      <c r="P1857">
        <v>8</v>
      </c>
      <c r="Q1857">
        <f>pqZwift[[#This Row],[Afstand]]+IF(pqZwift[[#This Row],[Index]]&gt;1,Q1856,0)</f>
        <v>12945</v>
      </c>
      <c r="R1857">
        <v>31</v>
      </c>
      <c r="S1857">
        <v>91</v>
      </c>
    </row>
    <row r="1858" spans="2:19" x14ac:dyDescent="0.25">
      <c r="B1858">
        <v>1856</v>
      </c>
      <c r="C1858" t="s">
        <v>136</v>
      </c>
      <c r="D1858" t="s">
        <v>43</v>
      </c>
      <c r="E1858" s="10">
        <v>1.1574074074074073E-5</v>
      </c>
      <c r="F1858" t="s">
        <v>73</v>
      </c>
      <c r="G1858" t="s">
        <v>2718</v>
      </c>
      <c r="H1858" s="11">
        <v>44171.419907407406</v>
      </c>
      <c r="I1858" t="s">
        <v>2719</v>
      </c>
      <c r="J1858">
        <v>0</v>
      </c>
      <c r="K1858">
        <v>91</v>
      </c>
      <c r="M1858">
        <v>1856</v>
      </c>
      <c r="N1858" s="16">
        <v>1.1574074074074073E-5</v>
      </c>
      <c r="O1858">
        <v>1</v>
      </c>
      <c r="P1858">
        <v>7</v>
      </c>
      <c r="Q1858">
        <f>pqZwift[[#This Row],[Afstand]]+IF(pqZwift[[#This Row],[Index]]&gt;1,Q1857,0)</f>
        <v>12952</v>
      </c>
      <c r="R1858">
        <v>24</v>
      </c>
      <c r="S1858">
        <v>91</v>
      </c>
    </row>
    <row r="1859" spans="2:19" x14ac:dyDescent="0.25">
      <c r="B1859">
        <v>1857</v>
      </c>
      <c r="C1859" t="s">
        <v>136</v>
      </c>
      <c r="D1859" t="s">
        <v>43</v>
      </c>
      <c r="E1859" s="10">
        <v>1.1574074074074073E-5</v>
      </c>
      <c r="F1859" t="s">
        <v>173</v>
      </c>
      <c r="G1859" t="s">
        <v>311</v>
      </c>
      <c r="H1859" s="11">
        <v>44171.419918981483</v>
      </c>
      <c r="I1859" t="s">
        <v>2720</v>
      </c>
      <c r="J1859">
        <v>0</v>
      </c>
      <c r="K1859">
        <v>92</v>
      </c>
      <c r="M1859">
        <v>1857</v>
      </c>
      <c r="N1859" s="16">
        <v>1.1574074074074073E-5</v>
      </c>
      <c r="O1859">
        <v>1</v>
      </c>
      <c r="P1859">
        <v>7</v>
      </c>
      <c r="Q1859">
        <f>pqZwift[[#This Row],[Afstand]]+IF(pqZwift[[#This Row],[Index]]&gt;1,Q1858,0)</f>
        <v>12959</v>
      </c>
      <c r="R1859">
        <v>25</v>
      </c>
      <c r="S1859">
        <v>92</v>
      </c>
    </row>
    <row r="1860" spans="2:19" x14ac:dyDescent="0.25">
      <c r="B1860">
        <v>1858</v>
      </c>
      <c r="C1860" t="s">
        <v>136</v>
      </c>
      <c r="D1860" t="s">
        <v>87</v>
      </c>
      <c r="E1860" s="10">
        <v>1.1574074074074073E-5</v>
      </c>
      <c r="F1860" t="s">
        <v>93</v>
      </c>
      <c r="G1860" t="s">
        <v>2721</v>
      </c>
      <c r="H1860" s="11">
        <v>44171.419930555552</v>
      </c>
      <c r="I1860" t="s">
        <v>2722</v>
      </c>
      <c r="J1860">
        <v>0</v>
      </c>
      <c r="K1860">
        <v>93</v>
      </c>
      <c r="M1860">
        <v>1858</v>
      </c>
      <c r="N1860" s="16">
        <v>1.1574074074074073E-5</v>
      </c>
      <c r="O1860">
        <v>1</v>
      </c>
      <c r="P1860">
        <v>9</v>
      </c>
      <c r="Q1860">
        <f>pqZwift[[#This Row],[Afstand]]+IF(pqZwift[[#This Row],[Index]]&gt;1,Q1859,0)</f>
        <v>12968</v>
      </c>
      <c r="R1860">
        <v>31</v>
      </c>
      <c r="S1860">
        <v>93</v>
      </c>
    </row>
    <row r="1861" spans="2:19" x14ac:dyDescent="0.25">
      <c r="B1861">
        <v>1859</v>
      </c>
      <c r="C1861" t="s">
        <v>36</v>
      </c>
      <c r="D1861" t="s">
        <v>43</v>
      </c>
      <c r="E1861" s="10">
        <v>1.1574074074074073E-5</v>
      </c>
      <c r="F1861" t="s">
        <v>79</v>
      </c>
      <c r="G1861" t="s">
        <v>156</v>
      </c>
      <c r="H1861" s="11">
        <v>44171.419942129629</v>
      </c>
      <c r="I1861" t="s">
        <v>2723</v>
      </c>
      <c r="J1861">
        <v>0</v>
      </c>
      <c r="K1861">
        <v>94</v>
      </c>
      <c r="M1861">
        <v>1859</v>
      </c>
      <c r="N1861" s="16">
        <v>1.1574074074074073E-5</v>
      </c>
      <c r="O1861">
        <v>2</v>
      </c>
      <c r="P1861">
        <v>7</v>
      </c>
      <c r="Q1861">
        <f>pqZwift[[#This Row],[Afstand]]+IF(pqZwift[[#This Row],[Index]]&gt;1,Q1860,0)</f>
        <v>12975</v>
      </c>
      <c r="R1861">
        <v>26</v>
      </c>
      <c r="S1861">
        <v>94</v>
      </c>
    </row>
    <row r="1862" spans="2:19" x14ac:dyDescent="0.25">
      <c r="B1862">
        <v>1860</v>
      </c>
      <c r="C1862" t="s">
        <v>36</v>
      </c>
      <c r="D1862" t="s">
        <v>43</v>
      </c>
      <c r="E1862" s="10">
        <v>1.1574074074074073E-5</v>
      </c>
      <c r="F1862" t="s">
        <v>173</v>
      </c>
      <c r="G1862" t="s">
        <v>2724</v>
      </c>
      <c r="H1862" s="11">
        <v>44171.419953703706</v>
      </c>
      <c r="I1862" t="s">
        <v>2725</v>
      </c>
      <c r="J1862">
        <v>0</v>
      </c>
      <c r="K1862">
        <v>94</v>
      </c>
      <c r="M1862">
        <v>1860</v>
      </c>
      <c r="N1862" s="16">
        <v>1.1574074074074073E-5</v>
      </c>
      <c r="O1862">
        <v>2</v>
      </c>
      <c r="P1862">
        <v>7</v>
      </c>
      <c r="Q1862">
        <f>pqZwift[[#This Row],[Afstand]]+IF(pqZwift[[#This Row],[Index]]&gt;1,Q1861,0)</f>
        <v>12982</v>
      </c>
      <c r="R1862">
        <v>25</v>
      </c>
      <c r="S1862">
        <v>94</v>
      </c>
    </row>
    <row r="1863" spans="2:19" x14ac:dyDescent="0.25">
      <c r="B1863">
        <v>1861</v>
      </c>
      <c r="C1863" t="s">
        <v>36</v>
      </c>
      <c r="D1863" t="s">
        <v>35</v>
      </c>
      <c r="E1863" s="10">
        <v>1.1574074074074073E-5</v>
      </c>
      <c r="F1863" t="s">
        <v>84</v>
      </c>
      <c r="G1863" t="s">
        <v>2726</v>
      </c>
      <c r="H1863" s="11">
        <v>44171.419965277775</v>
      </c>
      <c r="I1863" t="s">
        <v>2727</v>
      </c>
      <c r="J1863">
        <v>0</v>
      </c>
      <c r="K1863">
        <v>95</v>
      </c>
      <c r="M1863">
        <v>1861</v>
      </c>
      <c r="N1863" s="16">
        <v>1.1574074074074073E-5</v>
      </c>
      <c r="O1863">
        <v>2</v>
      </c>
      <c r="P1863">
        <v>8</v>
      </c>
      <c r="Q1863">
        <f>pqZwift[[#This Row],[Afstand]]+IF(pqZwift[[#This Row],[Index]]&gt;1,Q1862,0)</f>
        <v>12990</v>
      </c>
      <c r="R1863">
        <v>29</v>
      </c>
      <c r="S1863">
        <v>95</v>
      </c>
    </row>
    <row r="1864" spans="2:19" x14ac:dyDescent="0.25">
      <c r="B1864">
        <v>1862</v>
      </c>
      <c r="C1864" t="s">
        <v>36</v>
      </c>
      <c r="D1864" t="s">
        <v>66</v>
      </c>
      <c r="E1864" s="10">
        <v>1.1574074074074073E-5</v>
      </c>
      <c r="F1864" t="s">
        <v>315</v>
      </c>
      <c r="G1864" t="s">
        <v>2728</v>
      </c>
      <c r="H1864" s="11">
        <v>44171.419976851852</v>
      </c>
      <c r="I1864" t="s">
        <v>2729</v>
      </c>
      <c r="J1864">
        <v>0</v>
      </c>
      <c r="K1864">
        <v>94</v>
      </c>
      <c r="M1864">
        <v>1862</v>
      </c>
      <c r="N1864" s="16">
        <v>1.1574074074074073E-5</v>
      </c>
      <c r="O1864">
        <v>2</v>
      </c>
      <c r="P1864">
        <v>6</v>
      </c>
      <c r="Q1864">
        <f>pqZwift[[#This Row],[Afstand]]+IF(pqZwift[[#This Row],[Index]]&gt;1,Q1863,0)</f>
        <v>12996</v>
      </c>
      <c r="R1864">
        <v>23</v>
      </c>
      <c r="S1864">
        <v>94</v>
      </c>
    </row>
    <row r="1865" spans="2:19" x14ac:dyDescent="0.25">
      <c r="B1865">
        <v>1863</v>
      </c>
      <c r="C1865" t="s">
        <v>36</v>
      </c>
      <c r="D1865" t="s">
        <v>43</v>
      </c>
      <c r="E1865" s="10">
        <v>1.1574074074074073E-5</v>
      </c>
      <c r="F1865" t="s">
        <v>73</v>
      </c>
      <c r="G1865" t="s">
        <v>74</v>
      </c>
      <c r="H1865" s="11">
        <v>44171.419988425929</v>
      </c>
      <c r="I1865" t="s">
        <v>2730</v>
      </c>
      <c r="J1865">
        <v>0</v>
      </c>
      <c r="K1865">
        <v>94</v>
      </c>
      <c r="M1865">
        <v>1863</v>
      </c>
      <c r="N1865" s="16">
        <v>1.1574074074074073E-5</v>
      </c>
      <c r="O1865">
        <v>2</v>
      </c>
      <c r="P1865">
        <v>7</v>
      </c>
      <c r="Q1865">
        <f>pqZwift[[#This Row],[Afstand]]+IF(pqZwift[[#This Row],[Index]]&gt;1,Q1864,0)</f>
        <v>13003</v>
      </c>
      <c r="R1865">
        <v>24</v>
      </c>
      <c r="S1865">
        <v>94</v>
      </c>
    </row>
    <row r="1866" spans="2:19" x14ac:dyDescent="0.25">
      <c r="B1866">
        <v>1864</v>
      </c>
      <c r="C1866" t="s">
        <v>36</v>
      </c>
      <c r="D1866" t="s">
        <v>43</v>
      </c>
      <c r="E1866" s="10">
        <v>1.1574074074074073E-5</v>
      </c>
      <c r="F1866" t="s">
        <v>173</v>
      </c>
      <c r="G1866" t="s">
        <v>2257</v>
      </c>
      <c r="H1866" s="11">
        <v>44171.42</v>
      </c>
      <c r="I1866" t="s">
        <v>2731</v>
      </c>
      <c r="J1866">
        <v>0</v>
      </c>
      <c r="K1866">
        <v>94</v>
      </c>
      <c r="M1866">
        <v>1864</v>
      </c>
      <c r="N1866" s="16">
        <v>1.1574074074074073E-5</v>
      </c>
      <c r="O1866">
        <v>2</v>
      </c>
      <c r="P1866">
        <v>7</v>
      </c>
      <c r="Q1866">
        <f>pqZwift[[#This Row],[Afstand]]+IF(pqZwift[[#This Row],[Index]]&gt;1,Q1865,0)</f>
        <v>13010</v>
      </c>
      <c r="R1866">
        <v>25</v>
      </c>
      <c r="S1866">
        <v>94</v>
      </c>
    </row>
    <row r="1867" spans="2:19" x14ac:dyDescent="0.25">
      <c r="B1867">
        <v>1865</v>
      </c>
      <c r="C1867" t="s">
        <v>36</v>
      </c>
      <c r="D1867" t="s">
        <v>43</v>
      </c>
      <c r="E1867" s="10">
        <v>1.1574074074074073E-5</v>
      </c>
      <c r="F1867" t="s">
        <v>73</v>
      </c>
      <c r="G1867" t="s">
        <v>2732</v>
      </c>
      <c r="H1867" s="11">
        <v>44171.420011574075</v>
      </c>
      <c r="I1867" t="s">
        <v>2733</v>
      </c>
      <c r="J1867">
        <v>0</v>
      </c>
      <c r="K1867">
        <v>93</v>
      </c>
      <c r="M1867">
        <v>1865</v>
      </c>
      <c r="N1867" s="16">
        <v>1.1574074074074073E-5</v>
      </c>
      <c r="O1867">
        <v>2</v>
      </c>
      <c r="P1867">
        <v>7</v>
      </c>
      <c r="Q1867">
        <f>pqZwift[[#This Row],[Afstand]]+IF(pqZwift[[#This Row],[Index]]&gt;1,Q1866,0)</f>
        <v>13017</v>
      </c>
      <c r="R1867">
        <v>24</v>
      </c>
      <c r="S1867">
        <v>93</v>
      </c>
    </row>
    <row r="1868" spans="2:19" x14ac:dyDescent="0.25">
      <c r="B1868">
        <v>1866</v>
      </c>
      <c r="C1868" t="s">
        <v>36</v>
      </c>
      <c r="D1868" t="s">
        <v>66</v>
      </c>
      <c r="E1868" s="10">
        <v>1.1574074074074073E-5</v>
      </c>
      <c r="F1868" t="s">
        <v>67</v>
      </c>
      <c r="G1868" t="s">
        <v>2734</v>
      </c>
      <c r="H1868" s="11">
        <v>44171.420023148145</v>
      </c>
      <c r="I1868" t="s">
        <v>2735</v>
      </c>
      <c r="J1868">
        <v>0</v>
      </c>
      <c r="K1868">
        <v>93</v>
      </c>
      <c r="M1868">
        <v>1866</v>
      </c>
      <c r="N1868" s="16">
        <v>1.1574074074074073E-5</v>
      </c>
      <c r="O1868">
        <v>2</v>
      </c>
      <c r="P1868">
        <v>6</v>
      </c>
      <c r="Q1868">
        <f>pqZwift[[#This Row],[Afstand]]+IF(pqZwift[[#This Row],[Index]]&gt;1,Q1867,0)</f>
        <v>13023</v>
      </c>
      <c r="R1868">
        <v>21</v>
      </c>
      <c r="S1868">
        <v>93</v>
      </c>
    </row>
    <row r="1869" spans="2:19" x14ac:dyDescent="0.25">
      <c r="B1869">
        <v>1867</v>
      </c>
      <c r="C1869" t="s">
        <v>36</v>
      </c>
      <c r="D1869" t="s">
        <v>43</v>
      </c>
      <c r="E1869" s="10">
        <v>1.1574074074074073E-5</v>
      </c>
      <c r="F1869" t="s">
        <v>73</v>
      </c>
      <c r="G1869" t="s">
        <v>2736</v>
      </c>
      <c r="H1869" s="11">
        <v>44171.420034722221</v>
      </c>
      <c r="I1869" t="s">
        <v>2737</v>
      </c>
      <c r="J1869">
        <v>0</v>
      </c>
      <c r="K1869">
        <v>91</v>
      </c>
      <c r="M1869">
        <v>1867</v>
      </c>
      <c r="N1869" s="16">
        <v>1.1574074074074073E-5</v>
      </c>
      <c r="O1869">
        <v>2</v>
      </c>
      <c r="P1869">
        <v>7</v>
      </c>
      <c r="Q1869">
        <f>pqZwift[[#This Row],[Afstand]]+IF(pqZwift[[#This Row],[Index]]&gt;1,Q1868,0)</f>
        <v>13030</v>
      </c>
      <c r="R1869">
        <v>24</v>
      </c>
      <c r="S1869">
        <v>91</v>
      </c>
    </row>
    <row r="1870" spans="2:19" x14ac:dyDescent="0.25">
      <c r="B1870">
        <v>1868</v>
      </c>
      <c r="C1870" t="s">
        <v>36</v>
      </c>
      <c r="D1870" t="s">
        <v>66</v>
      </c>
      <c r="E1870" s="10">
        <v>1.1574074074074073E-5</v>
      </c>
      <c r="F1870" t="s">
        <v>67</v>
      </c>
      <c r="G1870" t="s">
        <v>2738</v>
      </c>
      <c r="H1870" s="11">
        <v>44171.420046296298</v>
      </c>
      <c r="I1870" t="s">
        <v>2739</v>
      </c>
      <c r="J1870">
        <v>0</v>
      </c>
      <c r="K1870">
        <v>91</v>
      </c>
      <c r="M1870">
        <v>1868</v>
      </c>
      <c r="N1870" s="16">
        <v>1.1574074074074073E-5</v>
      </c>
      <c r="O1870">
        <v>2</v>
      </c>
      <c r="P1870">
        <v>6</v>
      </c>
      <c r="Q1870">
        <f>pqZwift[[#This Row],[Afstand]]+IF(pqZwift[[#This Row],[Index]]&gt;1,Q1869,0)</f>
        <v>13036</v>
      </c>
      <c r="R1870">
        <v>21</v>
      </c>
      <c r="S1870">
        <v>91</v>
      </c>
    </row>
    <row r="1871" spans="2:19" x14ac:dyDescent="0.25">
      <c r="B1871">
        <v>1869</v>
      </c>
      <c r="C1871" t="s">
        <v>36</v>
      </c>
      <c r="D1871" t="s">
        <v>66</v>
      </c>
      <c r="E1871" s="10">
        <v>1.1574074074074073E-5</v>
      </c>
      <c r="F1871" t="s">
        <v>315</v>
      </c>
      <c r="G1871" t="s">
        <v>2740</v>
      </c>
      <c r="H1871" s="11">
        <v>44171.420057870368</v>
      </c>
      <c r="I1871" t="s">
        <v>2741</v>
      </c>
      <c r="J1871">
        <v>0</v>
      </c>
      <c r="K1871">
        <v>91</v>
      </c>
      <c r="M1871">
        <v>1869</v>
      </c>
      <c r="N1871" s="16">
        <v>1.1574074074074073E-5</v>
      </c>
      <c r="O1871">
        <v>2</v>
      </c>
      <c r="P1871">
        <v>6</v>
      </c>
      <c r="Q1871">
        <f>pqZwift[[#This Row],[Afstand]]+IF(pqZwift[[#This Row],[Index]]&gt;1,Q1870,0)</f>
        <v>13042</v>
      </c>
      <c r="R1871">
        <v>23</v>
      </c>
      <c r="S1871">
        <v>91</v>
      </c>
    </row>
    <row r="1872" spans="2:19" x14ac:dyDescent="0.25">
      <c r="B1872">
        <v>1870</v>
      </c>
      <c r="C1872" t="s">
        <v>48</v>
      </c>
      <c r="D1872" t="s">
        <v>55</v>
      </c>
      <c r="E1872" s="10">
        <v>1.1574074074074073E-5</v>
      </c>
      <c r="F1872" t="s">
        <v>921</v>
      </c>
      <c r="G1872" t="s">
        <v>2742</v>
      </c>
      <c r="H1872" s="11">
        <v>44171.420069444444</v>
      </c>
      <c r="I1872" t="s">
        <v>2743</v>
      </c>
      <c r="J1872">
        <v>0</v>
      </c>
      <c r="K1872">
        <v>92</v>
      </c>
      <c r="M1872">
        <v>1870</v>
      </c>
      <c r="N1872" s="16">
        <v>1.1574074074074073E-5</v>
      </c>
      <c r="O1872">
        <v>3</v>
      </c>
      <c r="P1872">
        <v>5</v>
      </c>
      <c r="Q1872">
        <f>pqZwift[[#This Row],[Afstand]]+IF(pqZwift[[#This Row],[Index]]&gt;1,Q1871,0)</f>
        <v>13047</v>
      </c>
      <c r="R1872">
        <v>19</v>
      </c>
      <c r="S1872">
        <v>92</v>
      </c>
    </row>
    <row r="1873" spans="2:19" x14ac:dyDescent="0.25">
      <c r="B1873">
        <v>1871</v>
      </c>
      <c r="C1873" t="s">
        <v>48</v>
      </c>
      <c r="D1873" t="s">
        <v>66</v>
      </c>
      <c r="E1873" s="10">
        <v>1.1574074074074073E-5</v>
      </c>
      <c r="F1873" t="s">
        <v>70</v>
      </c>
      <c r="G1873" t="s">
        <v>140</v>
      </c>
      <c r="H1873" s="11">
        <v>44171.420081018521</v>
      </c>
      <c r="I1873" t="s">
        <v>2744</v>
      </c>
      <c r="J1873">
        <v>0</v>
      </c>
      <c r="K1873">
        <v>91</v>
      </c>
      <c r="M1873">
        <v>1871</v>
      </c>
      <c r="N1873" s="16">
        <v>1.1574074074074073E-5</v>
      </c>
      <c r="O1873">
        <v>3</v>
      </c>
      <c r="P1873">
        <v>6</v>
      </c>
      <c r="Q1873">
        <f>pqZwift[[#This Row],[Afstand]]+IF(pqZwift[[#This Row],[Index]]&gt;1,Q1872,0)</f>
        <v>13053</v>
      </c>
      <c r="R1873">
        <v>22</v>
      </c>
      <c r="S1873">
        <v>91</v>
      </c>
    </row>
    <row r="1874" spans="2:19" x14ac:dyDescent="0.25">
      <c r="B1874">
        <v>1872</v>
      </c>
      <c r="C1874" t="s">
        <v>48</v>
      </c>
      <c r="D1874" t="s">
        <v>55</v>
      </c>
      <c r="E1874" s="10">
        <v>1.1574074074074073E-5</v>
      </c>
      <c r="F1874" t="s">
        <v>56</v>
      </c>
      <c r="G1874" t="s">
        <v>2745</v>
      </c>
      <c r="H1874" s="11">
        <v>44171.420092592591</v>
      </c>
      <c r="I1874" t="s">
        <v>2746</v>
      </c>
      <c r="J1874">
        <v>0</v>
      </c>
      <c r="K1874">
        <v>92</v>
      </c>
      <c r="M1874">
        <v>1872</v>
      </c>
      <c r="N1874" s="16">
        <v>1.1574074074074073E-5</v>
      </c>
      <c r="O1874">
        <v>3</v>
      </c>
      <c r="P1874">
        <v>5</v>
      </c>
      <c r="Q1874">
        <f>pqZwift[[#This Row],[Afstand]]+IF(pqZwift[[#This Row],[Index]]&gt;1,Q1873,0)</f>
        <v>13058</v>
      </c>
      <c r="R1874">
        <v>17</v>
      </c>
      <c r="S1874">
        <v>92</v>
      </c>
    </row>
    <row r="1875" spans="2:19" x14ac:dyDescent="0.25">
      <c r="B1875">
        <v>1873</v>
      </c>
      <c r="C1875" t="s">
        <v>48</v>
      </c>
      <c r="D1875" t="s">
        <v>66</v>
      </c>
      <c r="E1875" s="10">
        <v>1.1574074074074073E-5</v>
      </c>
      <c r="F1875" t="s">
        <v>327</v>
      </c>
      <c r="G1875" t="s">
        <v>38</v>
      </c>
      <c r="H1875" s="11">
        <v>44171.420104166667</v>
      </c>
      <c r="I1875" t="s">
        <v>2747</v>
      </c>
      <c r="J1875">
        <v>0</v>
      </c>
      <c r="K1875">
        <v>92</v>
      </c>
      <c r="M1875">
        <v>1873</v>
      </c>
      <c r="N1875" s="16">
        <v>1.1574074074074073E-5</v>
      </c>
      <c r="O1875">
        <v>3</v>
      </c>
      <c r="P1875">
        <v>6</v>
      </c>
      <c r="Q1875">
        <f>pqZwift[[#This Row],[Afstand]]+IF(pqZwift[[#This Row],[Index]]&gt;1,Q1874,0)</f>
        <v>13064</v>
      </c>
      <c r="R1875">
        <v>20</v>
      </c>
      <c r="S1875">
        <v>92</v>
      </c>
    </row>
    <row r="1876" spans="2:19" x14ac:dyDescent="0.25">
      <c r="B1876">
        <v>1874</v>
      </c>
      <c r="C1876" t="s">
        <v>48</v>
      </c>
      <c r="D1876" t="s">
        <v>55</v>
      </c>
      <c r="E1876" s="10">
        <v>1.1574074074074073E-5</v>
      </c>
      <c r="F1876" t="s">
        <v>921</v>
      </c>
      <c r="G1876" t="s">
        <v>156</v>
      </c>
      <c r="H1876" s="11">
        <v>44171.420115740744</v>
      </c>
      <c r="I1876" t="s">
        <v>2748</v>
      </c>
      <c r="J1876">
        <v>0</v>
      </c>
      <c r="K1876">
        <v>93</v>
      </c>
      <c r="M1876">
        <v>1874</v>
      </c>
      <c r="N1876" s="16">
        <v>1.1574074074074073E-5</v>
      </c>
      <c r="O1876">
        <v>3</v>
      </c>
      <c r="P1876">
        <v>5</v>
      </c>
      <c r="Q1876">
        <f>pqZwift[[#This Row],[Afstand]]+IF(pqZwift[[#This Row],[Index]]&gt;1,Q1875,0)</f>
        <v>13069</v>
      </c>
      <c r="R1876">
        <v>19</v>
      </c>
      <c r="S1876">
        <v>93</v>
      </c>
    </row>
    <row r="1877" spans="2:19" x14ac:dyDescent="0.25">
      <c r="B1877">
        <v>1875</v>
      </c>
      <c r="C1877" t="s">
        <v>48</v>
      </c>
      <c r="D1877" t="s">
        <v>44</v>
      </c>
      <c r="E1877" s="10">
        <v>1.1574074074074073E-5</v>
      </c>
      <c r="F1877" t="s">
        <v>45</v>
      </c>
      <c r="G1877" t="s">
        <v>2749</v>
      </c>
      <c r="H1877" s="11">
        <v>44171.420127314814</v>
      </c>
      <c r="I1877" t="s">
        <v>2750</v>
      </c>
      <c r="J1877">
        <v>0</v>
      </c>
      <c r="K1877">
        <v>92</v>
      </c>
      <c r="M1877">
        <v>1875</v>
      </c>
      <c r="N1877" s="16">
        <v>1.1574074074074073E-5</v>
      </c>
      <c r="O1877">
        <v>3</v>
      </c>
      <c r="P1877">
        <v>4</v>
      </c>
      <c r="Q1877">
        <f>pqZwift[[#This Row],[Afstand]]+IF(pqZwift[[#This Row],[Index]]&gt;1,Q1876,0)</f>
        <v>13073</v>
      </c>
      <c r="R1877">
        <v>15</v>
      </c>
      <c r="S1877">
        <v>92</v>
      </c>
    </row>
    <row r="1878" spans="2:19" x14ac:dyDescent="0.25">
      <c r="B1878">
        <v>1876</v>
      </c>
      <c r="C1878" t="s">
        <v>48</v>
      </c>
      <c r="D1878" t="s">
        <v>55</v>
      </c>
      <c r="E1878" s="10">
        <v>1.1574074074074073E-5</v>
      </c>
      <c r="F1878" t="s">
        <v>61</v>
      </c>
      <c r="G1878" t="s">
        <v>2751</v>
      </c>
      <c r="H1878" s="11">
        <v>44171.420138888891</v>
      </c>
      <c r="I1878" t="s">
        <v>2752</v>
      </c>
      <c r="J1878">
        <v>0</v>
      </c>
      <c r="K1878">
        <v>93</v>
      </c>
      <c r="M1878">
        <v>1876</v>
      </c>
      <c r="N1878" s="16">
        <v>1.1574074074074073E-5</v>
      </c>
      <c r="O1878">
        <v>3</v>
      </c>
      <c r="P1878">
        <v>5</v>
      </c>
      <c r="Q1878">
        <f>pqZwift[[#This Row],[Afstand]]+IF(pqZwift[[#This Row],[Index]]&gt;1,Q1877,0)</f>
        <v>13078</v>
      </c>
      <c r="R1878">
        <v>18</v>
      </c>
      <c r="S1878">
        <v>93</v>
      </c>
    </row>
    <row r="1879" spans="2:19" x14ac:dyDescent="0.25">
      <c r="B1879">
        <v>1877</v>
      </c>
      <c r="C1879" t="s">
        <v>48</v>
      </c>
      <c r="D1879" t="s">
        <v>66</v>
      </c>
      <c r="E1879" s="10">
        <v>1.1574074074074073E-5</v>
      </c>
      <c r="F1879" t="s">
        <v>327</v>
      </c>
      <c r="G1879" t="s">
        <v>2753</v>
      </c>
      <c r="H1879" s="11">
        <v>44171.42015046296</v>
      </c>
      <c r="I1879" t="s">
        <v>2754</v>
      </c>
      <c r="J1879">
        <v>0</v>
      </c>
      <c r="K1879">
        <v>92</v>
      </c>
      <c r="M1879">
        <v>1877</v>
      </c>
      <c r="N1879" s="16">
        <v>1.1574074074074073E-5</v>
      </c>
      <c r="O1879">
        <v>3</v>
      </c>
      <c r="P1879">
        <v>6</v>
      </c>
      <c r="Q1879">
        <f>pqZwift[[#This Row],[Afstand]]+IF(pqZwift[[#This Row],[Index]]&gt;1,Q1878,0)</f>
        <v>13084</v>
      </c>
      <c r="R1879">
        <v>20</v>
      </c>
      <c r="S1879">
        <v>92</v>
      </c>
    </row>
    <row r="1880" spans="2:19" x14ac:dyDescent="0.25">
      <c r="B1880">
        <v>1878</v>
      </c>
      <c r="C1880" t="s">
        <v>48</v>
      </c>
      <c r="D1880" t="s">
        <v>44</v>
      </c>
      <c r="E1880" s="10">
        <v>1.1574074074074073E-5</v>
      </c>
      <c r="F1880" t="s">
        <v>52</v>
      </c>
      <c r="G1880" t="s">
        <v>53</v>
      </c>
      <c r="H1880" s="11">
        <v>44171.420162037037</v>
      </c>
      <c r="I1880" t="s">
        <v>2755</v>
      </c>
      <c r="J1880">
        <v>0</v>
      </c>
      <c r="K1880">
        <v>93</v>
      </c>
      <c r="M1880">
        <v>1878</v>
      </c>
      <c r="N1880" s="16">
        <v>1.1574074074074073E-5</v>
      </c>
      <c r="O1880">
        <v>3</v>
      </c>
      <c r="P1880">
        <v>4</v>
      </c>
      <c r="Q1880">
        <f>pqZwift[[#This Row],[Afstand]]+IF(pqZwift[[#This Row],[Index]]&gt;1,Q1879,0)</f>
        <v>13088</v>
      </c>
      <c r="R1880">
        <v>16</v>
      </c>
      <c r="S1880">
        <v>93</v>
      </c>
    </row>
    <row r="1881" spans="2:19" x14ac:dyDescent="0.25">
      <c r="B1881">
        <v>1879</v>
      </c>
      <c r="C1881" t="s">
        <v>48</v>
      </c>
      <c r="D1881" t="s">
        <v>66</v>
      </c>
      <c r="E1881" s="10">
        <v>1.1574074074074073E-5</v>
      </c>
      <c r="F1881" t="s">
        <v>315</v>
      </c>
      <c r="G1881" t="s">
        <v>188</v>
      </c>
      <c r="H1881" s="11">
        <v>44171.420173611114</v>
      </c>
      <c r="I1881" t="s">
        <v>2756</v>
      </c>
      <c r="J1881">
        <v>0</v>
      </c>
      <c r="K1881">
        <v>93</v>
      </c>
      <c r="M1881">
        <v>1879</v>
      </c>
      <c r="N1881" s="16">
        <v>1.1574074074074073E-5</v>
      </c>
      <c r="O1881">
        <v>3</v>
      </c>
      <c r="P1881">
        <v>6</v>
      </c>
      <c r="Q1881">
        <f>pqZwift[[#This Row],[Afstand]]+IF(pqZwift[[#This Row],[Index]]&gt;1,Q1880,0)</f>
        <v>13094</v>
      </c>
      <c r="R1881">
        <v>23</v>
      </c>
      <c r="S1881">
        <v>93</v>
      </c>
    </row>
    <row r="1882" spans="2:19" x14ac:dyDescent="0.25">
      <c r="B1882">
        <v>1880</v>
      </c>
      <c r="C1882" t="s">
        <v>48</v>
      </c>
      <c r="D1882" t="s">
        <v>48</v>
      </c>
      <c r="E1882" s="10">
        <v>1.1574074074074073E-5</v>
      </c>
      <c r="F1882" t="s">
        <v>1149</v>
      </c>
      <c r="G1882" t="s">
        <v>2757</v>
      </c>
      <c r="H1882" s="11">
        <v>44171.420185185183</v>
      </c>
      <c r="I1882" t="s">
        <v>2758</v>
      </c>
      <c r="J1882">
        <v>0</v>
      </c>
      <c r="K1882">
        <v>91</v>
      </c>
      <c r="M1882">
        <v>1880</v>
      </c>
      <c r="N1882" s="16">
        <v>1.1574074074074073E-5</v>
      </c>
      <c r="O1882">
        <v>3</v>
      </c>
      <c r="P1882">
        <v>3</v>
      </c>
      <c r="Q1882">
        <f>pqZwift[[#This Row],[Afstand]]+IF(pqZwift[[#This Row],[Index]]&gt;1,Q1881,0)</f>
        <v>13097</v>
      </c>
      <c r="R1882">
        <v>11</v>
      </c>
      <c r="S1882">
        <v>91</v>
      </c>
    </row>
    <row r="1883" spans="2:19" x14ac:dyDescent="0.25">
      <c r="B1883">
        <v>1881</v>
      </c>
      <c r="C1883" t="s">
        <v>48</v>
      </c>
      <c r="D1883" t="s">
        <v>66</v>
      </c>
      <c r="E1883" s="10">
        <v>1.1574074074074073E-5</v>
      </c>
      <c r="F1883" t="s">
        <v>70</v>
      </c>
      <c r="G1883" t="s">
        <v>369</v>
      </c>
      <c r="H1883" s="11">
        <v>44171.42019675926</v>
      </c>
      <c r="I1883" t="s">
        <v>2759</v>
      </c>
      <c r="J1883">
        <v>0</v>
      </c>
      <c r="K1883">
        <v>92</v>
      </c>
      <c r="M1883">
        <v>1881</v>
      </c>
      <c r="N1883" s="16">
        <v>1.1574074074074073E-5</v>
      </c>
      <c r="O1883">
        <v>3</v>
      </c>
      <c r="P1883">
        <v>6</v>
      </c>
      <c r="Q1883">
        <f>pqZwift[[#This Row],[Afstand]]+IF(pqZwift[[#This Row],[Index]]&gt;1,Q1882,0)</f>
        <v>13103</v>
      </c>
      <c r="R1883">
        <v>22</v>
      </c>
      <c r="S1883">
        <v>92</v>
      </c>
    </row>
    <row r="1884" spans="2:19" x14ac:dyDescent="0.25">
      <c r="B1884">
        <v>1882</v>
      </c>
      <c r="C1884" t="s">
        <v>48</v>
      </c>
      <c r="D1884" t="s">
        <v>48</v>
      </c>
      <c r="E1884" s="10">
        <v>1.1574074074074073E-5</v>
      </c>
      <c r="F1884" t="s">
        <v>49</v>
      </c>
      <c r="G1884" t="s">
        <v>190</v>
      </c>
      <c r="H1884" s="11">
        <v>44171.420208333337</v>
      </c>
      <c r="I1884" t="s">
        <v>2760</v>
      </c>
      <c r="J1884">
        <v>0</v>
      </c>
      <c r="K1884">
        <v>92</v>
      </c>
      <c r="M1884">
        <v>1882</v>
      </c>
      <c r="N1884" s="16">
        <v>1.1574074074074073E-5</v>
      </c>
      <c r="O1884">
        <v>3</v>
      </c>
      <c r="P1884">
        <v>3</v>
      </c>
      <c r="Q1884">
        <f>pqZwift[[#This Row],[Afstand]]+IF(pqZwift[[#This Row],[Index]]&gt;1,Q1883,0)</f>
        <v>13106</v>
      </c>
      <c r="R1884">
        <v>9</v>
      </c>
      <c r="S1884">
        <v>92</v>
      </c>
    </row>
    <row r="1885" spans="2:19" x14ac:dyDescent="0.25">
      <c r="B1885">
        <v>1883</v>
      </c>
      <c r="C1885" t="s">
        <v>48</v>
      </c>
      <c r="D1885" t="s">
        <v>66</v>
      </c>
      <c r="E1885" s="10">
        <v>1.1574074074074073E-5</v>
      </c>
      <c r="F1885" t="s">
        <v>67</v>
      </c>
      <c r="G1885" t="s">
        <v>2761</v>
      </c>
      <c r="H1885" s="11">
        <v>44171.420219907406</v>
      </c>
      <c r="I1885" t="s">
        <v>2762</v>
      </c>
      <c r="J1885">
        <v>0</v>
      </c>
      <c r="K1885">
        <v>93</v>
      </c>
      <c r="M1885">
        <v>1883</v>
      </c>
      <c r="N1885" s="16">
        <v>1.1574074074074073E-5</v>
      </c>
      <c r="O1885">
        <v>3</v>
      </c>
      <c r="P1885">
        <v>6</v>
      </c>
      <c r="Q1885">
        <f>pqZwift[[#This Row],[Afstand]]+IF(pqZwift[[#This Row],[Index]]&gt;1,Q1884,0)</f>
        <v>13112</v>
      </c>
      <c r="R1885">
        <v>21</v>
      </c>
      <c r="S1885">
        <v>93</v>
      </c>
    </row>
    <row r="1886" spans="2:19" x14ac:dyDescent="0.25">
      <c r="B1886">
        <v>1884</v>
      </c>
      <c r="C1886" t="s">
        <v>48</v>
      </c>
      <c r="D1886" t="s">
        <v>55</v>
      </c>
      <c r="E1886" s="10">
        <v>1.1574074074074073E-5</v>
      </c>
      <c r="F1886" t="s">
        <v>56</v>
      </c>
      <c r="G1886" t="s">
        <v>2763</v>
      </c>
      <c r="H1886" s="11">
        <v>44171.420231481483</v>
      </c>
      <c r="I1886" t="s">
        <v>2764</v>
      </c>
      <c r="J1886">
        <v>0</v>
      </c>
      <c r="K1886">
        <v>94</v>
      </c>
      <c r="M1886">
        <v>1884</v>
      </c>
      <c r="N1886" s="16">
        <v>1.1574074074074073E-5</v>
      </c>
      <c r="O1886">
        <v>3</v>
      </c>
      <c r="P1886">
        <v>5</v>
      </c>
      <c r="Q1886">
        <f>pqZwift[[#This Row],[Afstand]]+IF(pqZwift[[#This Row],[Index]]&gt;1,Q1885,0)</f>
        <v>13117</v>
      </c>
      <c r="R1886">
        <v>17</v>
      </c>
      <c r="S1886">
        <v>94</v>
      </c>
    </row>
    <row r="1887" spans="2:19" x14ac:dyDescent="0.25">
      <c r="B1887">
        <v>1885</v>
      </c>
      <c r="C1887" t="s">
        <v>48</v>
      </c>
      <c r="D1887" t="s">
        <v>55</v>
      </c>
      <c r="E1887" s="10">
        <v>1.1574074074074073E-5</v>
      </c>
      <c r="F1887" t="s">
        <v>56</v>
      </c>
      <c r="G1887" t="s">
        <v>207</v>
      </c>
      <c r="H1887" s="11">
        <v>44171.420243055552</v>
      </c>
      <c r="I1887" t="s">
        <v>2765</v>
      </c>
      <c r="J1887">
        <v>0</v>
      </c>
      <c r="K1887">
        <v>95</v>
      </c>
      <c r="M1887">
        <v>1885</v>
      </c>
      <c r="N1887" s="16">
        <v>1.1574074074074073E-5</v>
      </c>
      <c r="O1887">
        <v>3</v>
      </c>
      <c r="P1887">
        <v>5</v>
      </c>
      <c r="Q1887">
        <f>pqZwift[[#This Row],[Afstand]]+IF(pqZwift[[#This Row],[Index]]&gt;1,Q1886,0)</f>
        <v>13122</v>
      </c>
      <c r="R1887">
        <v>17</v>
      </c>
      <c r="S1887">
        <v>95</v>
      </c>
    </row>
    <row r="1888" spans="2:19" x14ac:dyDescent="0.25">
      <c r="B1888">
        <v>1886</v>
      </c>
      <c r="C1888" t="s">
        <v>48</v>
      </c>
      <c r="D1888" t="s">
        <v>44</v>
      </c>
      <c r="E1888" s="10">
        <v>1.1574074074074073E-5</v>
      </c>
      <c r="F1888" t="s">
        <v>1154</v>
      </c>
      <c r="G1888" t="s">
        <v>318</v>
      </c>
      <c r="H1888" s="11">
        <v>44171.420254629629</v>
      </c>
      <c r="I1888" t="s">
        <v>2766</v>
      </c>
      <c r="J1888">
        <v>0</v>
      </c>
      <c r="K1888">
        <v>94</v>
      </c>
      <c r="M1888">
        <v>1886</v>
      </c>
      <c r="N1888" s="16">
        <v>1.1574074074074073E-5</v>
      </c>
      <c r="O1888">
        <v>3</v>
      </c>
      <c r="P1888">
        <v>4</v>
      </c>
      <c r="Q1888">
        <f>pqZwift[[#This Row],[Afstand]]+IF(pqZwift[[#This Row],[Index]]&gt;1,Q1887,0)</f>
        <v>13126</v>
      </c>
      <c r="R1888">
        <v>13</v>
      </c>
      <c r="S1888">
        <v>94</v>
      </c>
    </row>
    <row r="1889" spans="2:19" x14ac:dyDescent="0.25">
      <c r="B1889">
        <v>1887</v>
      </c>
      <c r="C1889" t="s">
        <v>48</v>
      </c>
      <c r="D1889" t="s">
        <v>55</v>
      </c>
      <c r="E1889" s="10">
        <v>1.1574074074074073E-5</v>
      </c>
      <c r="F1889" t="s">
        <v>56</v>
      </c>
      <c r="G1889" t="s">
        <v>394</v>
      </c>
      <c r="H1889" s="11">
        <v>44171.420266203706</v>
      </c>
      <c r="I1889" t="s">
        <v>2767</v>
      </c>
      <c r="J1889">
        <v>0</v>
      </c>
      <c r="K1889">
        <v>94</v>
      </c>
      <c r="M1889">
        <v>1887</v>
      </c>
      <c r="N1889" s="16">
        <v>1.1574074074074073E-5</v>
      </c>
      <c r="O1889">
        <v>3</v>
      </c>
      <c r="P1889">
        <v>5</v>
      </c>
      <c r="Q1889">
        <f>pqZwift[[#This Row],[Afstand]]+IF(pqZwift[[#This Row],[Index]]&gt;1,Q1888,0)</f>
        <v>13131</v>
      </c>
      <c r="R1889">
        <v>17</v>
      </c>
      <c r="S1889">
        <v>94</v>
      </c>
    </row>
    <row r="1890" spans="2:19" x14ac:dyDescent="0.25">
      <c r="B1890">
        <v>1888</v>
      </c>
      <c r="C1890" t="s">
        <v>48</v>
      </c>
      <c r="D1890" t="s">
        <v>66</v>
      </c>
      <c r="E1890" s="10">
        <v>1.1574074074074073E-5</v>
      </c>
      <c r="F1890" t="s">
        <v>67</v>
      </c>
      <c r="G1890" t="s">
        <v>2768</v>
      </c>
      <c r="H1890" s="11">
        <v>44171.420277777775</v>
      </c>
      <c r="I1890" t="s">
        <v>2769</v>
      </c>
      <c r="J1890">
        <v>0</v>
      </c>
      <c r="K1890">
        <v>93</v>
      </c>
      <c r="M1890">
        <v>1888</v>
      </c>
      <c r="N1890" s="16">
        <v>1.1574074074074073E-5</v>
      </c>
      <c r="O1890">
        <v>3</v>
      </c>
      <c r="P1890">
        <v>6</v>
      </c>
      <c r="Q1890">
        <f>pqZwift[[#This Row],[Afstand]]+IF(pqZwift[[#This Row],[Index]]&gt;1,Q1889,0)</f>
        <v>13137</v>
      </c>
      <c r="R1890">
        <v>21</v>
      </c>
      <c r="S1890">
        <v>93</v>
      </c>
    </row>
    <row r="1891" spans="2:19" x14ac:dyDescent="0.25">
      <c r="B1891">
        <v>1889</v>
      </c>
      <c r="C1891" t="s">
        <v>48</v>
      </c>
      <c r="D1891" t="s">
        <v>55</v>
      </c>
      <c r="E1891" s="10">
        <v>1.1574074074074073E-5</v>
      </c>
      <c r="F1891" t="s">
        <v>56</v>
      </c>
      <c r="G1891" t="s">
        <v>2770</v>
      </c>
      <c r="H1891" s="11">
        <v>44171.420289351852</v>
      </c>
      <c r="I1891" t="s">
        <v>2771</v>
      </c>
      <c r="J1891">
        <v>0</v>
      </c>
      <c r="K1891">
        <v>92</v>
      </c>
      <c r="M1891">
        <v>1889</v>
      </c>
      <c r="N1891" s="16">
        <v>1.1574074074074073E-5</v>
      </c>
      <c r="O1891">
        <v>3</v>
      </c>
      <c r="P1891">
        <v>5</v>
      </c>
      <c r="Q1891">
        <f>pqZwift[[#This Row],[Afstand]]+IF(pqZwift[[#This Row],[Index]]&gt;1,Q1890,0)</f>
        <v>13142</v>
      </c>
      <c r="R1891">
        <v>17</v>
      </c>
      <c r="S1891">
        <v>92</v>
      </c>
    </row>
    <row r="1892" spans="2:19" x14ac:dyDescent="0.25">
      <c r="B1892">
        <v>1890</v>
      </c>
      <c r="C1892" t="s">
        <v>48</v>
      </c>
      <c r="D1892" t="s">
        <v>55</v>
      </c>
      <c r="E1892" s="10">
        <v>1.1574074074074073E-5</v>
      </c>
      <c r="F1892" t="s">
        <v>56</v>
      </c>
      <c r="G1892" t="s">
        <v>286</v>
      </c>
      <c r="H1892" s="11">
        <v>44171.420300925929</v>
      </c>
      <c r="I1892" t="s">
        <v>2772</v>
      </c>
      <c r="J1892">
        <v>0</v>
      </c>
      <c r="K1892">
        <v>93</v>
      </c>
      <c r="M1892">
        <v>1890</v>
      </c>
      <c r="N1892" s="16">
        <v>1.1574074074074073E-5</v>
      </c>
      <c r="O1892">
        <v>3</v>
      </c>
      <c r="P1892">
        <v>5</v>
      </c>
      <c r="Q1892">
        <f>pqZwift[[#This Row],[Afstand]]+IF(pqZwift[[#This Row],[Index]]&gt;1,Q1891,0)</f>
        <v>13147</v>
      </c>
      <c r="R1892">
        <v>17</v>
      </c>
      <c r="S1892">
        <v>93</v>
      </c>
    </row>
    <row r="1893" spans="2:19" x14ac:dyDescent="0.25">
      <c r="B1893">
        <v>1891</v>
      </c>
      <c r="C1893" t="s">
        <v>48</v>
      </c>
      <c r="D1893" t="s">
        <v>44</v>
      </c>
      <c r="E1893" s="10">
        <v>1.1574074074074073E-5</v>
      </c>
      <c r="F1893" t="s">
        <v>1154</v>
      </c>
      <c r="G1893" t="s">
        <v>1260</v>
      </c>
      <c r="H1893" s="11">
        <v>44171.420312499999</v>
      </c>
      <c r="I1893" t="s">
        <v>2773</v>
      </c>
      <c r="J1893">
        <v>0</v>
      </c>
      <c r="K1893">
        <v>92</v>
      </c>
      <c r="M1893">
        <v>1891</v>
      </c>
      <c r="N1893" s="16">
        <v>1.1574074074074073E-5</v>
      </c>
      <c r="O1893">
        <v>3</v>
      </c>
      <c r="P1893">
        <v>4</v>
      </c>
      <c r="Q1893">
        <f>pqZwift[[#This Row],[Afstand]]+IF(pqZwift[[#This Row],[Index]]&gt;1,Q1892,0)</f>
        <v>13151</v>
      </c>
      <c r="R1893">
        <v>13</v>
      </c>
      <c r="S1893">
        <v>92</v>
      </c>
    </row>
    <row r="1894" spans="2:19" x14ac:dyDescent="0.25">
      <c r="B1894">
        <v>1892</v>
      </c>
      <c r="C1894" t="s">
        <v>48</v>
      </c>
      <c r="D1894" t="s">
        <v>55</v>
      </c>
      <c r="E1894" s="10">
        <v>1.1574074074074073E-5</v>
      </c>
      <c r="F1894" t="s">
        <v>56</v>
      </c>
      <c r="G1894" t="s">
        <v>1275</v>
      </c>
      <c r="H1894" s="11">
        <v>44171.420324074075</v>
      </c>
      <c r="I1894" t="s">
        <v>2774</v>
      </c>
      <c r="J1894">
        <v>0</v>
      </c>
      <c r="K1894">
        <v>92</v>
      </c>
      <c r="M1894">
        <v>1892</v>
      </c>
      <c r="N1894" s="16">
        <v>1.1574074074074073E-5</v>
      </c>
      <c r="O1894">
        <v>3</v>
      </c>
      <c r="P1894">
        <v>5</v>
      </c>
      <c r="Q1894">
        <f>pqZwift[[#This Row],[Afstand]]+IF(pqZwift[[#This Row],[Index]]&gt;1,Q1893,0)</f>
        <v>13156</v>
      </c>
      <c r="R1894">
        <v>17</v>
      </c>
      <c r="S1894">
        <v>92</v>
      </c>
    </row>
    <row r="1895" spans="2:19" x14ac:dyDescent="0.25">
      <c r="B1895">
        <v>1893</v>
      </c>
      <c r="C1895" t="s">
        <v>48</v>
      </c>
      <c r="D1895" t="s">
        <v>66</v>
      </c>
      <c r="E1895" s="10">
        <v>1.1574074074074073E-5</v>
      </c>
      <c r="F1895" t="s">
        <v>67</v>
      </c>
      <c r="G1895" t="s">
        <v>2775</v>
      </c>
      <c r="H1895" s="11">
        <v>44171.420335648145</v>
      </c>
      <c r="I1895" t="s">
        <v>2776</v>
      </c>
      <c r="J1895">
        <v>0</v>
      </c>
      <c r="K1895">
        <v>91</v>
      </c>
      <c r="M1895">
        <v>1893</v>
      </c>
      <c r="N1895" s="16">
        <v>1.1574074074074073E-5</v>
      </c>
      <c r="O1895">
        <v>3</v>
      </c>
      <c r="P1895">
        <v>6</v>
      </c>
      <c r="Q1895">
        <f>pqZwift[[#This Row],[Afstand]]+IF(pqZwift[[#This Row],[Index]]&gt;1,Q1894,0)</f>
        <v>13162</v>
      </c>
      <c r="R1895">
        <v>21</v>
      </c>
      <c r="S1895">
        <v>91</v>
      </c>
    </row>
    <row r="1896" spans="2:19" x14ac:dyDescent="0.25">
      <c r="B1896">
        <v>1894</v>
      </c>
      <c r="C1896" t="s">
        <v>48</v>
      </c>
      <c r="D1896" t="s">
        <v>55</v>
      </c>
      <c r="E1896" s="10">
        <v>1.1574074074074073E-5</v>
      </c>
      <c r="F1896" t="s">
        <v>56</v>
      </c>
      <c r="G1896" t="s">
        <v>320</v>
      </c>
      <c r="H1896" s="11">
        <v>44171.420347222222</v>
      </c>
      <c r="I1896" t="s">
        <v>2777</v>
      </c>
      <c r="J1896">
        <v>0</v>
      </c>
      <c r="K1896">
        <v>92</v>
      </c>
      <c r="M1896">
        <v>1894</v>
      </c>
      <c r="N1896" s="16">
        <v>1.1574074074074073E-5</v>
      </c>
      <c r="O1896">
        <v>3</v>
      </c>
      <c r="P1896">
        <v>5</v>
      </c>
      <c r="Q1896">
        <f>pqZwift[[#This Row],[Afstand]]+IF(pqZwift[[#This Row],[Index]]&gt;1,Q1895,0)</f>
        <v>13167</v>
      </c>
      <c r="R1896">
        <v>17</v>
      </c>
      <c r="S1896">
        <v>92</v>
      </c>
    </row>
    <row r="1897" spans="2:19" x14ac:dyDescent="0.25">
      <c r="B1897">
        <v>1895</v>
      </c>
      <c r="C1897" t="s">
        <v>48</v>
      </c>
      <c r="D1897" t="s">
        <v>55</v>
      </c>
      <c r="E1897" s="10">
        <v>1.1574074074074073E-5</v>
      </c>
      <c r="F1897" t="s">
        <v>56</v>
      </c>
      <c r="G1897" t="s">
        <v>320</v>
      </c>
      <c r="H1897" s="11">
        <v>44171.420358796298</v>
      </c>
      <c r="I1897" t="s">
        <v>2778</v>
      </c>
      <c r="J1897">
        <v>0</v>
      </c>
      <c r="K1897">
        <v>92</v>
      </c>
      <c r="M1897">
        <v>1895</v>
      </c>
      <c r="N1897" s="16">
        <v>1.1574074074074073E-5</v>
      </c>
      <c r="O1897">
        <v>3</v>
      </c>
      <c r="P1897">
        <v>5</v>
      </c>
      <c r="Q1897">
        <f>pqZwift[[#This Row],[Afstand]]+IF(pqZwift[[#This Row],[Index]]&gt;1,Q1896,0)</f>
        <v>13172</v>
      </c>
      <c r="R1897">
        <v>17</v>
      </c>
      <c r="S1897">
        <v>92</v>
      </c>
    </row>
    <row r="1898" spans="2:19" x14ac:dyDescent="0.25">
      <c r="B1898">
        <v>1896</v>
      </c>
      <c r="C1898" t="s">
        <v>48</v>
      </c>
      <c r="D1898" t="s">
        <v>44</v>
      </c>
      <c r="E1898" s="10">
        <v>1.1574074074074073E-5</v>
      </c>
      <c r="F1898" t="s">
        <v>1154</v>
      </c>
      <c r="G1898" t="s">
        <v>1257</v>
      </c>
      <c r="H1898" s="11">
        <v>44171.420370370368</v>
      </c>
      <c r="I1898" t="s">
        <v>2779</v>
      </c>
      <c r="J1898">
        <v>0</v>
      </c>
      <c r="K1898">
        <v>93</v>
      </c>
      <c r="M1898">
        <v>1896</v>
      </c>
      <c r="N1898" s="16">
        <v>1.1574074074074073E-5</v>
      </c>
      <c r="O1898">
        <v>3</v>
      </c>
      <c r="P1898">
        <v>4</v>
      </c>
      <c r="Q1898">
        <f>pqZwift[[#This Row],[Afstand]]+IF(pqZwift[[#This Row],[Index]]&gt;1,Q1897,0)</f>
        <v>13176</v>
      </c>
      <c r="R1898">
        <v>13</v>
      </c>
      <c r="S1898">
        <v>93</v>
      </c>
    </row>
    <row r="1899" spans="2:19" x14ac:dyDescent="0.25">
      <c r="B1899">
        <v>1897</v>
      </c>
      <c r="C1899" t="s">
        <v>48</v>
      </c>
      <c r="D1899" t="s">
        <v>55</v>
      </c>
      <c r="E1899" s="10">
        <v>1.1574074074074073E-5</v>
      </c>
      <c r="F1899" t="s">
        <v>56</v>
      </c>
      <c r="G1899" t="s">
        <v>405</v>
      </c>
      <c r="H1899" s="11">
        <v>44171.420381944445</v>
      </c>
      <c r="I1899" t="s">
        <v>2780</v>
      </c>
      <c r="J1899">
        <v>0</v>
      </c>
      <c r="K1899">
        <v>93</v>
      </c>
      <c r="M1899">
        <v>1897</v>
      </c>
      <c r="N1899" s="16">
        <v>1.1574074074074073E-5</v>
      </c>
      <c r="O1899">
        <v>3</v>
      </c>
      <c r="P1899">
        <v>5</v>
      </c>
      <c r="Q1899">
        <f>pqZwift[[#This Row],[Afstand]]+IF(pqZwift[[#This Row],[Index]]&gt;1,Q1898,0)</f>
        <v>13181</v>
      </c>
      <c r="R1899">
        <v>17</v>
      </c>
      <c r="S1899">
        <v>93</v>
      </c>
    </row>
    <row r="1900" spans="2:19" x14ac:dyDescent="0.25">
      <c r="B1900">
        <v>1898</v>
      </c>
      <c r="C1900" t="s">
        <v>48</v>
      </c>
      <c r="D1900" t="s">
        <v>55</v>
      </c>
      <c r="E1900" s="10">
        <v>1.1574074074074073E-5</v>
      </c>
      <c r="F1900" t="s">
        <v>56</v>
      </c>
      <c r="G1900" t="s">
        <v>405</v>
      </c>
      <c r="H1900" s="11">
        <v>44171.420393518521</v>
      </c>
      <c r="I1900" t="s">
        <v>2781</v>
      </c>
      <c r="J1900">
        <v>0</v>
      </c>
      <c r="K1900">
        <v>92</v>
      </c>
      <c r="M1900">
        <v>1898</v>
      </c>
      <c r="N1900" s="16">
        <v>1.1574074074074073E-5</v>
      </c>
      <c r="O1900">
        <v>3</v>
      </c>
      <c r="P1900">
        <v>5</v>
      </c>
      <c r="Q1900">
        <f>pqZwift[[#This Row],[Afstand]]+IF(pqZwift[[#This Row],[Index]]&gt;1,Q1899,0)</f>
        <v>13186</v>
      </c>
      <c r="R1900">
        <v>17</v>
      </c>
      <c r="S1900">
        <v>92</v>
      </c>
    </row>
    <row r="1901" spans="2:19" x14ac:dyDescent="0.25">
      <c r="B1901">
        <v>1899</v>
      </c>
      <c r="C1901" t="s">
        <v>48</v>
      </c>
      <c r="D1901" t="s">
        <v>66</v>
      </c>
      <c r="E1901" s="10">
        <v>1.1574074074074073E-5</v>
      </c>
      <c r="F1901" t="s">
        <v>67</v>
      </c>
      <c r="G1901" t="s">
        <v>2782</v>
      </c>
      <c r="H1901" s="11">
        <v>44171.420405092591</v>
      </c>
      <c r="I1901" t="s">
        <v>2783</v>
      </c>
      <c r="J1901">
        <v>0</v>
      </c>
      <c r="K1901">
        <v>93</v>
      </c>
      <c r="M1901">
        <v>1899</v>
      </c>
      <c r="N1901" s="16">
        <v>1.1574074074074073E-5</v>
      </c>
      <c r="O1901">
        <v>3</v>
      </c>
      <c r="P1901">
        <v>6</v>
      </c>
      <c r="Q1901">
        <f>pqZwift[[#This Row],[Afstand]]+IF(pqZwift[[#This Row],[Index]]&gt;1,Q1900,0)</f>
        <v>13192</v>
      </c>
      <c r="R1901">
        <v>21</v>
      </c>
      <c r="S1901">
        <v>93</v>
      </c>
    </row>
    <row r="1902" spans="2:19" x14ac:dyDescent="0.25">
      <c r="B1902">
        <v>1900</v>
      </c>
      <c r="C1902" t="s">
        <v>48</v>
      </c>
      <c r="D1902" t="s">
        <v>55</v>
      </c>
      <c r="E1902" s="10">
        <v>1.1574074074074073E-5</v>
      </c>
      <c r="F1902" t="s">
        <v>56</v>
      </c>
      <c r="G1902" t="s">
        <v>2784</v>
      </c>
      <c r="H1902" s="11">
        <v>44171.420416666668</v>
      </c>
      <c r="I1902" t="s">
        <v>2785</v>
      </c>
      <c r="J1902">
        <v>0</v>
      </c>
      <c r="K1902">
        <v>93</v>
      </c>
      <c r="M1902">
        <v>1900</v>
      </c>
      <c r="N1902" s="16">
        <v>1.1574074074074073E-5</v>
      </c>
      <c r="O1902">
        <v>3</v>
      </c>
      <c r="P1902">
        <v>5</v>
      </c>
      <c r="Q1902">
        <f>pqZwift[[#This Row],[Afstand]]+IF(pqZwift[[#This Row],[Index]]&gt;1,Q1901,0)</f>
        <v>13197</v>
      </c>
      <c r="R1902">
        <v>17</v>
      </c>
      <c r="S1902">
        <v>93</v>
      </c>
    </row>
    <row r="1903" spans="2:19" x14ac:dyDescent="0.25">
      <c r="B1903">
        <v>1901</v>
      </c>
      <c r="C1903" t="s">
        <v>48</v>
      </c>
      <c r="D1903" t="s">
        <v>44</v>
      </c>
      <c r="E1903" s="10">
        <v>1.1574074074074073E-5</v>
      </c>
      <c r="F1903" t="s">
        <v>1154</v>
      </c>
      <c r="G1903" t="s">
        <v>2786</v>
      </c>
      <c r="H1903" s="11">
        <v>44171.420428240737</v>
      </c>
      <c r="I1903" t="s">
        <v>2787</v>
      </c>
      <c r="J1903">
        <v>0</v>
      </c>
      <c r="K1903">
        <v>94</v>
      </c>
      <c r="M1903">
        <v>1901</v>
      </c>
      <c r="N1903" s="16">
        <v>1.1574074074074073E-5</v>
      </c>
      <c r="O1903">
        <v>3</v>
      </c>
      <c r="P1903">
        <v>4</v>
      </c>
      <c r="Q1903">
        <f>pqZwift[[#This Row],[Afstand]]+IF(pqZwift[[#This Row],[Index]]&gt;1,Q1902,0)</f>
        <v>13201</v>
      </c>
      <c r="R1903">
        <v>13</v>
      </c>
      <c r="S1903">
        <v>94</v>
      </c>
    </row>
    <row r="1904" spans="2:19" x14ac:dyDescent="0.25">
      <c r="B1904">
        <v>1902</v>
      </c>
      <c r="C1904" t="s">
        <v>48</v>
      </c>
      <c r="D1904" t="s">
        <v>55</v>
      </c>
      <c r="E1904" s="10">
        <v>1.1574074074074073E-5</v>
      </c>
      <c r="F1904" t="s">
        <v>56</v>
      </c>
      <c r="G1904" t="s">
        <v>1254</v>
      </c>
      <c r="H1904" s="11">
        <v>44171.420439814814</v>
      </c>
      <c r="I1904" t="s">
        <v>2788</v>
      </c>
      <c r="J1904">
        <v>0</v>
      </c>
      <c r="K1904">
        <v>93</v>
      </c>
      <c r="M1904">
        <v>1902</v>
      </c>
      <c r="N1904" s="16">
        <v>1.1574074074074073E-5</v>
      </c>
      <c r="O1904">
        <v>3</v>
      </c>
      <c r="P1904">
        <v>5</v>
      </c>
      <c r="Q1904">
        <f>pqZwift[[#This Row],[Afstand]]+IF(pqZwift[[#This Row],[Index]]&gt;1,Q1903,0)</f>
        <v>13206</v>
      </c>
      <c r="R1904">
        <v>17</v>
      </c>
      <c r="S1904">
        <v>93</v>
      </c>
    </row>
    <row r="1905" spans="2:19" x14ac:dyDescent="0.25">
      <c r="B1905">
        <v>1903</v>
      </c>
      <c r="C1905" t="s">
        <v>48</v>
      </c>
      <c r="D1905" t="s">
        <v>55</v>
      </c>
      <c r="E1905" s="10">
        <v>1.1574074074074073E-5</v>
      </c>
      <c r="F1905" t="s">
        <v>61</v>
      </c>
      <c r="G1905" t="s">
        <v>2789</v>
      </c>
      <c r="H1905" s="11">
        <v>44171.420451388891</v>
      </c>
      <c r="I1905" t="s">
        <v>2790</v>
      </c>
      <c r="J1905">
        <v>0</v>
      </c>
      <c r="K1905">
        <v>93</v>
      </c>
      <c r="M1905">
        <v>1903</v>
      </c>
      <c r="N1905" s="16">
        <v>1.1574074074074073E-5</v>
      </c>
      <c r="O1905">
        <v>3</v>
      </c>
      <c r="P1905">
        <v>5</v>
      </c>
      <c r="Q1905">
        <f>pqZwift[[#This Row],[Afstand]]+IF(pqZwift[[#This Row],[Index]]&gt;1,Q1904,0)</f>
        <v>13211</v>
      </c>
      <c r="R1905">
        <v>18</v>
      </c>
      <c r="S1905">
        <v>93</v>
      </c>
    </row>
    <row r="1906" spans="2:19" x14ac:dyDescent="0.25">
      <c r="B1906">
        <v>1904</v>
      </c>
      <c r="C1906" t="s">
        <v>48</v>
      </c>
      <c r="D1906" t="s">
        <v>66</v>
      </c>
      <c r="E1906" s="10">
        <v>1.1574074074074073E-5</v>
      </c>
      <c r="F1906" t="s">
        <v>70</v>
      </c>
      <c r="G1906" t="s">
        <v>1254</v>
      </c>
      <c r="H1906" s="11">
        <v>44171.42046296296</v>
      </c>
      <c r="I1906" t="s">
        <v>2791</v>
      </c>
      <c r="J1906">
        <v>0</v>
      </c>
      <c r="K1906">
        <v>92</v>
      </c>
      <c r="M1906">
        <v>1904</v>
      </c>
      <c r="N1906" s="16">
        <v>1.1574074074074073E-5</v>
      </c>
      <c r="O1906">
        <v>3</v>
      </c>
      <c r="P1906">
        <v>6</v>
      </c>
      <c r="Q1906">
        <f>pqZwift[[#This Row],[Afstand]]+IF(pqZwift[[#This Row],[Index]]&gt;1,Q1905,0)</f>
        <v>13217</v>
      </c>
      <c r="R1906">
        <v>22</v>
      </c>
      <c r="S1906">
        <v>92</v>
      </c>
    </row>
    <row r="1907" spans="2:19" x14ac:dyDescent="0.25">
      <c r="B1907">
        <v>1905</v>
      </c>
      <c r="C1907" t="s">
        <v>48</v>
      </c>
      <c r="D1907" t="s">
        <v>55</v>
      </c>
      <c r="E1907" s="10">
        <v>1.1574074074074073E-5</v>
      </c>
      <c r="F1907" t="s">
        <v>61</v>
      </c>
      <c r="G1907" t="s">
        <v>416</v>
      </c>
      <c r="H1907" s="11">
        <v>44171.420474537037</v>
      </c>
      <c r="I1907" t="s">
        <v>2792</v>
      </c>
      <c r="J1907">
        <v>0</v>
      </c>
      <c r="K1907">
        <v>92</v>
      </c>
      <c r="M1907">
        <v>1905</v>
      </c>
      <c r="N1907" s="16">
        <v>1.1574074074074073E-5</v>
      </c>
      <c r="O1907">
        <v>3</v>
      </c>
      <c r="P1907">
        <v>5</v>
      </c>
      <c r="Q1907">
        <f>pqZwift[[#This Row],[Afstand]]+IF(pqZwift[[#This Row],[Index]]&gt;1,Q1906,0)</f>
        <v>13222</v>
      </c>
      <c r="R1907">
        <v>18</v>
      </c>
      <c r="S1907">
        <v>92</v>
      </c>
    </row>
    <row r="1908" spans="2:19" x14ac:dyDescent="0.25">
      <c r="B1908">
        <v>1906</v>
      </c>
      <c r="C1908" t="s">
        <v>48</v>
      </c>
      <c r="D1908" t="s">
        <v>44</v>
      </c>
      <c r="E1908" s="10">
        <v>1.1574074074074073E-5</v>
      </c>
      <c r="F1908" t="s">
        <v>1151</v>
      </c>
      <c r="G1908" t="s">
        <v>558</v>
      </c>
      <c r="H1908" s="11">
        <v>44171.420486111114</v>
      </c>
      <c r="I1908" t="s">
        <v>2793</v>
      </c>
      <c r="J1908">
        <v>0</v>
      </c>
      <c r="K1908">
        <v>91</v>
      </c>
      <c r="M1908">
        <v>1906</v>
      </c>
      <c r="N1908" s="16">
        <v>1.1574074074074073E-5</v>
      </c>
      <c r="O1908">
        <v>3</v>
      </c>
      <c r="P1908">
        <v>4</v>
      </c>
      <c r="Q1908">
        <f>pqZwift[[#This Row],[Afstand]]+IF(pqZwift[[#This Row],[Index]]&gt;1,Q1907,0)</f>
        <v>13226</v>
      </c>
      <c r="R1908">
        <v>14</v>
      </c>
      <c r="S1908">
        <v>91</v>
      </c>
    </row>
    <row r="1909" spans="2:19" x14ac:dyDescent="0.25">
      <c r="B1909">
        <v>1907</v>
      </c>
      <c r="C1909" t="s">
        <v>48</v>
      </c>
      <c r="D1909" t="s">
        <v>55</v>
      </c>
      <c r="E1909" s="10">
        <v>1.1574074074074073E-5</v>
      </c>
      <c r="F1909" t="s">
        <v>61</v>
      </c>
      <c r="G1909" t="s">
        <v>574</v>
      </c>
      <c r="H1909" s="11">
        <v>44171.420497685183</v>
      </c>
      <c r="I1909" t="s">
        <v>2794</v>
      </c>
      <c r="J1909">
        <v>0</v>
      </c>
      <c r="K1909">
        <v>93</v>
      </c>
      <c r="M1909">
        <v>1907</v>
      </c>
      <c r="N1909" s="16">
        <v>1.1574074074074073E-5</v>
      </c>
      <c r="O1909">
        <v>3</v>
      </c>
      <c r="P1909">
        <v>5</v>
      </c>
      <c r="Q1909">
        <f>pqZwift[[#This Row],[Afstand]]+IF(pqZwift[[#This Row],[Index]]&gt;1,Q1908,0)</f>
        <v>13231</v>
      </c>
      <c r="R1909">
        <v>18</v>
      </c>
      <c r="S1909">
        <v>93</v>
      </c>
    </row>
    <row r="1910" spans="2:19" x14ac:dyDescent="0.25">
      <c r="B1910">
        <v>1908</v>
      </c>
      <c r="C1910" t="s">
        <v>48</v>
      </c>
      <c r="D1910" t="s">
        <v>44</v>
      </c>
      <c r="E1910" s="10">
        <v>1.1574074074074073E-5</v>
      </c>
      <c r="F1910" t="s">
        <v>45</v>
      </c>
      <c r="G1910" t="s">
        <v>1308</v>
      </c>
      <c r="H1910" s="11">
        <v>44171.42050925926</v>
      </c>
      <c r="I1910" t="s">
        <v>2795</v>
      </c>
      <c r="J1910">
        <v>0</v>
      </c>
      <c r="K1910">
        <v>93</v>
      </c>
      <c r="M1910">
        <v>1908</v>
      </c>
      <c r="N1910" s="16">
        <v>1.1574074074074073E-5</v>
      </c>
      <c r="O1910">
        <v>3</v>
      </c>
      <c r="P1910">
        <v>4</v>
      </c>
      <c r="Q1910">
        <f>pqZwift[[#This Row],[Afstand]]+IF(pqZwift[[#This Row],[Index]]&gt;1,Q1909,0)</f>
        <v>13235</v>
      </c>
      <c r="R1910">
        <v>15</v>
      </c>
      <c r="S1910">
        <v>93</v>
      </c>
    </row>
    <row r="1911" spans="2:19" x14ac:dyDescent="0.25">
      <c r="B1911">
        <v>1909</v>
      </c>
      <c r="C1911" t="s">
        <v>48</v>
      </c>
      <c r="D1911" t="s">
        <v>55</v>
      </c>
      <c r="E1911" s="10">
        <v>1.1574074074074073E-5</v>
      </c>
      <c r="F1911" t="s">
        <v>61</v>
      </c>
      <c r="G1911" t="s">
        <v>2796</v>
      </c>
      <c r="H1911" s="11">
        <v>44171.420520833337</v>
      </c>
      <c r="I1911" t="s">
        <v>2797</v>
      </c>
      <c r="J1911">
        <v>0</v>
      </c>
      <c r="K1911">
        <v>92</v>
      </c>
      <c r="M1911">
        <v>1909</v>
      </c>
      <c r="N1911" s="16">
        <v>1.1574074074074073E-5</v>
      </c>
      <c r="O1911">
        <v>3</v>
      </c>
      <c r="P1911">
        <v>5</v>
      </c>
      <c r="Q1911">
        <f>pqZwift[[#This Row],[Afstand]]+IF(pqZwift[[#This Row],[Index]]&gt;1,Q1910,0)</f>
        <v>13240</v>
      </c>
      <c r="R1911">
        <v>18</v>
      </c>
      <c r="S1911">
        <v>92</v>
      </c>
    </row>
    <row r="1912" spans="2:19" x14ac:dyDescent="0.25">
      <c r="B1912">
        <v>1910</v>
      </c>
      <c r="C1912" t="s">
        <v>48</v>
      </c>
      <c r="D1912" t="s">
        <v>55</v>
      </c>
      <c r="E1912" s="10">
        <v>1.1574074074074073E-5</v>
      </c>
      <c r="F1912" t="s">
        <v>921</v>
      </c>
      <c r="G1912" t="s">
        <v>558</v>
      </c>
      <c r="H1912" s="11">
        <v>44171.420532407406</v>
      </c>
      <c r="I1912" t="s">
        <v>2798</v>
      </c>
      <c r="J1912">
        <v>0</v>
      </c>
      <c r="K1912">
        <v>93</v>
      </c>
      <c r="M1912">
        <v>1910</v>
      </c>
      <c r="N1912" s="16">
        <v>1.1574074074074073E-5</v>
      </c>
      <c r="O1912">
        <v>3</v>
      </c>
      <c r="P1912">
        <v>5</v>
      </c>
      <c r="Q1912">
        <f>pqZwift[[#This Row],[Afstand]]+IF(pqZwift[[#This Row],[Index]]&gt;1,Q1911,0)</f>
        <v>13245</v>
      </c>
      <c r="R1912">
        <v>19</v>
      </c>
      <c r="S1912">
        <v>93</v>
      </c>
    </row>
    <row r="1913" spans="2:19" x14ac:dyDescent="0.25">
      <c r="B1913">
        <v>1911</v>
      </c>
      <c r="C1913" t="s">
        <v>48</v>
      </c>
      <c r="D1913" t="s">
        <v>44</v>
      </c>
      <c r="E1913" s="10">
        <v>1.1574074074074073E-5</v>
      </c>
      <c r="F1913" t="s">
        <v>45</v>
      </c>
      <c r="G1913" t="s">
        <v>278</v>
      </c>
      <c r="H1913" s="11">
        <v>44171.420543981483</v>
      </c>
      <c r="I1913" t="s">
        <v>2799</v>
      </c>
      <c r="J1913">
        <v>0</v>
      </c>
      <c r="K1913">
        <v>92</v>
      </c>
      <c r="M1913">
        <v>1911</v>
      </c>
      <c r="N1913" s="16">
        <v>1.1574074074074073E-5</v>
      </c>
      <c r="O1913">
        <v>3</v>
      </c>
      <c r="P1913">
        <v>4</v>
      </c>
      <c r="Q1913">
        <f>pqZwift[[#This Row],[Afstand]]+IF(pqZwift[[#This Row],[Index]]&gt;1,Q1912,0)</f>
        <v>13249</v>
      </c>
      <c r="R1913">
        <v>15</v>
      </c>
      <c r="S1913">
        <v>92</v>
      </c>
    </row>
    <row r="1914" spans="2:19" x14ac:dyDescent="0.25">
      <c r="B1914">
        <v>1912</v>
      </c>
      <c r="C1914" t="s">
        <v>48</v>
      </c>
      <c r="D1914" t="s">
        <v>66</v>
      </c>
      <c r="E1914" s="10">
        <v>1.1574074074074073E-5</v>
      </c>
      <c r="F1914" t="s">
        <v>315</v>
      </c>
      <c r="G1914" t="s">
        <v>2800</v>
      </c>
      <c r="H1914" s="11">
        <v>44171.420555555553</v>
      </c>
      <c r="I1914" t="s">
        <v>2801</v>
      </c>
      <c r="J1914">
        <v>0</v>
      </c>
      <c r="K1914">
        <v>93</v>
      </c>
      <c r="M1914">
        <v>1912</v>
      </c>
      <c r="N1914" s="16">
        <v>1.1574074074074073E-5</v>
      </c>
      <c r="O1914">
        <v>3</v>
      </c>
      <c r="P1914">
        <v>6</v>
      </c>
      <c r="Q1914">
        <f>pqZwift[[#This Row],[Afstand]]+IF(pqZwift[[#This Row],[Index]]&gt;1,Q1913,0)</f>
        <v>13255</v>
      </c>
      <c r="R1914">
        <v>23</v>
      </c>
      <c r="S1914">
        <v>93</v>
      </c>
    </row>
    <row r="1915" spans="2:19" x14ac:dyDescent="0.25">
      <c r="B1915">
        <v>1913</v>
      </c>
      <c r="C1915" t="s">
        <v>48</v>
      </c>
      <c r="D1915" t="s">
        <v>44</v>
      </c>
      <c r="E1915" s="10">
        <v>1.1574074074074073E-5</v>
      </c>
      <c r="F1915" t="s">
        <v>1154</v>
      </c>
      <c r="G1915" t="s">
        <v>237</v>
      </c>
      <c r="H1915" s="11">
        <v>44171.420567129629</v>
      </c>
      <c r="I1915" t="s">
        <v>2802</v>
      </c>
      <c r="J1915">
        <v>0</v>
      </c>
      <c r="K1915">
        <v>92</v>
      </c>
      <c r="M1915">
        <v>1913</v>
      </c>
      <c r="N1915" s="16">
        <v>1.1574074074074073E-5</v>
      </c>
      <c r="O1915">
        <v>3</v>
      </c>
      <c r="P1915">
        <v>4</v>
      </c>
      <c r="Q1915">
        <f>pqZwift[[#This Row],[Afstand]]+IF(pqZwift[[#This Row],[Index]]&gt;1,Q1914,0)</f>
        <v>13259</v>
      </c>
      <c r="R1915">
        <v>13</v>
      </c>
      <c r="S1915">
        <v>92</v>
      </c>
    </row>
    <row r="1916" spans="2:19" x14ac:dyDescent="0.25">
      <c r="B1916">
        <v>1914</v>
      </c>
      <c r="C1916" t="s">
        <v>48</v>
      </c>
      <c r="D1916" t="s">
        <v>66</v>
      </c>
      <c r="E1916" s="10">
        <v>1.1574074074074073E-5</v>
      </c>
      <c r="F1916" t="s">
        <v>315</v>
      </c>
      <c r="G1916" t="s">
        <v>2803</v>
      </c>
      <c r="H1916" s="11">
        <v>44171.420578703706</v>
      </c>
      <c r="I1916" t="s">
        <v>2804</v>
      </c>
      <c r="J1916">
        <v>0</v>
      </c>
      <c r="K1916">
        <v>93</v>
      </c>
      <c r="M1916">
        <v>1914</v>
      </c>
      <c r="N1916" s="16">
        <v>1.1574074074074073E-5</v>
      </c>
      <c r="O1916">
        <v>3</v>
      </c>
      <c r="P1916">
        <v>6</v>
      </c>
      <c r="Q1916">
        <f>pqZwift[[#This Row],[Afstand]]+IF(pqZwift[[#This Row],[Index]]&gt;1,Q1915,0)</f>
        <v>13265</v>
      </c>
      <c r="R1916">
        <v>23</v>
      </c>
      <c r="S1916">
        <v>93</v>
      </c>
    </row>
    <row r="1917" spans="2:19" x14ac:dyDescent="0.25">
      <c r="B1917">
        <v>1915</v>
      </c>
      <c r="C1917" t="s">
        <v>48</v>
      </c>
      <c r="D1917" t="s">
        <v>44</v>
      </c>
      <c r="E1917" s="10">
        <v>1.1574074074074073E-5</v>
      </c>
      <c r="F1917" t="s">
        <v>1151</v>
      </c>
      <c r="G1917" t="s">
        <v>273</v>
      </c>
      <c r="H1917" s="11">
        <v>44171.420590277776</v>
      </c>
      <c r="I1917" t="s">
        <v>2805</v>
      </c>
      <c r="J1917">
        <v>0</v>
      </c>
      <c r="K1917">
        <v>92</v>
      </c>
      <c r="M1917">
        <v>1915</v>
      </c>
      <c r="N1917" s="16">
        <v>1.1574074074074073E-5</v>
      </c>
      <c r="O1917">
        <v>3</v>
      </c>
      <c r="P1917">
        <v>4</v>
      </c>
      <c r="Q1917">
        <f>pqZwift[[#This Row],[Afstand]]+IF(pqZwift[[#This Row],[Index]]&gt;1,Q1916,0)</f>
        <v>13269</v>
      </c>
      <c r="R1917">
        <v>14</v>
      </c>
      <c r="S1917">
        <v>92</v>
      </c>
    </row>
    <row r="1918" spans="2:19" x14ac:dyDescent="0.25">
      <c r="B1918">
        <v>1916</v>
      </c>
      <c r="C1918" t="s">
        <v>48</v>
      </c>
      <c r="D1918" t="s">
        <v>66</v>
      </c>
      <c r="E1918" s="10">
        <v>1.1574074074074073E-5</v>
      </c>
      <c r="F1918" t="s">
        <v>315</v>
      </c>
      <c r="G1918" t="s">
        <v>2806</v>
      </c>
      <c r="H1918" s="11">
        <v>44171.420601851853</v>
      </c>
      <c r="I1918" t="s">
        <v>2807</v>
      </c>
      <c r="J1918">
        <v>0</v>
      </c>
      <c r="K1918">
        <v>93</v>
      </c>
      <c r="M1918">
        <v>1916</v>
      </c>
      <c r="N1918" s="16">
        <v>1.1574074074074073E-5</v>
      </c>
      <c r="O1918">
        <v>3</v>
      </c>
      <c r="P1918">
        <v>6</v>
      </c>
      <c r="Q1918">
        <f>pqZwift[[#This Row],[Afstand]]+IF(pqZwift[[#This Row],[Index]]&gt;1,Q1917,0)</f>
        <v>13275</v>
      </c>
      <c r="R1918">
        <v>23</v>
      </c>
      <c r="S1918">
        <v>93</v>
      </c>
    </row>
    <row r="1919" spans="2:19" x14ac:dyDescent="0.25">
      <c r="B1919">
        <v>1917</v>
      </c>
      <c r="C1919" t="s">
        <v>48</v>
      </c>
      <c r="D1919" t="s">
        <v>55</v>
      </c>
      <c r="E1919" s="10">
        <v>1.1574074074074073E-5</v>
      </c>
      <c r="F1919" t="s">
        <v>56</v>
      </c>
      <c r="G1919" t="s">
        <v>430</v>
      </c>
      <c r="H1919" s="11">
        <v>44171.420613425929</v>
      </c>
      <c r="I1919" t="s">
        <v>2808</v>
      </c>
      <c r="J1919">
        <v>0</v>
      </c>
      <c r="K1919">
        <v>93</v>
      </c>
      <c r="M1919">
        <v>1917</v>
      </c>
      <c r="N1919" s="16">
        <v>1.1574074074074073E-5</v>
      </c>
      <c r="O1919">
        <v>3</v>
      </c>
      <c r="P1919">
        <v>5</v>
      </c>
      <c r="Q1919">
        <f>pqZwift[[#This Row],[Afstand]]+IF(pqZwift[[#This Row],[Index]]&gt;1,Q1918,0)</f>
        <v>13280</v>
      </c>
      <c r="R1919">
        <v>17</v>
      </c>
      <c r="S1919">
        <v>93</v>
      </c>
    </row>
    <row r="1920" spans="2:19" x14ac:dyDescent="0.25">
      <c r="B1920">
        <v>1918</v>
      </c>
      <c r="C1920" t="s">
        <v>48</v>
      </c>
      <c r="D1920" t="s">
        <v>44</v>
      </c>
      <c r="E1920" s="10">
        <v>1.1574074074074073E-5</v>
      </c>
      <c r="F1920" t="s">
        <v>1151</v>
      </c>
      <c r="G1920" t="s">
        <v>273</v>
      </c>
      <c r="H1920" s="11">
        <v>44171.420624999999</v>
      </c>
      <c r="I1920" t="s">
        <v>2809</v>
      </c>
      <c r="J1920">
        <v>0</v>
      </c>
      <c r="K1920">
        <v>94</v>
      </c>
      <c r="M1920">
        <v>1918</v>
      </c>
      <c r="N1920" s="16">
        <v>1.1574074074074073E-5</v>
      </c>
      <c r="O1920">
        <v>3</v>
      </c>
      <c r="P1920">
        <v>4</v>
      </c>
      <c r="Q1920">
        <f>pqZwift[[#This Row],[Afstand]]+IF(pqZwift[[#This Row],[Index]]&gt;1,Q1919,0)</f>
        <v>13284</v>
      </c>
      <c r="R1920">
        <v>14</v>
      </c>
      <c r="S1920">
        <v>94</v>
      </c>
    </row>
    <row r="1921" spans="2:19" x14ac:dyDescent="0.25">
      <c r="B1921">
        <v>1919</v>
      </c>
      <c r="C1921" t="s">
        <v>48</v>
      </c>
      <c r="D1921" t="s">
        <v>43</v>
      </c>
      <c r="E1921" s="10">
        <v>1.1574074074074073E-5</v>
      </c>
      <c r="F1921" t="s">
        <v>73</v>
      </c>
      <c r="G1921" t="s">
        <v>558</v>
      </c>
      <c r="H1921" s="11">
        <v>44171.420636574076</v>
      </c>
      <c r="I1921" t="s">
        <v>2810</v>
      </c>
      <c r="J1921">
        <v>0</v>
      </c>
      <c r="K1921">
        <v>94</v>
      </c>
      <c r="M1921">
        <v>1919</v>
      </c>
      <c r="N1921" s="16">
        <v>1.1574074074074073E-5</v>
      </c>
      <c r="O1921">
        <v>3</v>
      </c>
      <c r="P1921">
        <v>7</v>
      </c>
      <c r="Q1921">
        <f>pqZwift[[#This Row],[Afstand]]+IF(pqZwift[[#This Row],[Index]]&gt;1,Q1920,0)</f>
        <v>13291</v>
      </c>
      <c r="R1921">
        <v>24</v>
      </c>
      <c r="S1921">
        <v>94</v>
      </c>
    </row>
    <row r="1922" spans="2:19" x14ac:dyDescent="0.25">
      <c r="B1922">
        <v>1920</v>
      </c>
      <c r="C1922" t="s">
        <v>48</v>
      </c>
      <c r="D1922" t="s">
        <v>55</v>
      </c>
      <c r="E1922" s="10">
        <v>1.1574074074074073E-5</v>
      </c>
      <c r="F1922" t="s">
        <v>56</v>
      </c>
      <c r="G1922" t="s">
        <v>2811</v>
      </c>
      <c r="H1922" s="11">
        <v>44171.420648148145</v>
      </c>
      <c r="I1922" t="s">
        <v>2812</v>
      </c>
      <c r="J1922">
        <v>0</v>
      </c>
      <c r="K1922">
        <v>94</v>
      </c>
      <c r="M1922">
        <v>1920</v>
      </c>
      <c r="N1922" s="16">
        <v>1.1574074074074073E-5</v>
      </c>
      <c r="O1922">
        <v>3</v>
      </c>
      <c r="P1922">
        <v>5</v>
      </c>
      <c r="Q1922">
        <f>pqZwift[[#This Row],[Afstand]]+IF(pqZwift[[#This Row],[Index]]&gt;1,Q1921,0)</f>
        <v>13296</v>
      </c>
      <c r="R1922">
        <v>17</v>
      </c>
      <c r="S1922">
        <v>94</v>
      </c>
    </row>
    <row r="1923" spans="2:19" x14ac:dyDescent="0.25">
      <c r="B1923">
        <v>1921</v>
      </c>
      <c r="C1923" t="s">
        <v>48</v>
      </c>
      <c r="D1923" t="s">
        <v>44</v>
      </c>
      <c r="E1923" s="10">
        <v>1.1574074074074073E-5</v>
      </c>
      <c r="F1923" t="s">
        <v>45</v>
      </c>
      <c r="G1923" t="s">
        <v>258</v>
      </c>
      <c r="H1923" s="11">
        <v>44171.420659722222</v>
      </c>
      <c r="I1923" t="s">
        <v>2813</v>
      </c>
      <c r="J1923">
        <v>0</v>
      </c>
      <c r="K1923">
        <v>93</v>
      </c>
      <c r="M1923">
        <v>1921</v>
      </c>
      <c r="N1923" s="16">
        <v>1.1574074074074073E-5</v>
      </c>
      <c r="O1923">
        <v>3</v>
      </c>
      <c r="P1923">
        <v>4</v>
      </c>
      <c r="Q1923">
        <f>pqZwift[[#This Row],[Afstand]]+IF(pqZwift[[#This Row],[Index]]&gt;1,Q1922,0)</f>
        <v>13300</v>
      </c>
      <c r="R1923">
        <v>15</v>
      </c>
      <c r="S1923">
        <v>93</v>
      </c>
    </row>
    <row r="1924" spans="2:19" x14ac:dyDescent="0.25">
      <c r="B1924">
        <v>1922</v>
      </c>
      <c r="C1924" t="s">
        <v>48</v>
      </c>
      <c r="D1924" t="s">
        <v>43</v>
      </c>
      <c r="E1924" s="10">
        <v>1.1574074074074073E-5</v>
      </c>
      <c r="F1924" t="s">
        <v>173</v>
      </c>
      <c r="G1924" t="s">
        <v>565</v>
      </c>
      <c r="H1924" s="11">
        <v>44171.420671296299</v>
      </c>
      <c r="I1924" t="s">
        <v>2814</v>
      </c>
      <c r="J1924">
        <v>0</v>
      </c>
      <c r="K1924">
        <v>92</v>
      </c>
      <c r="M1924">
        <v>1922</v>
      </c>
      <c r="N1924" s="16">
        <v>1.1574074074074073E-5</v>
      </c>
      <c r="O1924">
        <v>3</v>
      </c>
      <c r="P1924">
        <v>7</v>
      </c>
      <c r="Q1924">
        <f>pqZwift[[#This Row],[Afstand]]+IF(pqZwift[[#This Row],[Index]]&gt;1,Q1923,0)</f>
        <v>13307</v>
      </c>
      <c r="R1924">
        <v>25</v>
      </c>
      <c r="S1924">
        <v>92</v>
      </c>
    </row>
    <row r="1925" spans="2:19" x14ac:dyDescent="0.25">
      <c r="B1925">
        <v>1923</v>
      </c>
      <c r="C1925" t="s">
        <v>48</v>
      </c>
      <c r="D1925" t="s">
        <v>55</v>
      </c>
      <c r="E1925" s="10">
        <v>1.1574074074074073E-5</v>
      </c>
      <c r="F1925" t="s">
        <v>61</v>
      </c>
      <c r="G1925" t="s">
        <v>2815</v>
      </c>
      <c r="H1925" s="11">
        <v>44171.420682870368</v>
      </c>
      <c r="I1925" t="s">
        <v>2816</v>
      </c>
      <c r="J1925">
        <v>0</v>
      </c>
      <c r="K1925">
        <v>93</v>
      </c>
      <c r="M1925">
        <v>1923</v>
      </c>
      <c r="N1925" s="16">
        <v>1.1574074074074073E-5</v>
      </c>
      <c r="O1925">
        <v>3</v>
      </c>
      <c r="P1925">
        <v>5</v>
      </c>
      <c r="Q1925">
        <f>pqZwift[[#This Row],[Afstand]]+IF(pqZwift[[#This Row],[Index]]&gt;1,Q1924,0)</f>
        <v>13312</v>
      </c>
      <c r="R1925">
        <v>18</v>
      </c>
      <c r="S1925">
        <v>93</v>
      </c>
    </row>
    <row r="1926" spans="2:19" x14ac:dyDescent="0.25">
      <c r="B1926">
        <v>1924</v>
      </c>
      <c r="C1926" t="s">
        <v>48</v>
      </c>
      <c r="D1926" t="s">
        <v>44</v>
      </c>
      <c r="E1926" s="10">
        <v>1.1574074074074073E-5</v>
      </c>
      <c r="F1926" t="s">
        <v>45</v>
      </c>
      <c r="G1926" t="s">
        <v>2570</v>
      </c>
      <c r="H1926" s="11">
        <v>44171.420694444445</v>
      </c>
      <c r="I1926" t="s">
        <v>2817</v>
      </c>
      <c r="J1926">
        <v>0</v>
      </c>
      <c r="K1926">
        <v>92</v>
      </c>
      <c r="M1926">
        <v>1924</v>
      </c>
      <c r="N1926" s="16">
        <v>1.1574074074074073E-5</v>
      </c>
      <c r="O1926">
        <v>3</v>
      </c>
      <c r="P1926">
        <v>4</v>
      </c>
      <c r="Q1926">
        <f>pqZwift[[#This Row],[Afstand]]+IF(pqZwift[[#This Row],[Index]]&gt;1,Q1925,0)</f>
        <v>13316</v>
      </c>
      <c r="R1926">
        <v>15</v>
      </c>
      <c r="S1926">
        <v>92</v>
      </c>
    </row>
    <row r="1927" spans="2:19" x14ac:dyDescent="0.25">
      <c r="B1927">
        <v>1925</v>
      </c>
      <c r="C1927" t="s">
        <v>48</v>
      </c>
      <c r="D1927" t="s">
        <v>55</v>
      </c>
      <c r="E1927" s="10">
        <v>1.1574074074074073E-5</v>
      </c>
      <c r="F1927" t="s">
        <v>921</v>
      </c>
      <c r="G1927" t="s">
        <v>2818</v>
      </c>
      <c r="H1927" s="11">
        <v>44171.420706018522</v>
      </c>
      <c r="I1927" t="s">
        <v>2819</v>
      </c>
      <c r="J1927">
        <v>0</v>
      </c>
      <c r="K1927">
        <v>91</v>
      </c>
      <c r="M1927">
        <v>1925</v>
      </c>
      <c r="N1927" s="16">
        <v>1.1574074074074073E-5</v>
      </c>
      <c r="O1927">
        <v>3</v>
      </c>
      <c r="P1927">
        <v>5</v>
      </c>
      <c r="Q1927">
        <f>pqZwift[[#This Row],[Afstand]]+IF(pqZwift[[#This Row],[Index]]&gt;1,Q1926,0)</f>
        <v>13321</v>
      </c>
      <c r="R1927">
        <v>19</v>
      </c>
      <c r="S1927">
        <v>91</v>
      </c>
    </row>
    <row r="1928" spans="2:19" x14ac:dyDescent="0.25">
      <c r="B1928">
        <v>1926</v>
      </c>
      <c r="C1928" t="s">
        <v>48</v>
      </c>
      <c r="D1928" t="s">
        <v>55</v>
      </c>
      <c r="E1928" s="10">
        <v>1.1574074074074073E-5</v>
      </c>
      <c r="F1928" t="s">
        <v>921</v>
      </c>
      <c r="G1928" t="s">
        <v>2818</v>
      </c>
      <c r="H1928" s="11">
        <v>44171.420717592591</v>
      </c>
      <c r="I1928" t="s">
        <v>2820</v>
      </c>
      <c r="J1928">
        <v>0</v>
      </c>
      <c r="K1928">
        <v>92</v>
      </c>
      <c r="M1928">
        <v>1926</v>
      </c>
      <c r="N1928" s="16">
        <v>1.1574074074074073E-5</v>
      </c>
      <c r="O1928">
        <v>3</v>
      </c>
      <c r="P1928">
        <v>5</v>
      </c>
      <c r="Q1928">
        <f>pqZwift[[#This Row],[Afstand]]+IF(pqZwift[[#This Row],[Index]]&gt;1,Q1927,0)</f>
        <v>13326</v>
      </c>
      <c r="R1928">
        <v>19</v>
      </c>
      <c r="S1928">
        <v>92</v>
      </c>
    </row>
    <row r="1929" spans="2:19" x14ac:dyDescent="0.25">
      <c r="B1929">
        <v>1927</v>
      </c>
      <c r="C1929" t="s">
        <v>48</v>
      </c>
      <c r="D1929" t="s">
        <v>55</v>
      </c>
      <c r="E1929" s="10">
        <v>1.1574074074074073E-5</v>
      </c>
      <c r="F1929" t="s">
        <v>921</v>
      </c>
      <c r="G1929" t="s">
        <v>237</v>
      </c>
      <c r="H1929" s="11">
        <v>44171.420729166668</v>
      </c>
      <c r="I1929" t="s">
        <v>2821</v>
      </c>
      <c r="J1929">
        <v>0</v>
      </c>
      <c r="K1929">
        <v>91</v>
      </c>
      <c r="M1929">
        <v>1927</v>
      </c>
      <c r="N1929" s="16">
        <v>1.1574074074074073E-5</v>
      </c>
      <c r="O1929">
        <v>3</v>
      </c>
      <c r="P1929">
        <v>5</v>
      </c>
      <c r="Q1929">
        <f>pqZwift[[#This Row],[Afstand]]+IF(pqZwift[[#This Row],[Index]]&gt;1,Q1928,0)</f>
        <v>13331</v>
      </c>
      <c r="R1929">
        <v>19</v>
      </c>
      <c r="S1929">
        <v>91</v>
      </c>
    </row>
    <row r="1930" spans="2:19" x14ac:dyDescent="0.25">
      <c r="B1930">
        <v>1928</v>
      </c>
      <c r="C1930" t="s">
        <v>48</v>
      </c>
      <c r="D1930" t="s">
        <v>55</v>
      </c>
      <c r="E1930" s="10">
        <v>1.1574074074074073E-5</v>
      </c>
      <c r="F1930" t="s">
        <v>327</v>
      </c>
      <c r="G1930" t="s">
        <v>2822</v>
      </c>
      <c r="H1930" s="11">
        <v>44171.420740740738</v>
      </c>
      <c r="I1930" t="s">
        <v>2823</v>
      </c>
      <c r="J1930">
        <v>0</v>
      </c>
      <c r="K1930">
        <v>91</v>
      </c>
      <c r="M1930">
        <v>1928</v>
      </c>
      <c r="N1930" s="16">
        <v>1.1574074074074073E-5</v>
      </c>
      <c r="O1930">
        <v>3</v>
      </c>
      <c r="P1930">
        <v>5</v>
      </c>
      <c r="Q1930">
        <f>pqZwift[[#This Row],[Afstand]]+IF(pqZwift[[#This Row],[Index]]&gt;1,Q1929,0)</f>
        <v>13336</v>
      </c>
      <c r="R1930">
        <v>20</v>
      </c>
      <c r="S1930">
        <v>91</v>
      </c>
    </row>
    <row r="1931" spans="2:19" x14ac:dyDescent="0.25">
      <c r="B1931">
        <v>1929</v>
      </c>
      <c r="C1931" t="s">
        <v>48</v>
      </c>
      <c r="D1931" t="s">
        <v>66</v>
      </c>
      <c r="E1931" s="10">
        <v>1.1574074074074073E-5</v>
      </c>
      <c r="F1931" t="s">
        <v>327</v>
      </c>
      <c r="G1931" t="s">
        <v>273</v>
      </c>
      <c r="H1931" s="11">
        <v>44171.420752314814</v>
      </c>
      <c r="I1931" t="s">
        <v>2824</v>
      </c>
      <c r="J1931">
        <v>0</v>
      </c>
      <c r="K1931">
        <v>91</v>
      </c>
      <c r="M1931">
        <v>1929</v>
      </c>
      <c r="N1931" s="16">
        <v>1.1574074074074073E-5</v>
      </c>
      <c r="O1931">
        <v>3</v>
      </c>
      <c r="P1931">
        <v>6</v>
      </c>
      <c r="Q1931">
        <f>pqZwift[[#This Row],[Afstand]]+IF(pqZwift[[#This Row],[Index]]&gt;1,Q1930,0)</f>
        <v>13342</v>
      </c>
      <c r="R1931">
        <v>20</v>
      </c>
      <c r="S1931">
        <v>91</v>
      </c>
    </row>
    <row r="1932" spans="2:19" x14ac:dyDescent="0.25">
      <c r="B1932">
        <v>1930</v>
      </c>
      <c r="C1932" t="s">
        <v>48</v>
      </c>
      <c r="D1932" t="s">
        <v>55</v>
      </c>
      <c r="E1932" s="10">
        <v>1.1574074074074073E-5</v>
      </c>
      <c r="F1932" t="s">
        <v>56</v>
      </c>
      <c r="G1932" t="s">
        <v>2825</v>
      </c>
      <c r="H1932" s="11">
        <v>44171.420763888891</v>
      </c>
      <c r="I1932" t="s">
        <v>2826</v>
      </c>
      <c r="J1932">
        <v>0</v>
      </c>
      <c r="K1932">
        <v>92</v>
      </c>
      <c r="M1932">
        <v>1930</v>
      </c>
      <c r="N1932" s="16">
        <v>1.1574074074074073E-5</v>
      </c>
      <c r="O1932">
        <v>3</v>
      </c>
      <c r="P1932">
        <v>5</v>
      </c>
      <c r="Q1932">
        <f>pqZwift[[#This Row],[Afstand]]+IF(pqZwift[[#This Row],[Index]]&gt;1,Q1931,0)</f>
        <v>13347</v>
      </c>
      <c r="R1932">
        <v>17</v>
      </c>
      <c r="S1932">
        <v>92</v>
      </c>
    </row>
    <row r="1933" spans="2:19" x14ac:dyDescent="0.25">
      <c r="B1933">
        <v>1931</v>
      </c>
      <c r="C1933" t="s">
        <v>48</v>
      </c>
      <c r="D1933" t="s">
        <v>66</v>
      </c>
      <c r="E1933" s="10">
        <v>1.1574074074074073E-5</v>
      </c>
      <c r="F1933" t="s">
        <v>70</v>
      </c>
      <c r="G1933" t="s">
        <v>2827</v>
      </c>
      <c r="H1933" s="11">
        <v>44171.420775462961</v>
      </c>
      <c r="I1933" t="s">
        <v>2828</v>
      </c>
      <c r="J1933">
        <v>0</v>
      </c>
      <c r="K1933">
        <v>92</v>
      </c>
      <c r="M1933">
        <v>1931</v>
      </c>
      <c r="N1933" s="16">
        <v>1.1574074074074073E-5</v>
      </c>
      <c r="O1933">
        <v>3</v>
      </c>
      <c r="P1933">
        <v>6</v>
      </c>
      <c r="Q1933">
        <f>pqZwift[[#This Row],[Afstand]]+IF(pqZwift[[#This Row],[Index]]&gt;1,Q1932,0)</f>
        <v>13353</v>
      </c>
      <c r="R1933">
        <v>22</v>
      </c>
      <c r="S1933">
        <v>92</v>
      </c>
    </row>
    <row r="1934" spans="2:19" x14ac:dyDescent="0.25">
      <c r="B1934">
        <v>1932</v>
      </c>
      <c r="C1934" t="s">
        <v>48</v>
      </c>
      <c r="D1934" t="s">
        <v>66</v>
      </c>
      <c r="E1934" s="10">
        <v>1.1574074074074073E-5</v>
      </c>
      <c r="F1934" t="s">
        <v>327</v>
      </c>
      <c r="G1934" t="s">
        <v>2829</v>
      </c>
      <c r="H1934" s="11">
        <v>44171.420787037037</v>
      </c>
      <c r="I1934" t="s">
        <v>2830</v>
      </c>
      <c r="J1934">
        <v>0</v>
      </c>
      <c r="K1934">
        <v>93</v>
      </c>
      <c r="M1934">
        <v>1932</v>
      </c>
      <c r="N1934" s="16">
        <v>1.1574074074074073E-5</v>
      </c>
      <c r="O1934">
        <v>3</v>
      </c>
      <c r="P1934">
        <v>6</v>
      </c>
      <c r="Q1934">
        <f>pqZwift[[#This Row],[Afstand]]+IF(pqZwift[[#This Row],[Index]]&gt;1,Q1933,0)</f>
        <v>13359</v>
      </c>
      <c r="R1934">
        <v>20</v>
      </c>
      <c r="S1934">
        <v>93</v>
      </c>
    </row>
    <row r="1935" spans="2:19" x14ac:dyDescent="0.25">
      <c r="B1935">
        <v>1933</v>
      </c>
      <c r="C1935" t="s">
        <v>48</v>
      </c>
      <c r="D1935" t="s">
        <v>55</v>
      </c>
      <c r="E1935" s="10">
        <v>1.1574074074074073E-5</v>
      </c>
      <c r="F1935" t="s">
        <v>921</v>
      </c>
      <c r="G1935" t="s">
        <v>336</v>
      </c>
      <c r="H1935" s="11">
        <v>44171.420798611114</v>
      </c>
      <c r="I1935" t="s">
        <v>2831</v>
      </c>
      <c r="J1935">
        <v>0</v>
      </c>
      <c r="K1935">
        <v>92</v>
      </c>
      <c r="M1935">
        <v>1933</v>
      </c>
      <c r="N1935" s="16">
        <v>1.1574074074074073E-5</v>
      </c>
      <c r="O1935">
        <v>3</v>
      </c>
      <c r="P1935">
        <v>5</v>
      </c>
      <c r="Q1935">
        <f>pqZwift[[#This Row],[Afstand]]+IF(pqZwift[[#This Row],[Index]]&gt;1,Q1934,0)</f>
        <v>13364</v>
      </c>
      <c r="R1935">
        <v>19</v>
      </c>
      <c r="S1935">
        <v>92</v>
      </c>
    </row>
    <row r="1936" spans="2:19" x14ac:dyDescent="0.25">
      <c r="B1936">
        <v>1934</v>
      </c>
      <c r="C1936" t="s">
        <v>48</v>
      </c>
      <c r="D1936" t="s">
        <v>66</v>
      </c>
      <c r="E1936" s="10">
        <v>1.1574074074074073E-5</v>
      </c>
      <c r="F1936" t="s">
        <v>70</v>
      </c>
      <c r="G1936" t="s">
        <v>460</v>
      </c>
      <c r="H1936" s="11">
        <v>44171.420810185184</v>
      </c>
      <c r="I1936" t="s">
        <v>2832</v>
      </c>
      <c r="J1936">
        <v>0</v>
      </c>
      <c r="K1936">
        <v>92</v>
      </c>
      <c r="M1936">
        <v>1934</v>
      </c>
      <c r="N1936" s="16">
        <v>1.1574074074074073E-5</v>
      </c>
      <c r="O1936">
        <v>3</v>
      </c>
      <c r="P1936">
        <v>6</v>
      </c>
      <c r="Q1936">
        <f>pqZwift[[#This Row],[Afstand]]+IF(pqZwift[[#This Row],[Index]]&gt;1,Q1935,0)</f>
        <v>13370</v>
      </c>
      <c r="R1936">
        <v>22</v>
      </c>
      <c r="S1936">
        <v>92</v>
      </c>
    </row>
    <row r="1937" spans="2:19" x14ac:dyDescent="0.25">
      <c r="B1937">
        <v>1935</v>
      </c>
      <c r="C1937" t="s">
        <v>48</v>
      </c>
      <c r="D1937" t="s">
        <v>66</v>
      </c>
      <c r="E1937" s="10">
        <v>1.1574074074074073E-5</v>
      </c>
      <c r="F1937" t="s">
        <v>67</v>
      </c>
      <c r="G1937" t="s">
        <v>330</v>
      </c>
      <c r="H1937" s="11">
        <v>44171.42082175926</v>
      </c>
      <c r="I1937" t="s">
        <v>2833</v>
      </c>
      <c r="J1937">
        <v>0</v>
      </c>
      <c r="K1937">
        <v>91</v>
      </c>
      <c r="M1937">
        <v>1935</v>
      </c>
      <c r="N1937" s="16">
        <v>1.1574074074074073E-5</v>
      </c>
      <c r="O1937">
        <v>3</v>
      </c>
      <c r="P1937">
        <v>6</v>
      </c>
      <c r="Q1937">
        <f>pqZwift[[#This Row],[Afstand]]+IF(pqZwift[[#This Row],[Index]]&gt;1,Q1936,0)</f>
        <v>13376</v>
      </c>
      <c r="R1937">
        <v>21</v>
      </c>
      <c r="S1937">
        <v>91</v>
      </c>
    </row>
    <row r="1938" spans="2:19" x14ac:dyDescent="0.25">
      <c r="B1938">
        <v>1936</v>
      </c>
      <c r="C1938" t="s">
        <v>48</v>
      </c>
      <c r="D1938" t="s">
        <v>66</v>
      </c>
      <c r="E1938" s="10">
        <v>1.1574074074074073E-5</v>
      </c>
      <c r="F1938" t="s">
        <v>67</v>
      </c>
      <c r="G1938" t="s">
        <v>336</v>
      </c>
      <c r="H1938" s="11">
        <v>44171.42083333333</v>
      </c>
      <c r="I1938" t="s">
        <v>2834</v>
      </c>
      <c r="J1938">
        <v>0</v>
      </c>
      <c r="K1938">
        <v>92</v>
      </c>
      <c r="M1938">
        <v>1936</v>
      </c>
      <c r="N1938" s="16">
        <v>1.1574074074074073E-5</v>
      </c>
      <c r="O1938">
        <v>3</v>
      </c>
      <c r="P1938">
        <v>6</v>
      </c>
      <c r="Q1938">
        <f>pqZwift[[#This Row],[Afstand]]+IF(pqZwift[[#This Row],[Index]]&gt;1,Q1937,0)</f>
        <v>13382</v>
      </c>
      <c r="R1938">
        <v>21</v>
      </c>
      <c r="S1938">
        <v>92</v>
      </c>
    </row>
    <row r="1939" spans="2:19" x14ac:dyDescent="0.25">
      <c r="B1939">
        <v>1937</v>
      </c>
      <c r="C1939" t="s">
        <v>48</v>
      </c>
      <c r="D1939" t="s">
        <v>66</v>
      </c>
      <c r="E1939" s="10">
        <v>1.1574074074074073E-5</v>
      </c>
      <c r="F1939" t="s">
        <v>315</v>
      </c>
      <c r="G1939" t="s">
        <v>2835</v>
      </c>
      <c r="H1939" s="11">
        <v>44171.420844907407</v>
      </c>
      <c r="I1939" t="s">
        <v>2836</v>
      </c>
      <c r="J1939">
        <v>0</v>
      </c>
      <c r="K1939">
        <v>91</v>
      </c>
      <c r="M1939">
        <v>1937</v>
      </c>
      <c r="N1939" s="16">
        <v>1.1574074074074073E-5</v>
      </c>
      <c r="O1939">
        <v>3</v>
      </c>
      <c r="P1939">
        <v>6</v>
      </c>
      <c r="Q1939">
        <f>pqZwift[[#This Row],[Afstand]]+IF(pqZwift[[#This Row],[Index]]&gt;1,Q1938,0)</f>
        <v>13388</v>
      </c>
      <c r="R1939">
        <v>23</v>
      </c>
      <c r="S1939">
        <v>91</v>
      </c>
    </row>
    <row r="1940" spans="2:19" x14ac:dyDescent="0.25">
      <c r="B1940">
        <v>1938</v>
      </c>
      <c r="C1940" t="s">
        <v>48</v>
      </c>
      <c r="D1940" t="s">
        <v>66</v>
      </c>
      <c r="E1940" s="10">
        <v>1.1574074074074073E-5</v>
      </c>
      <c r="F1940" t="s">
        <v>315</v>
      </c>
      <c r="G1940" t="s">
        <v>336</v>
      </c>
      <c r="H1940" s="11">
        <v>44171.420856481483</v>
      </c>
      <c r="I1940" t="s">
        <v>2837</v>
      </c>
      <c r="J1940">
        <v>0</v>
      </c>
      <c r="K1940">
        <v>91</v>
      </c>
      <c r="M1940">
        <v>1938</v>
      </c>
      <c r="N1940" s="16">
        <v>1.1574074074074073E-5</v>
      </c>
      <c r="O1940">
        <v>3</v>
      </c>
      <c r="P1940">
        <v>6</v>
      </c>
      <c r="Q1940">
        <f>pqZwift[[#This Row],[Afstand]]+IF(pqZwift[[#This Row],[Index]]&gt;1,Q1939,0)</f>
        <v>13394</v>
      </c>
      <c r="R1940">
        <v>23</v>
      </c>
      <c r="S1940">
        <v>91</v>
      </c>
    </row>
    <row r="1941" spans="2:19" x14ac:dyDescent="0.25">
      <c r="B1941">
        <v>1939</v>
      </c>
      <c r="C1941" t="s">
        <v>36</v>
      </c>
      <c r="D1941" t="s">
        <v>66</v>
      </c>
      <c r="E1941" s="10">
        <v>1.1574074074074073E-5</v>
      </c>
      <c r="F1941" t="s">
        <v>70</v>
      </c>
      <c r="G1941" t="s">
        <v>336</v>
      </c>
      <c r="H1941" s="11">
        <v>44171.420868055553</v>
      </c>
      <c r="I1941" t="s">
        <v>2838</v>
      </c>
      <c r="J1941">
        <v>0</v>
      </c>
      <c r="K1941">
        <v>92</v>
      </c>
      <c r="M1941">
        <v>1939</v>
      </c>
      <c r="N1941" s="16">
        <v>1.1574074074074073E-5</v>
      </c>
      <c r="O1941">
        <v>2</v>
      </c>
      <c r="P1941">
        <v>6</v>
      </c>
      <c r="Q1941">
        <f>pqZwift[[#This Row],[Afstand]]+IF(pqZwift[[#This Row],[Index]]&gt;1,Q1940,0)</f>
        <v>13400</v>
      </c>
      <c r="R1941">
        <v>22</v>
      </c>
      <c r="S1941">
        <v>92</v>
      </c>
    </row>
    <row r="1942" spans="2:19" x14ac:dyDescent="0.25">
      <c r="B1942">
        <v>1940</v>
      </c>
      <c r="C1942" t="s">
        <v>36</v>
      </c>
      <c r="D1942" t="s">
        <v>66</v>
      </c>
      <c r="E1942" s="10">
        <v>1.1574074074074073E-5</v>
      </c>
      <c r="F1942" t="s">
        <v>67</v>
      </c>
      <c r="G1942" t="s">
        <v>336</v>
      </c>
      <c r="H1942" s="11">
        <v>44171.42087962963</v>
      </c>
      <c r="I1942" t="s">
        <v>2839</v>
      </c>
      <c r="J1942">
        <v>0</v>
      </c>
      <c r="K1942">
        <v>91</v>
      </c>
      <c r="M1942">
        <v>1940</v>
      </c>
      <c r="N1942" s="16">
        <v>1.1574074074074073E-5</v>
      </c>
      <c r="O1942">
        <v>2</v>
      </c>
      <c r="P1942">
        <v>6</v>
      </c>
      <c r="Q1942">
        <f>pqZwift[[#This Row],[Afstand]]+IF(pqZwift[[#This Row],[Index]]&gt;1,Q1941,0)</f>
        <v>13406</v>
      </c>
      <c r="R1942">
        <v>21</v>
      </c>
      <c r="S1942">
        <v>91</v>
      </c>
    </row>
    <row r="1943" spans="2:19" x14ac:dyDescent="0.25">
      <c r="B1943">
        <v>1941</v>
      </c>
      <c r="C1943" t="s">
        <v>36</v>
      </c>
      <c r="D1943" t="s">
        <v>66</v>
      </c>
      <c r="E1943" s="10">
        <v>1.1574074074074073E-5</v>
      </c>
      <c r="F1943" t="s">
        <v>315</v>
      </c>
      <c r="G1943" t="s">
        <v>336</v>
      </c>
      <c r="H1943" s="11">
        <v>44171.420891203707</v>
      </c>
      <c r="I1943" t="s">
        <v>2840</v>
      </c>
      <c r="J1943">
        <v>0</v>
      </c>
      <c r="K1943">
        <v>91</v>
      </c>
      <c r="M1943">
        <v>1941</v>
      </c>
      <c r="N1943" s="16">
        <v>1.1574074074074073E-5</v>
      </c>
      <c r="O1943">
        <v>2</v>
      </c>
      <c r="P1943">
        <v>6</v>
      </c>
      <c r="Q1943">
        <f>pqZwift[[#This Row],[Afstand]]+IF(pqZwift[[#This Row],[Index]]&gt;1,Q1942,0)</f>
        <v>13412</v>
      </c>
      <c r="R1943">
        <v>23</v>
      </c>
      <c r="S1943">
        <v>91</v>
      </c>
    </row>
    <row r="1944" spans="2:19" x14ac:dyDescent="0.25">
      <c r="B1944">
        <v>1942</v>
      </c>
      <c r="C1944" t="s">
        <v>36</v>
      </c>
      <c r="D1944" t="s">
        <v>43</v>
      </c>
      <c r="E1944" s="10">
        <v>1.1574074074074073E-5</v>
      </c>
      <c r="F1944" t="s">
        <v>315</v>
      </c>
      <c r="G1944" t="s">
        <v>2841</v>
      </c>
      <c r="H1944" s="11">
        <v>44171.420902777776</v>
      </c>
      <c r="I1944" t="s">
        <v>2842</v>
      </c>
      <c r="J1944">
        <v>0</v>
      </c>
      <c r="K1944">
        <v>90</v>
      </c>
      <c r="M1944">
        <v>1942</v>
      </c>
      <c r="N1944" s="16">
        <v>1.1574074074074073E-5</v>
      </c>
      <c r="O1944">
        <v>2</v>
      </c>
      <c r="P1944">
        <v>7</v>
      </c>
      <c r="Q1944">
        <f>pqZwift[[#This Row],[Afstand]]+IF(pqZwift[[#This Row],[Index]]&gt;1,Q1943,0)</f>
        <v>13419</v>
      </c>
      <c r="R1944">
        <v>23</v>
      </c>
      <c r="S1944">
        <v>90</v>
      </c>
    </row>
    <row r="1945" spans="2:19" x14ac:dyDescent="0.25">
      <c r="B1945">
        <v>1943</v>
      </c>
      <c r="C1945" t="s">
        <v>36</v>
      </c>
      <c r="D1945" t="s">
        <v>66</v>
      </c>
      <c r="E1945" s="10">
        <v>1.1574074074074073E-5</v>
      </c>
      <c r="F1945" t="s">
        <v>315</v>
      </c>
      <c r="G1945" t="s">
        <v>336</v>
      </c>
      <c r="H1945" s="11">
        <v>44171.420914351853</v>
      </c>
      <c r="I1945" t="s">
        <v>2843</v>
      </c>
      <c r="J1945">
        <v>0</v>
      </c>
      <c r="K1945">
        <v>91</v>
      </c>
      <c r="M1945">
        <v>1943</v>
      </c>
      <c r="N1945" s="16">
        <v>1.1574074074074073E-5</v>
      </c>
      <c r="O1945">
        <v>2</v>
      </c>
      <c r="P1945">
        <v>6</v>
      </c>
      <c r="Q1945">
        <f>pqZwift[[#This Row],[Afstand]]+IF(pqZwift[[#This Row],[Index]]&gt;1,Q1944,0)</f>
        <v>13425</v>
      </c>
      <c r="R1945">
        <v>23</v>
      </c>
      <c r="S1945">
        <v>91</v>
      </c>
    </row>
    <row r="1946" spans="2:19" x14ac:dyDescent="0.25">
      <c r="B1946">
        <v>1944</v>
      </c>
      <c r="C1946" t="s">
        <v>36</v>
      </c>
      <c r="D1946" t="s">
        <v>43</v>
      </c>
      <c r="E1946" s="10">
        <v>1.1574074074074073E-5</v>
      </c>
      <c r="F1946" t="s">
        <v>315</v>
      </c>
      <c r="G1946" t="s">
        <v>2841</v>
      </c>
      <c r="H1946" s="11">
        <v>44171.420925925922</v>
      </c>
      <c r="I1946" t="s">
        <v>2844</v>
      </c>
      <c r="J1946">
        <v>0</v>
      </c>
      <c r="K1946">
        <v>92</v>
      </c>
      <c r="M1946">
        <v>1944</v>
      </c>
      <c r="N1946" s="16">
        <v>1.1574074074074073E-5</v>
      </c>
      <c r="O1946">
        <v>2</v>
      </c>
      <c r="P1946">
        <v>7</v>
      </c>
      <c r="Q1946">
        <f>pqZwift[[#This Row],[Afstand]]+IF(pqZwift[[#This Row],[Index]]&gt;1,Q1945,0)</f>
        <v>13432</v>
      </c>
      <c r="R1946">
        <v>23</v>
      </c>
      <c r="S1946">
        <v>92</v>
      </c>
    </row>
    <row r="1947" spans="2:19" x14ac:dyDescent="0.25">
      <c r="B1947">
        <v>1945</v>
      </c>
      <c r="C1947" t="s">
        <v>36</v>
      </c>
      <c r="D1947" t="s">
        <v>43</v>
      </c>
      <c r="E1947" s="10">
        <v>1.1574074074074073E-5</v>
      </c>
      <c r="F1947" t="s">
        <v>73</v>
      </c>
      <c r="G1947" t="s">
        <v>338</v>
      </c>
      <c r="H1947" s="11">
        <v>44171.420937499999</v>
      </c>
      <c r="I1947" t="s">
        <v>2845</v>
      </c>
      <c r="J1947">
        <v>0</v>
      </c>
      <c r="K1947">
        <v>91</v>
      </c>
      <c r="M1947">
        <v>1945</v>
      </c>
      <c r="N1947" s="16">
        <v>1.1574074074074073E-5</v>
      </c>
      <c r="O1947">
        <v>2</v>
      </c>
      <c r="P1947">
        <v>7</v>
      </c>
      <c r="Q1947">
        <f>pqZwift[[#This Row],[Afstand]]+IF(pqZwift[[#This Row],[Index]]&gt;1,Q1946,0)</f>
        <v>13439</v>
      </c>
      <c r="R1947">
        <v>24</v>
      </c>
      <c r="S1947">
        <v>91</v>
      </c>
    </row>
    <row r="1948" spans="2:19" x14ac:dyDescent="0.25">
      <c r="B1948">
        <v>1946</v>
      </c>
      <c r="C1948" t="s">
        <v>36</v>
      </c>
      <c r="D1948" t="s">
        <v>43</v>
      </c>
      <c r="E1948" s="10">
        <v>1.1574074074074073E-5</v>
      </c>
      <c r="F1948" t="s">
        <v>73</v>
      </c>
      <c r="G1948" t="s">
        <v>2846</v>
      </c>
      <c r="H1948" s="11">
        <v>44171.420949074076</v>
      </c>
      <c r="I1948" t="s">
        <v>2847</v>
      </c>
      <c r="J1948">
        <v>0</v>
      </c>
      <c r="K1948">
        <v>91</v>
      </c>
      <c r="M1948">
        <v>1946</v>
      </c>
      <c r="N1948" s="16">
        <v>1.1574074074074073E-5</v>
      </c>
      <c r="O1948">
        <v>2</v>
      </c>
      <c r="P1948">
        <v>7</v>
      </c>
      <c r="Q1948">
        <f>pqZwift[[#This Row],[Afstand]]+IF(pqZwift[[#This Row],[Index]]&gt;1,Q1947,0)</f>
        <v>13446</v>
      </c>
      <c r="R1948">
        <v>24</v>
      </c>
      <c r="S1948">
        <v>91</v>
      </c>
    </row>
    <row r="1949" spans="2:19" x14ac:dyDescent="0.25">
      <c r="B1949">
        <v>1947</v>
      </c>
      <c r="C1949" t="s">
        <v>36</v>
      </c>
      <c r="D1949" t="s">
        <v>43</v>
      </c>
      <c r="E1949" s="10">
        <v>1.1574074074074073E-5</v>
      </c>
      <c r="F1949" t="s">
        <v>79</v>
      </c>
      <c r="G1949" t="s">
        <v>264</v>
      </c>
      <c r="H1949" s="11">
        <v>44171.420960648145</v>
      </c>
      <c r="I1949" t="s">
        <v>2848</v>
      </c>
      <c r="J1949">
        <v>0</v>
      </c>
      <c r="K1949">
        <v>91</v>
      </c>
      <c r="M1949">
        <v>1947</v>
      </c>
      <c r="N1949" s="16">
        <v>1.1574074074074073E-5</v>
      </c>
      <c r="O1949">
        <v>2</v>
      </c>
      <c r="P1949">
        <v>7</v>
      </c>
      <c r="Q1949">
        <f>pqZwift[[#This Row],[Afstand]]+IF(pqZwift[[#This Row],[Index]]&gt;1,Q1948,0)</f>
        <v>13453</v>
      </c>
      <c r="R1949">
        <v>26</v>
      </c>
      <c r="S1949">
        <v>91</v>
      </c>
    </row>
    <row r="1950" spans="2:19" x14ac:dyDescent="0.25">
      <c r="B1950">
        <v>1948</v>
      </c>
      <c r="C1950" t="s">
        <v>36</v>
      </c>
      <c r="D1950" t="s">
        <v>35</v>
      </c>
      <c r="E1950" s="10">
        <v>1.1574074074074073E-5</v>
      </c>
      <c r="F1950" t="s">
        <v>185</v>
      </c>
      <c r="G1950" t="s">
        <v>2507</v>
      </c>
      <c r="H1950" s="11">
        <v>44171.420972222222</v>
      </c>
      <c r="I1950" t="s">
        <v>2849</v>
      </c>
      <c r="J1950">
        <v>0</v>
      </c>
      <c r="K1950">
        <v>92</v>
      </c>
      <c r="M1950">
        <v>1948</v>
      </c>
      <c r="N1950" s="16">
        <v>1.1574074074074073E-5</v>
      </c>
      <c r="O1950">
        <v>2</v>
      </c>
      <c r="P1950">
        <v>8</v>
      </c>
      <c r="Q1950">
        <f>pqZwift[[#This Row],[Afstand]]+IF(pqZwift[[#This Row],[Index]]&gt;1,Q1949,0)</f>
        <v>13461</v>
      </c>
      <c r="R1950">
        <v>28</v>
      </c>
      <c r="S1950">
        <v>92</v>
      </c>
    </row>
    <row r="1951" spans="2:19" x14ac:dyDescent="0.25">
      <c r="B1951">
        <v>1949</v>
      </c>
      <c r="C1951" t="s">
        <v>136</v>
      </c>
      <c r="D1951" t="s">
        <v>43</v>
      </c>
      <c r="E1951" s="10">
        <v>1.1574074074074073E-5</v>
      </c>
      <c r="F1951" t="s">
        <v>76</v>
      </c>
      <c r="G1951" t="s">
        <v>2850</v>
      </c>
      <c r="H1951" s="11">
        <v>44171.420983796299</v>
      </c>
      <c r="I1951" t="s">
        <v>2851</v>
      </c>
      <c r="J1951">
        <v>0</v>
      </c>
      <c r="K1951">
        <v>91</v>
      </c>
      <c r="M1951">
        <v>1949</v>
      </c>
      <c r="N1951" s="16">
        <v>1.1574074074074073E-5</v>
      </c>
      <c r="O1951">
        <v>1</v>
      </c>
      <c r="P1951">
        <v>7</v>
      </c>
      <c r="Q1951">
        <f>pqZwift[[#This Row],[Afstand]]+IF(pqZwift[[#This Row],[Index]]&gt;1,Q1950,0)</f>
        <v>13468</v>
      </c>
      <c r="R1951">
        <v>27</v>
      </c>
      <c r="S1951">
        <v>91</v>
      </c>
    </row>
    <row r="1952" spans="2:19" x14ac:dyDescent="0.25">
      <c r="B1952">
        <v>1950</v>
      </c>
      <c r="C1952" t="s">
        <v>136</v>
      </c>
      <c r="D1952" t="s">
        <v>43</v>
      </c>
      <c r="E1952" s="10">
        <v>1.1574074074074073E-5</v>
      </c>
      <c r="F1952" t="s">
        <v>76</v>
      </c>
      <c r="G1952" t="s">
        <v>2850</v>
      </c>
      <c r="H1952" s="11">
        <v>44171.420995370368</v>
      </c>
      <c r="I1952" t="s">
        <v>2852</v>
      </c>
      <c r="J1952">
        <v>0</v>
      </c>
      <c r="K1952">
        <v>91</v>
      </c>
      <c r="M1952">
        <v>1950</v>
      </c>
      <c r="N1952" s="16">
        <v>1.1574074074074073E-5</v>
      </c>
      <c r="O1952">
        <v>1</v>
      </c>
      <c r="P1952">
        <v>7</v>
      </c>
      <c r="Q1952">
        <f>pqZwift[[#This Row],[Afstand]]+IF(pqZwift[[#This Row],[Index]]&gt;1,Q1951,0)</f>
        <v>13475</v>
      </c>
      <c r="R1952">
        <v>27</v>
      </c>
      <c r="S1952">
        <v>91</v>
      </c>
    </row>
    <row r="1953" spans="2:19" x14ac:dyDescent="0.25">
      <c r="B1953">
        <v>1951</v>
      </c>
      <c r="C1953" t="s">
        <v>136</v>
      </c>
      <c r="D1953" t="s">
        <v>43</v>
      </c>
      <c r="E1953" s="10">
        <v>1.1574074074074073E-5</v>
      </c>
      <c r="F1953" t="s">
        <v>79</v>
      </c>
      <c r="G1953" t="s">
        <v>2509</v>
      </c>
      <c r="H1953" s="11">
        <v>44171.421006944445</v>
      </c>
      <c r="I1953" t="s">
        <v>2853</v>
      </c>
      <c r="J1953">
        <v>0</v>
      </c>
      <c r="K1953">
        <v>91</v>
      </c>
      <c r="M1953">
        <v>1951</v>
      </c>
      <c r="N1953" s="16">
        <v>1.1574074074074073E-5</v>
      </c>
      <c r="O1953">
        <v>1</v>
      </c>
      <c r="P1953">
        <v>7</v>
      </c>
      <c r="Q1953">
        <f>pqZwift[[#This Row],[Afstand]]+IF(pqZwift[[#This Row],[Index]]&gt;1,Q1952,0)</f>
        <v>13482</v>
      </c>
      <c r="R1953">
        <v>26</v>
      </c>
      <c r="S1953">
        <v>91</v>
      </c>
    </row>
    <row r="1954" spans="2:19" x14ac:dyDescent="0.25">
      <c r="B1954">
        <v>1952</v>
      </c>
      <c r="C1954" t="s">
        <v>136</v>
      </c>
      <c r="D1954" t="s">
        <v>35</v>
      </c>
      <c r="E1954" s="10">
        <v>1.1574074074074073E-5</v>
      </c>
      <c r="F1954" t="s">
        <v>185</v>
      </c>
      <c r="G1954" t="s">
        <v>2507</v>
      </c>
      <c r="H1954" s="11">
        <v>44171.421018518522</v>
      </c>
      <c r="I1954" t="s">
        <v>2854</v>
      </c>
      <c r="J1954">
        <v>0</v>
      </c>
      <c r="K1954">
        <v>92</v>
      </c>
      <c r="M1954">
        <v>1952</v>
      </c>
      <c r="N1954" s="16">
        <v>1.1574074074074073E-5</v>
      </c>
      <c r="O1954">
        <v>1</v>
      </c>
      <c r="P1954">
        <v>8</v>
      </c>
      <c r="Q1954">
        <f>pqZwift[[#This Row],[Afstand]]+IF(pqZwift[[#This Row],[Index]]&gt;1,Q1953,0)</f>
        <v>13490</v>
      </c>
      <c r="R1954">
        <v>28</v>
      </c>
      <c r="S1954">
        <v>92</v>
      </c>
    </row>
    <row r="1955" spans="2:19" x14ac:dyDescent="0.25">
      <c r="B1955">
        <v>1953</v>
      </c>
      <c r="C1955" t="s">
        <v>136</v>
      </c>
      <c r="D1955" t="s">
        <v>87</v>
      </c>
      <c r="E1955" s="10">
        <v>1.1574074074074073E-5</v>
      </c>
      <c r="F1955" t="s">
        <v>88</v>
      </c>
      <c r="G1955" t="s">
        <v>237</v>
      </c>
      <c r="H1955" s="11">
        <v>44171.421030092592</v>
      </c>
      <c r="I1955" t="s">
        <v>2855</v>
      </c>
      <c r="J1955">
        <v>0</v>
      </c>
      <c r="K1955">
        <v>92</v>
      </c>
      <c r="M1955">
        <v>1953</v>
      </c>
      <c r="N1955" s="16">
        <v>1.1574074074074073E-5</v>
      </c>
      <c r="O1955">
        <v>1</v>
      </c>
      <c r="P1955">
        <v>9</v>
      </c>
      <c r="Q1955">
        <f>pqZwift[[#This Row],[Afstand]]+IF(pqZwift[[#This Row],[Index]]&gt;1,Q1954,0)</f>
        <v>13499</v>
      </c>
      <c r="R1955">
        <v>32</v>
      </c>
      <c r="S1955">
        <v>92</v>
      </c>
    </row>
    <row r="1956" spans="2:19" x14ac:dyDescent="0.25">
      <c r="B1956">
        <v>1954</v>
      </c>
      <c r="C1956" t="s">
        <v>136</v>
      </c>
      <c r="D1956" t="s">
        <v>35</v>
      </c>
      <c r="E1956" s="10">
        <v>1.1574074074074073E-5</v>
      </c>
      <c r="F1956" t="s">
        <v>84</v>
      </c>
      <c r="G1956" t="s">
        <v>258</v>
      </c>
      <c r="H1956" s="11">
        <v>44171.421041666668</v>
      </c>
      <c r="I1956" t="s">
        <v>2856</v>
      </c>
      <c r="J1956">
        <v>0</v>
      </c>
      <c r="K1956">
        <v>93</v>
      </c>
      <c r="M1956">
        <v>1954</v>
      </c>
      <c r="N1956" s="16">
        <v>1.1574074074074073E-5</v>
      </c>
      <c r="O1956">
        <v>1</v>
      </c>
      <c r="P1956">
        <v>8</v>
      </c>
      <c r="Q1956">
        <f>pqZwift[[#This Row],[Afstand]]+IF(pqZwift[[#This Row],[Index]]&gt;1,Q1955,0)</f>
        <v>13507</v>
      </c>
      <c r="R1956">
        <v>29</v>
      </c>
      <c r="S1956">
        <v>93</v>
      </c>
    </row>
    <row r="1957" spans="2:19" x14ac:dyDescent="0.25">
      <c r="B1957">
        <v>1955</v>
      </c>
      <c r="C1957" t="s">
        <v>136</v>
      </c>
      <c r="D1957" t="s">
        <v>35</v>
      </c>
      <c r="E1957" s="10">
        <v>1.1574074074074073E-5</v>
      </c>
      <c r="F1957" t="s">
        <v>185</v>
      </c>
      <c r="G1957" t="s">
        <v>244</v>
      </c>
      <c r="H1957" s="11">
        <v>44171.421053240738</v>
      </c>
      <c r="I1957" t="s">
        <v>2857</v>
      </c>
      <c r="J1957">
        <v>0</v>
      </c>
      <c r="K1957">
        <v>92</v>
      </c>
      <c r="M1957">
        <v>1955</v>
      </c>
      <c r="N1957" s="16">
        <v>1.1574074074074073E-5</v>
      </c>
      <c r="O1957">
        <v>1</v>
      </c>
      <c r="P1957">
        <v>8</v>
      </c>
      <c r="Q1957">
        <f>pqZwift[[#This Row],[Afstand]]+IF(pqZwift[[#This Row],[Index]]&gt;1,Q1956,0)</f>
        <v>13515</v>
      </c>
      <c r="R1957">
        <v>28</v>
      </c>
      <c r="S1957">
        <v>92</v>
      </c>
    </row>
    <row r="1958" spans="2:19" x14ac:dyDescent="0.25">
      <c r="B1958">
        <v>1956</v>
      </c>
      <c r="C1958" t="s">
        <v>136</v>
      </c>
      <c r="D1958" t="s">
        <v>35</v>
      </c>
      <c r="E1958" s="10">
        <v>1.1574074074074073E-5</v>
      </c>
      <c r="F1958" t="s">
        <v>185</v>
      </c>
      <c r="G1958" t="s">
        <v>244</v>
      </c>
      <c r="H1958" s="11">
        <v>44171.421064814815</v>
      </c>
      <c r="I1958" t="s">
        <v>2858</v>
      </c>
      <c r="J1958">
        <v>0</v>
      </c>
      <c r="K1958">
        <v>93</v>
      </c>
      <c r="M1958">
        <v>1956</v>
      </c>
      <c r="N1958" s="16">
        <v>1.1574074074074073E-5</v>
      </c>
      <c r="O1958">
        <v>1</v>
      </c>
      <c r="P1958">
        <v>8</v>
      </c>
      <c r="Q1958">
        <f>pqZwift[[#This Row],[Afstand]]+IF(pqZwift[[#This Row],[Index]]&gt;1,Q1957,0)</f>
        <v>13523</v>
      </c>
      <c r="R1958">
        <v>28</v>
      </c>
      <c r="S1958">
        <v>93</v>
      </c>
    </row>
    <row r="1959" spans="2:19" x14ac:dyDescent="0.25">
      <c r="B1959">
        <v>1957</v>
      </c>
      <c r="C1959" t="s">
        <v>136</v>
      </c>
      <c r="D1959" t="s">
        <v>87</v>
      </c>
      <c r="E1959" s="10">
        <v>1.1574074074074073E-5</v>
      </c>
      <c r="F1959" t="s">
        <v>88</v>
      </c>
      <c r="G1959" t="s">
        <v>1326</v>
      </c>
      <c r="H1959" s="11">
        <v>44171.421076388891</v>
      </c>
      <c r="I1959" t="s">
        <v>2859</v>
      </c>
      <c r="J1959">
        <v>0</v>
      </c>
      <c r="K1959">
        <v>92</v>
      </c>
      <c r="M1959">
        <v>1957</v>
      </c>
      <c r="N1959" s="16">
        <v>1.1574074074074073E-5</v>
      </c>
      <c r="O1959">
        <v>1</v>
      </c>
      <c r="P1959">
        <v>9</v>
      </c>
      <c r="Q1959">
        <f>pqZwift[[#This Row],[Afstand]]+IF(pqZwift[[#This Row],[Index]]&gt;1,Q1958,0)</f>
        <v>13532</v>
      </c>
      <c r="R1959">
        <v>32</v>
      </c>
      <c r="S1959">
        <v>92</v>
      </c>
    </row>
    <row r="1960" spans="2:19" x14ac:dyDescent="0.25">
      <c r="B1960">
        <v>1958</v>
      </c>
      <c r="C1960" t="s">
        <v>407</v>
      </c>
      <c r="D1960" t="s">
        <v>87</v>
      </c>
      <c r="E1960" s="10">
        <v>1.1574074074074073E-5</v>
      </c>
      <c r="F1960" t="s">
        <v>93</v>
      </c>
      <c r="G1960" t="s">
        <v>231</v>
      </c>
      <c r="H1960" s="11">
        <v>44171.421087962961</v>
      </c>
      <c r="I1960" t="s">
        <v>2860</v>
      </c>
      <c r="J1960">
        <v>0</v>
      </c>
      <c r="K1960">
        <v>92</v>
      </c>
      <c r="M1960">
        <v>1958</v>
      </c>
      <c r="N1960" s="16">
        <v>1.1574074074074073E-5</v>
      </c>
      <c r="O1960">
        <v>0</v>
      </c>
      <c r="P1960">
        <v>9</v>
      </c>
      <c r="Q1960">
        <f>pqZwift[[#This Row],[Afstand]]+IF(pqZwift[[#This Row],[Index]]&gt;1,Q1959,0)</f>
        <v>13541</v>
      </c>
      <c r="R1960">
        <v>31</v>
      </c>
      <c r="S1960">
        <v>92</v>
      </c>
    </row>
    <row r="1961" spans="2:19" x14ac:dyDescent="0.25">
      <c r="B1961">
        <v>1959</v>
      </c>
      <c r="C1961" t="s">
        <v>407</v>
      </c>
      <c r="D1961" t="s">
        <v>87</v>
      </c>
      <c r="E1961" s="10">
        <v>1.1574074074074073E-5</v>
      </c>
      <c r="F1961" t="s">
        <v>88</v>
      </c>
      <c r="G1961" t="s">
        <v>571</v>
      </c>
      <c r="H1961" s="11">
        <v>44171.421099537038</v>
      </c>
      <c r="I1961" t="s">
        <v>2861</v>
      </c>
      <c r="J1961">
        <v>0</v>
      </c>
      <c r="K1961">
        <v>91</v>
      </c>
      <c r="M1961">
        <v>1959</v>
      </c>
      <c r="N1961" s="16">
        <v>1.1574074074074073E-5</v>
      </c>
      <c r="O1961">
        <v>0</v>
      </c>
      <c r="P1961">
        <v>9</v>
      </c>
      <c r="Q1961">
        <f>pqZwift[[#This Row],[Afstand]]+IF(pqZwift[[#This Row],[Index]]&gt;1,Q1960,0)</f>
        <v>13550</v>
      </c>
      <c r="R1961">
        <v>32</v>
      </c>
      <c r="S1961">
        <v>91</v>
      </c>
    </row>
    <row r="1962" spans="2:19" x14ac:dyDescent="0.25">
      <c r="B1962">
        <v>1960</v>
      </c>
      <c r="C1962" t="s">
        <v>407</v>
      </c>
      <c r="D1962" t="s">
        <v>35</v>
      </c>
      <c r="E1962" s="10">
        <v>1.1574074074074073E-5</v>
      </c>
      <c r="F1962" t="s">
        <v>76</v>
      </c>
      <c r="G1962" t="s">
        <v>1251</v>
      </c>
      <c r="H1962" s="11">
        <v>44171.421111111114</v>
      </c>
      <c r="I1962" t="s">
        <v>2862</v>
      </c>
      <c r="J1962">
        <v>0</v>
      </c>
      <c r="K1962">
        <v>91</v>
      </c>
      <c r="M1962">
        <v>1960</v>
      </c>
      <c r="N1962" s="16">
        <v>1.1574074074074073E-5</v>
      </c>
      <c r="O1962">
        <v>0</v>
      </c>
      <c r="P1962">
        <v>8</v>
      </c>
      <c r="Q1962">
        <f>pqZwift[[#This Row],[Afstand]]+IF(pqZwift[[#This Row],[Index]]&gt;1,Q1961,0)</f>
        <v>13558</v>
      </c>
      <c r="R1962">
        <v>27</v>
      </c>
      <c r="S1962">
        <v>91</v>
      </c>
    </row>
    <row r="1963" spans="2:19" x14ac:dyDescent="0.25">
      <c r="B1963">
        <v>1961</v>
      </c>
      <c r="C1963" t="s">
        <v>407</v>
      </c>
      <c r="D1963" t="s">
        <v>35</v>
      </c>
      <c r="E1963" s="10">
        <v>1.1574074074074073E-5</v>
      </c>
      <c r="F1963" t="s">
        <v>161</v>
      </c>
      <c r="G1963" t="s">
        <v>1254</v>
      </c>
      <c r="H1963" s="11">
        <v>44171.421122685184</v>
      </c>
      <c r="I1963" t="s">
        <v>2863</v>
      </c>
      <c r="J1963">
        <v>0</v>
      </c>
      <c r="K1963">
        <v>91</v>
      </c>
      <c r="M1963">
        <v>1961</v>
      </c>
      <c r="N1963" s="16">
        <v>1.1574074074074073E-5</v>
      </c>
      <c r="O1963">
        <v>0</v>
      </c>
      <c r="P1963">
        <v>8</v>
      </c>
      <c r="Q1963">
        <f>pqZwift[[#This Row],[Afstand]]+IF(pqZwift[[#This Row],[Index]]&gt;1,Q1962,0)</f>
        <v>13566</v>
      </c>
      <c r="R1963">
        <v>30</v>
      </c>
      <c r="S1963">
        <v>91</v>
      </c>
    </row>
    <row r="1964" spans="2:19" x14ac:dyDescent="0.25">
      <c r="B1964">
        <v>1962</v>
      </c>
      <c r="C1964" t="s">
        <v>407</v>
      </c>
      <c r="D1964" t="s">
        <v>35</v>
      </c>
      <c r="E1964" s="10">
        <v>1.1574074074074073E-5</v>
      </c>
      <c r="F1964" t="s">
        <v>161</v>
      </c>
      <c r="G1964" t="s">
        <v>320</v>
      </c>
      <c r="H1964" s="11">
        <v>44171.421134259261</v>
      </c>
      <c r="I1964" t="s">
        <v>2864</v>
      </c>
      <c r="J1964">
        <v>0</v>
      </c>
      <c r="K1964">
        <v>91</v>
      </c>
      <c r="M1964">
        <v>1962</v>
      </c>
      <c r="N1964" s="16">
        <v>1.1574074074074073E-5</v>
      </c>
      <c r="O1964">
        <v>0</v>
      </c>
      <c r="P1964">
        <v>8</v>
      </c>
      <c r="Q1964">
        <f>pqZwift[[#This Row],[Afstand]]+IF(pqZwift[[#This Row],[Index]]&gt;1,Q1963,0)</f>
        <v>13574</v>
      </c>
      <c r="R1964">
        <v>30</v>
      </c>
      <c r="S1964">
        <v>91</v>
      </c>
    </row>
    <row r="1965" spans="2:19" x14ac:dyDescent="0.25">
      <c r="B1965">
        <v>1963</v>
      </c>
      <c r="C1965" t="s">
        <v>407</v>
      </c>
      <c r="D1965" t="s">
        <v>35</v>
      </c>
      <c r="E1965" s="10">
        <v>1.1574074074074073E-5</v>
      </c>
      <c r="F1965" t="s">
        <v>161</v>
      </c>
      <c r="G1965" t="s">
        <v>215</v>
      </c>
      <c r="H1965" s="11">
        <v>44171.42114583333</v>
      </c>
      <c r="I1965" t="s">
        <v>2865</v>
      </c>
      <c r="J1965">
        <v>0</v>
      </c>
      <c r="K1965">
        <v>91</v>
      </c>
      <c r="M1965">
        <v>1963</v>
      </c>
      <c r="N1965" s="16">
        <v>1.1574074074074073E-5</v>
      </c>
      <c r="O1965">
        <v>0</v>
      </c>
      <c r="P1965">
        <v>8</v>
      </c>
      <c r="Q1965">
        <f>pqZwift[[#This Row],[Afstand]]+IF(pqZwift[[#This Row],[Index]]&gt;1,Q1964,0)</f>
        <v>13582</v>
      </c>
      <c r="R1965">
        <v>30</v>
      </c>
      <c r="S1965">
        <v>91</v>
      </c>
    </row>
    <row r="1966" spans="2:19" x14ac:dyDescent="0.25">
      <c r="B1966">
        <v>1964</v>
      </c>
      <c r="C1966" t="s">
        <v>407</v>
      </c>
      <c r="D1966" t="s">
        <v>35</v>
      </c>
      <c r="E1966" s="10">
        <v>1.1574074074074073E-5</v>
      </c>
      <c r="F1966" t="s">
        <v>161</v>
      </c>
      <c r="G1966" t="s">
        <v>2866</v>
      </c>
      <c r="H1966" s="11">
        <v>44171.421157407407</v>
      </c>
      <c r="I1966" t="s">
        <v>2867</v>
      </c>
      <c r="J1966">
        <v>0</v>
      </c>
      <c r="K1966">
        <v>91</v>
      </c>
      <c r="M1966">
        <v>1964</v>
      </c>
      <c r="N1966" s="16">
        <v>1.1574074074074073E-5</v>
      </c>
      <c r="O1966">
        <v>0</v>
      </c>
      <c r="P1966">
        <v>8</v>
      </c>
      <c r="Q1966">
        <f>pqZwift[[#This Row],[Afstand]]+IF(pqZwift[[#This Row],[Index]]&gt;1,Q1965,0)</f>
        <v>13590</v>
      </c>
      <c r="R1966">
        <v>30</v>
      </c>
      <c r="S1966">
        <v>91</v>
      </c>
    </row>
    <row r="1967" spans="2:19" x14ac:dyDescent="0.25">
      <c r="B1967">
        <v>1965</v>
      </c>
      <c r="C1967" t="s">
        <v>407</v>
      </c>
      <c r="D1967" t="s">
        <v>35</v>
      </c>
      <c r="E1967" s="10">
        <v>1.1574074074074073E-5</v>
      </c>
      <c r="F1967" t="s">
        <v>161</v>
      </c>
      <c r="G1967" t="s">
        <v>2868</v>
      </c>
      <c r="H1967" s="11">
        <v>44171.421168981484</v>
      </c>
      <c r="I1967" t="s">
        <v>2869</v>
      </c>
      <c r="J1967">
        <v>0</v>
      </c>
      <c r="K1967">
        <v>92</v>
      </c>
      <c r="M1967">
        <v>1965</v>
      </c>
      <c r="N1967" s="16">
        <v>1.1574074074074073E-5</v>
      </c>
      <c r="O1967">
        <v>0</v>
      </c>
      <c r="P1967">
        <v>8</v>
      </c>
      <c r="Q1967">
        <f>pqZwift[[#This Row],[Afstand]]+IF(pqZwift[[#This Row],[Index]]&gt;1,Q1966,0)</f>
        <v>13598</v>
      </c>
      <c r="R1967">
        <v>30</v>
      </c>
      <c r="S1967">
        <v>92</v>
      </c>
    </row>
    <row r="1968" spans="2:19" x14ac:dyDescent="0.25">
      <c r="B1968">
        <v>1966</v>
      </c>
      <c r="C1968" t="s">
        <v>407</v>
      </c>
      <c r="D1968" t="s">
        <v>35</v>
      </c>
      <c r="E1968" s="10">
        <v>1.1574074074074073E-5</v>
      </c>
      <c r="F1968" t="s">
        <v>161</v>
      </c>
      <c r="G1968" t="s">
        <v>2868</v>
      </c>
      <c r="H1968" s="11">
        <v>44171.421180555553</v>
      </c>
      <c r="I1968" t="s">
        <v>2870</v>
      </c>
      <c r="J1968">
        <v>0</v>
      </c>
      <c r="K1968">
        <v>93</v>
      </c>
      <c r="M1968">
        <v>1966</v>
      </c>
      <c r="N1968" s="16">
        <v>1.1574074074074073E-5</v>
      </c>
      <c r="O1968">
        <v>0</v>
      </c>
      <c r="P1968">
        <v>8</v>
      </c>
      <c r="Q1968">
        <f>pqZwift[[#This Row],[Afstand]]+IF(pqZwift[[#This Row],[Index]]&gt;1,Q1967,0)</f>
        <v>13606</v>
      </c>
      <c r="R1968">
        <v>30</v>
      </c>
      <c r="S1968">
        <v>93</v>
      </c>
    </row>
    <row r="1969" spans="2:19" x14ac:dyDescent="0.25">
      <c r="B1969">
        <v>1967</v>
      </c>
      <c r="C1969" t="s">
        <v>407</v>
      </c>
      <c r="D1969" t="s">
        <v>35</v>
      </c>
      <c r="E1969" s="10">
        <v>1.1574074074074073E-5</v>
      </c>
      <c r="F1969" t="s">
        <v>161</v>
      </c>
      <c r="G1969" t="s">
        <v>2866</v>
      </c>
      <c r="H1969" s="11">
        <v>44171.42119212963</v>
      </c>
      <c r="I1969" t="s">
        <v>2871</v>
      </c>
      <c r="J1969">
        <v>0</v>
      </c>
      <c r="K1969">
        <v>92</v>
      </c>
      <c r="M1969">
        <v>1967</v>
      </c>
      <c r="N1969" s="16">
        <v>1.1574074074074073E-5</v>
      </c>
      <c r="O1969">
        <v>0</v>
      </c>
      <c r="P1969">
        <v>8</v>
      </c>
      <c r="Q1969">
        <f>pqZwift[[#This Row],[Afstand]]+IF(pqZwift[[#This Row],[Index]]&gt;1,Q1968,0)</f>
        <v>13614</v>
      </c>
      <c r="R1969">
        <v>30</v>
      </c>
      <c r="S1969">
        <v>92</v>
      </c>
    </row>
    <row r="1970" spans="2:19" x14ac:dyDescent="0.25">
      <c r="B1970">
        <v>1968</v>
      </c>
      <c r="C1970" t="s">
        <v>407</v>
      </c>
      <c r="D1970" t="s">
        <v>35</v>
      </c>
      <c r="E1970" s="10">
        <v>1.1574074074074073E-5</v>
      </c>
      <c r="F1970" t="s">
        <v>161</v>
      </c>
      <c r="G1970" t="s">
        <v>2868</v>
      </c>
      <c r="H1970" s="11">
        <v>44171.421203703707</v>
      </c>
      <c r="I1970" t="s">
        <v>2872</v>
      </c>
      <c r="J1970">
        <v>0</v>
      </c>
      <c r="K1970">
        <v>93</v>
      </c>
      <c r="M1970">
        <v>1968</v>
      </c>
      <c r="N1970" s="16">
        <v>1.1574074074074073E-5</v>
      </c>
      <c r="O1970">
        <v>0</v>
      </c>
      <c r="P1970">
        <v>8</v>
      </c>
      <c r="Q1970">
        <f>pqZwift[[#This Row],[Afstand]]+IF(pqZwift[[#This Row],[Index]]&gt;1,Q1969,0)</f>
        <v>13622</v>
      </c>
      <c r="R1970">
        <v>30</v>
      </c>
      <c r="S1970">
        <v>93</v>
      </c>
    </row>
    <row r="1971" spans="2:19" x14ac:dyDescent="0.25">
      <c r="B1971">
        <v>1969</v>
      </c>
      <c r="C1971" t="s">
        <v>407</v>
      </c>
      <c r="D1971" t="s">
        <v>87</v>
      </c>
      <c r="E1971" s="10">
        <v>1.1574074074074073E-5</v>
      </c>
      <c r="F1971" t="s">
        <v>98</v>
      </c>
      <c r="G1971" t="s">
        <v>2873</v>
      </c>
      <c r="H1971" s="11">
        <v>44171.421215277776</v>
      </c>
      <c r="I1971" t="s">
        <v>2874</v>
      </c>
      <c r="J1971">
        <v>0</v>
      </c>
      <c r="K1971">
        <v>93</v>
      </c>
      <c r="M1971">
        <v>1969</v>
      </c>
      <c r="N1971" s="16">
        <v>1.1574074074074073E-5</v>
      </c>
      <c r="O1971">
        <v>0</v>
      </c>
      <c r="P1971">
        <v>9</v>
      </c>
      <c r="Q1971">
        <f>pqZwift[[#This Row],[Afstand]]+IF(pqZwift[[#This Row],[Index]]&gt;1,Q1970,0)</f>
        <v>13631</v>
      </c>
      <c r="R1971">
        <v>34</v>
      </c>
      <c r="S1971">
        <v>93</v>
      </c>
    </row>
    <row r="1972" spans="2:19" x14ac:dyDescent="0.25">
      <c r="B1972">
        <v>1970</v>
      </c>
      <c r="C1972" t="s">
        <v>407</v>
      </c>
      <c r="D1972" t="s">
        <v>66</v>
      </c>
      <c r="E1972" s="10">
        <v>1.1574074074074073E-5</v>
      </c>
      <c r="F1972" t="s">
        <v>70</v>
      </c>
      <c r="G1972" t="s">
        <v>2875</v>
      </c>
      <c r="H1972" s="11">
        <v>44171.421226851853</v>
      </c>
      <c r="I1972" t="s">
        <v>2876</v>
      </c>
      <c r="J1972">
        <v>0</v>
      </c>
      <c r="K1972">
        <v>92</v>
      </c>
      <c r="M1972">
        <v>1970</v>
      </c>
      <c r="N1972" s="16">
        <v>1.1574074074074073E-5</v>
      </c>
      <c r="O1972">
        <v>0</v>
      </c>
      <c r="P1972">
        <v>6</v>
      </c>
      <c r="Q1972">
        <f>pqZwift[[#This Row],[Afstand]]+IF(pqZwift[[#This Row],[Index]]&gt;1,Q1971,0)</f>
        <v>13637</v>
      </c>
      <c r="R1972">
        <v>22</v>
      </c>
      <c r="S1972">
        <v>92</v>
      </c>
    </row>
    <row r="1973" spans="2:19" x14ac:dyDescent="0.25">
      <c r="B1973">
        <v>1971</v>
      </c>
      <c r="C1973" t="s">
        <v>407</v>
      </c>
      <c r="D1973" t="s">
        <v>87</v>
      </c>
      <c r="E1973" s="10">
        <v>1.1574074074074073E-5</v>
      </c>
      <c r="F1973" t="s">
        <v>88</v>
      </c>
      <c r="G1973" t="s">
        <v>2877</v>
      </c>
      <c r="H1973" s="11">
        <v>44171.421238425923</v>
      </c>
      <c r="I1973" t="s">
        <v>2878</v>
      </c>
      <c r="J1973">
        <v>0</v>
      </c>
      <c r="K1973">
        <v>93</v>
      </c>
      <c r="M1973">
        <v>1971</v>
      </c>
      <c r="N1973" s="16">
        <v>1.1574074074074073E-5</v>
      </c>
      <c r="O1973">
        <v>0</v>
      </c>
      <c r="P1973">
        <v>9</v>
      </c>
      <c r="Q1973">
        <f>pqZwift[[#This Row],[Afstand]]+IF(pqZwift[[#This Row],[Index]]&gt;1,Q1972,0)</f>
        <v>13646</v>
      </c>
      <c r="R1973">
        <v>32</v>
      </c>
      <c r="S1973">
        <v>93</v>
      </c>
    </row>
    <row r="1974" spans="2:19" x14ac:dyDescent="0.25">
      <c r="B1974">
        <v>1972</v>
      </c>
      <c r="C1974" t="s">
        <v>407</v>
      </c>
      <c r="D1974" t="s">
        <v>35</v>
      </c>
      <c r="E1974" s="10">
        <v>1.1574074074074073E-5</v>
      </c>
      <c r="F1974" t="s">
        <v>185</v>
      </c>
      <c r="G1974" t="s">
        <v>2879</v>
      </c>
      <c r="H1974" s="11">
        <v>44171.421249999999</v>
      </c>
      <c r="I1974" t="s">
        <v>2880</v>
      </c>
      <c r="J1974">
        <v>0</v>
      </c>
      <c r="K1974">
        <v>92</v>
      </c>
      <c r="M1974">
        <v>1972</v>
      </c>
      <c r="N1974" s="16">
        <v>1.1574074074074073E-5</v>
      </c>
      <c r="O1974">
        <v>0</v>
      </c>
      <c r="P1974">
        <v>8</v>
      </c>
      <c r="Q1974">
        <f>pqZwift[[#This Row],[Afstand]]+IF(pqZwift[[#This Row],[Index]]&gt;1,Q1973,0)</f>
        <v>13654</v>
      </c>
      <c r="R1974">
        <v>28</v>
      </c>
      <c r="S1974">
        <v>92</v>
      </c>
    </row>
    <row r="1975" spans="2:19" x14ac:dyDescent="0.25">
      <c r="B1975">
        <v>1973</v>
      </c>
      <c r="C1975" t="s">
        <v>136</v>
      </c>
      <c r="D1975" t="s">
        <v>35</v>
      </c>
      <c r="E1975" s="10">
        <v>1.1574074074074073E-5</v>
      </c>
      <c r="F1975" t="s">
        <v>185</v>
      </c>
      <c r="G1975" t="s">
        <v>305</v>
      </c>
      <c r="H1975" s="11">
        <v>44171.421261574076</v>
      </c>
      <c r="I1975" t="s">
        <v>2881</v>
      </c>
      <c r="J1975">
        <v>0</v>
      </c>
      <c r="K1975">
        <v>93</v>
      </c>
      <c r="M1975">
        <v>1973</v>
      </c>
      <c r="N1975" s="16">
        <v>1.1574074074074073E-5</v>
      </c>
      <c r="O1975">
        <v>1</v>
      </c>
      <c r="P1975">
        <v>8</v>
      </c>
      <c r="Q1975">
        <f>pqZwift[[#This Row],[Afstand]]+IF(pqZwift[[#This Row],[Index]]&gt;1,Q1974,0)</f>
        <v>13662</v>
      </c>
      <c r="R1975">
        <v>28</v>
      </c>
      <c r="S1975">
        <v>93</v>
      </c>
    </row>
    <row r="1976" spans="2:19" x14ac:dyDescent="0.25">
      <c r="B1976">
        <v>1974</v>
      </c>
      <c r="C1976" t="s">
        <v>136</v>
      </c>
      <c r="D1976" t="s">
        <v>35</v>
      </c>
      <c r="E1976" s="10">
        <v>1.1574074074074073E-5</v>
      </c>
      <c r="F1976" t="s">
        <v>84</v>
      </c>
      <c r="G1976" t="s">
        <v>85</v>
      </c>
      <c r="H1976" s="11">
        <v>44171.421273148146</v>
      </c>
      <c r="I1976" t="s">
        <v>2882</v>
      </c>
      <c r="J1976">
        <v>0</v>
      </c>
      <c r="K1976">
        <v>92</v>
      </c>
      <c r="M1976">
        <v>1974</v>
      </c>
      <c r="N1976" s="16">
        <v>1.1574074074074073E-5</v>
      </c>
      <c r="O1976">
        <v>1</v>
      </c>
      <c r="P1976">
        <v>8</v>
      </c>
      <c r="Q1976">
        <f>pqZwift[[#This Row],[Afstand]]+IF(pqZwift[[#This Row],[Index]]&gt;1,Q1975,0)</f>
        <v>13670</v>
      </c>
      <c r="R1976">
        <v>29</v>
      </c>
      <c r="S1976">
        <v>92</v>
      </c>
    </row>
    <row r="1977" spans="2:19" x14ac:dyDescent="0.25">
      <c r="B1977">
        <v>1975</v>
      </c>
      <c r="C1977" t="s">
        <v>136</v>
      </c>
      <c r="D1977" t="s">
        <v>35</v>
      </c>
      <c r="E1977" s="10">
        <v>1.1574074074074073E-5</v>
      </c>
      <c r="F1977" t="s">
        <v>84</v>
      </c>
      <c r="G1977" t="s">
        <v>2883</v>
      </c>
      <c r="H1977" s="11">
        <v>44171.421284722222</v>
      </c>
      <c r="I1977" t="s">
        <v>2884</v>
      </c>
      <c r="J1977">
        <v>0</v>
      </c>
      <c r="K1977">
        <v>91</v>
      </c>
      <c r="M1977">
        <v>1975</v>
      </c>
      <c r="N1977" s="16">
        <v>1.1574074074074073E-5</v>
      </c>
      <c r="O1977">
        <v>1</v>
      </c>
      <c r="P1977">
        <v>8</v>
      </c>
      <c r="Q1977">
        <f>pqZwift[[#This Row],[Afstand]]+IF(pqZwift[[#This Row],[Index]]&gt;1,Q1976,0)</f>
        <v>13678</v>
      </c>
      <c r="R1977">
        <v>29</v>
      </c>
      <c r="S1977">
        <v>91</v>
      </c>
    </row>
    <row r="1978" spans="2:19" x14ac:dyDescent="0.25">
      <c r="B1978">
        <v>1976</v>
      </c>
      <c r="C1978" t="s">
        <v>136</v>
      </c>
      <c r="D1978" t="s">
        <v>35</v>
      </c>
      <c r="E1978" s="10">
        <v>1.1574074074074073E-5</v>
      </c>
      <c r="F1978" t="s">
        <v>185</v>
      </c>
      <c r="G1978" t="s">
        <v>2885</v>
      </c>
      <c r="H1978" s="11">
        <v>44171.421296296299</v>
      </c>
      <c r="I1978" t="s">
        <v>2886</v>
      </c>
      <c r="J1978">
        <v>0</v>
      </c>
      <c r="K1978">
        <v>92</v>
      </c>
      <c r="M1978">
        <v>1976</v>
      </c>
      <c r="N1978" s="16">
        <v>1.1574074074074073E-5</v>
      </c>
      <c r="O1978">
        <v>1</v>
      </c>
      <c r="P1978">
        <v>8</v>
      </c>
      <c r="Q1978">
        <f>pqZwift[[#This Row],[Afstand]]+IF(pqZwift[[#This Row],[Index]]&gt;1,Q1977,0)</f>
        <v>13686</v>
      </c>
      <c r="R1978">
        <v>28</v>
      </c>
      <c r="S1978">
        <v>92</v>
      </c>
    </row>
    <row r="1979" spans="2:19" x14ac:dyDescent="0.25">
      <c r="B1979">
        <v>1977</v>
      </c>
      <c r="C1979" t="s">
        <v>136</v>
      </c>
      <c r="D1979" t="s">
        <v>35</v>
      </c>
      <c r="E1979" s="10">
        <v>1.1574074074074073E-5</v>
      </c>
      <c r="F1979" t="s">
        <v>84</v>
      </c>
      <c r="G1979" t="s">
        <v>2887</v>
      </c>
      <c r="H1979" s="11">
        <v>44171.421307870369</v>
      </c>
      <c r="I1979" t="s">
        <v>2888</v>
      </c>
      <c r="J1979">
        <v>0</v>
      </c>
      <c r="K1979">
        <v>93</v>
      </c>
      <c r="M1979">
        <v>1977</v>
      </c>
      <c r="N1979" s="16">
        <v>1.1574074074074073E-5</v>
      </c>
      <c r="O1979">
        <v>1</v>
      </c>
      <c r="P1979">
        <v>8</v>
      </c>
      <c r="Q1979">
        <f>pqZwift[[#This Row],[Afstand]]+IF(pqZwift[[#This Row],[Index]]&gt;1,Q1978,0)</f>
        <v>13694</v>
      </c>
      <c r="R1979">
        <v>29</v>
      </c>
      <c r="S1979">
        <v>93</v>
      </c>
    </row>
    <row r="1980" spans="2:19" x14ac:dyDescent="0.25">
      <c r="B1980">
        <v>1978</v>
      </c>
      <c r="C1980" t="s">
        <v>136</v>
      </c>
      <c r="D1980" t="s">
        <v>35</v>
      </c>
      <c r="E1980" s="10">
        <v>1.1574074074074073E-5</v>
      </c>
      <c r="F1980" t="s">
        <v>185</v>
      </c>
      <c r="G1980" t="s">
        <v>2889</v>
      </c>
      <c r="H1980" s="11">
        <v>44171.421319444446</v>
      </c>
      <c r="I1980" t="s">
        <v>2890</v>
      </c>
      <c r="J1980">
        <v>0</v>
      </c>
      <c r="K1980">
        <v>93</v>
      </c>
      <c r="M1980">
        <v>1978</v>
      </c>
      <c r="N1980" s="16">
        <v>1.1574074074074073E-5</v>
      </c>
      <c r="O1980">
        <v>1</v>
      </c>
      <c r="P1980">
        <v>8</v>
      </c>
      <c r="Q1980">
        <f>pqZwift[[#This Row],[Afstand]]+IF(pqZwift[[#This Row],[Index]]&gt;1,Q1979,0)</f>
        <v>13702</v>
      </c>
      <c r="R1980">
        <v>28</v>
      </c>
      <c r="S1980">
        <v>93</v>
      </c>
    </row>
    <row r="1981" spans="2:19" x14ac:dyDescent="0.25">
      <c r="B1981">
        <v>1979</v>
      </c>
      <c r="C1981" t="s">
        <v>136</v>
      </c>
      <c r="D1981" t="s">
        <v>35</v>
      </c>
      <c r="E1981" s="10">
        <v>1.1574074074074073E-5</v>
      </c>
      <c r="F1981" t="s">
        <v>185</v>
      </c>
      <c r="G1981" t="s">
        <v>2885</v>
      </c>
      <c r="H1981" s="11">
        <v>44171.421331018515</v>
      </c>
      <c r="I1981" t="s">
        <v>2891</v>
      </c>
      <c r="J1981">
        <v>0</v>
      </c>
      <c r="K1981">
        <v>94</v>
      </c>
      <c r="M1981">
        <v>1979</v>
      </c>
      <c r="N1981" s="16">
        <v>1.1574074074074073E-5</v>
      </c>
      <c r="O1981">
        <v>1</v>
      </c>
      <c r="P1981">
        <v>8</v>
      </c>
      <c r="Q1981">
        <f>pqZwift[[#This Row],[Afstand]]+IF(pqZwift[[#This Row],[Index]]&gt;1,Q1980,0)</f>
        <v>13710</v>
      </c>
      <c r="R1981">
        <v>28</v>
      </c>
      <c r="S1981">
        <v>94</v>
      </c>
    </row>
    <row r="1982" spans="2:19" x14ac:dyDescent="0.25">
      <c r="B1982">
        <v>1980</v>
      </c>
      <c r="C1982" t="s">
        <v>136</v>
      </c>
      <c r="D1982" t="s">
        <v>35</v>
      </c>
      <c r="E1982" s="10">
        <v>1.1574074074074073E-5</v>
      </c>
      <c r="F1982" t="s">
        <v>84</v>
      </c>
      <c r="G1982" t="s">
        <v>2749</v>
      </c>
      <c r="H1982" s="11">
        <v>44171.421342592592</v>
      </c>
      <c r="I1982" t="s">
        <v>2892</v>
      </c>
      <c r="J1982">
        <v>0</v>
      </c>
      <c r="K1982">
        <v>94</v>
      </c>
      <c r="M1982">
        <v>1980</v>
      </c>
      <c r="N1982" s="16">
        <v>1.1574074074074073E-5</v>
      </c>
      <c r="O1982">
        <v>1</v>
      </c>
      <c r="P1982">
        <v>8</v>
      </c>
      <c r="Q1982">
        <f>pqZwift[[#This Row],[Afstand]]+IF(pqZwift[[#This Row],[Index]]&gt;1,Q1981,0)</f>
        <v>13718</v>
      </c>
      <c r="R1982">
        <v>29</v>
      </c>
      <c r="S1982">
        <v>94</v>
      </c>
    </row>
    <row r="1983" spans="2:19" x14ac:dyDescent="0.25">
      <c r="B1983">
        <v>1981</v>
      </c>
      <c r="C1983" t="s">
        <v>136</v>
      </c>
      <c r="D1983" t="s">
        <v>35</v>
      </c>
      <c r="E1983" s="10">
        <v>1.1574074074074073E-5</v>
      </c>
      <c r="F1983" t="s">
        <v>76</v>
      </c>
      <c r="G1983" t="s">
        <v>2893</v>
      </c>
      <c r="H1983" s="11">
        <v>44171.421354166669</v>
      </c>
      <c r="I1983" t="s">
        <v>2894</v>
      </c>
      <c r="J1983">
        <v>0</v>
      </c>
      <c r="K1983">
        <v>93</v>
      </c>
      <c r="M1983">
        <v>1981</v>
      </c>
      <c r="N1983" s="16">
        <v>1.1574074074074073E-5</v>
      </c>
      <c r="O1983">
        <v>1</v>
      </c>
      <c r="P1983">
        <v>8</v>
      </c>
      <c r="Q1983">
        <f>pqZwift[[#This Row],[Afstand]]+IF(pqZwift[[#This Row],[Index]]&gt;1,Q1982,0)</f>
        <v>13726</v>
      </c>
      <c r="R1983">
        <v>27</v>
      </c>
      <c r="S1983">
        <v>93</v>
      </c>
    </row>
    <row r="1984" spans="2:19" x14ac:dyDescent="0.25">
      <c r="B1984">
        <v>1982</v>
      </c>
      <c r="C1984" t="s">
        <v>136</v>
      </c>
      <c r="D1984" t="s">
        <v>35</v>
      </c>
      <c r="E1984" s="10">
        <v>1.1574074074074073E-5</v>
      </c>
      <c r="F1984" t="s">
        <v>161</v>
      </c>
      <c r="G1984" t="s">
        <v>2895</v>
      </c>
      <c r="H1984" s="11">
        <v>44171.421365740738</v>
      </c>
      <c r="I1984" t="s">
        <v>2896</v>
      </c>
      <c r="J1984">
        <v>0</v>
      </c>
      <c r="K1984">
        <v>93</v>
      </c>
      <c r="M1984">
        <v>1982</v>
      </c>
      <c r="N1984" s="16">
        <v>1.1574074074074073E-5</v>
      </c>
      <c r="O1984">
        <v>1</v>
      </c>
      <c r="P1984">
        <v>8</v>
      </c>
      <c r="Q1984">
        <f>pqZwift[[#This Row],[Afstand]]+IF(pqZwift[[#This Row],[Index]]&gt;1,Q1983,0)</f>
        <v>13734</v>
      </c>
      <c r="R1984">
        <v>30</v>
      </c>
      <c r="S1984">
        <v>93</v>
      </c>
    </row>
    <row r="1985" spans="2:19" x14ac:dyDescent="0.25">
      <c r="B1985">
        <v>1983</v>
      </c>
      <c r="C1985" t="s">
        <v>136</v>
      </c>
      <c r="D1985" t="s">
        <v>35</v>
      </c>
      <c r="E1985" s="10">
        <v>1.1574074074074073E-5</v>
      </c>
      <c r="F1985" t="s">
        <v>76</v>
      </c>
      <c r="G1985" t="s">
        <v>50</v>
      </c>
      <c r="H1985" s="11">
        <v>44171.421377314815</v>
      </c>
      <c r="I1985" t="s">
        <v>2897</v>
      </c>
      <c r="J1985">
        <v>0</v>
      </c>
      <c r="K1985">
        <v>92</v>
      </c>
      <c r="M1985">
        <v>1983</v>
      </c>
      <c r="N1985" s="16">
        <v>1.1574074074074073E-5</v>
      </c>
      <c r="O1985">
        <v>1</v>
      </c>
      <c r="P1985">
        <v>8</v>
      </c>
      <c r="Q1985">
        <f>pqZwift[[#This Row],[Afstand]]+IF(pqZwift[[#This Row],[Index]]&gt;1,Q1984,0)</f>
        <v>13742</v>
      </c>
      <c r="R1985">
        <v>27</v>
      </c>
      <c r="S1985">
        <v>92</v>
      </c>
    </row>
    <row r="1986" spans="2:19" x14ac:dyDescent="0.25">
      <c r="B1986">
        <v>1984</v>
      </c>
      <c r="C1986" t="s">
        <v>136</v>
      </c>
      <c r="D1986" t="s">
        <v>35</v>
      </c>
      <c r="E1986" s="10">
        <v>1.1574074074074073E-5</v>
      </c>
      <c r="F1986" t="s">
        <v>76</v>
      </c>
      <c r="G1986" t="s">
        <v>50</v>
      </c>
      <c r="H1986" s="11">
        <v>44171.421388888892</v>
      </c>
      <c r="I1986" t="s">
        <v>2898</v>
      </c>
      <c r="J1986">
        <v>0</v>
      </c>
      <c r="K1986">
        <v>93</v>
      </c>
      <c r="M1986">
        <v>1984</v>
      </c>
      <c r="N1986" s="16">
        <v>1.1574074074074073E-5</v>
      </c>
      <c r="O1986">
        <v>1</v>
      </c>
      <c r="P1986">
        <v>8</v>
      </c>
      <c r="Q1986">
        <f>pqZwift[[#This Row],[Afstand]]+IF(pqZwift[[#This Row],[Index]]&gt;1,Q1985,0)</f>
        <v>13750</v>
      </c>
      <c r="R1986">
        <v>27</v>
      </c>
      <c r="S1986">
        <v>93</v>
      </c>
    </row>
    <row r="1987" spans="2:19" x14ac:dyDescent="0.25">
      <c r="B1987">
        <v>1985</v>
      </c>
      <c r="C1987" t="s">
        <v>407</v>
      </c>
      <c r="D1987" t="s">
        <v>35</v>
      </c>
      <c r="E1987" s="10">
        <v>1.1574074074074073E-5</v>
      </c>
      <c r="F1987" t="s">
        <v>185</v>
      </c>
      <c r="G1987" t="s">
        <v>305</v>
      </c>
      <c r="H1987" s="11">
        <v>44171.421400462961</v>
      </c>
      <c r="I1987" t="s">
        <v>2899</v>
      </c>
      <c r="J1987">
        <v>0</v>
      </c>
      <c r="K1987">
        <v>93</v>
      </c>
      <c r="M1987">
        <v>1985</v>
      </c>
      <c r="N1987" s="16">
        <v>1.1574074074074073E-5</v>
      </c>
      <c r="O1987">
        <v>0</v>
      </c>
      <c r="P1987">
        <v>8</v>
      </c>
      <c r="Q1987">
        <f>pqZwift[[#This Row],[Afstand]]+IF(pqZwift[[#This Row],[Index]]&gt;1,Q1986,0)</f>
        <v>13758</v>
      </c>
      <c r="R1987">
        <v>28</v>
      </c>
      <c r="S1987">
        <v>93</v>
      </c>
    </row>
    <row r="1988" spans="2:19" x14ac:dyDescent="0.25">
      <c r="B1988">
        <v>1986</v>
      </c>
      <c r="C1988" t="s">
        <v>407</v>
      </c>
      <c r="D1988" t="s">
        <v>35</v>
      </c>
      <c r="E1988" s="10">
        <v>1.1574074074074073E-5</v>
      </c>
      <c r="F1988" t="s">
        <v>185</v>
      </c>
      <c r="G1988" t="s">
        <v>305</v>
      </c>
      <c r="H1988" s="11">
        <v>44171.421412037038</v>
      </c>
      <c r="I1988" t="s">
        <v>2900</v>
      </c>
      <c r="J1988">
        <v>0</v>
      </c>
      <c r="K1988">
        <v>94</v>
      </c>
      <c r="M1988">
        <v>1986</v>
      </c>
      <c r="N1988" s="16">
        <v>1.1574074074074073E-5</v>
      </c>
      <c r="O1988">
        <v>0</v>
      </c>
      <c r="P1988">
        <v>8</v>
      </c>
      <c r="Q1988">
        <f>pqZwift[[#This Row],[Afstand]]+IF(pqZwift[[#This Row],[Index]]&gt;1,Q1987,0)</f>
        <v>13766</v>
      </c>
      <c r="R1988">
        <v>28</v>
      </c>
      <c r="S1988">
        <v>94</v>
      </c>
    </row>
    <row r="1989" spans="2:19" x14ac:dyDescent="0.25">
      <c r="B1989">
        <v>1987</v>
      </c>
      <c r="C1989" t="s">
        <v>407</v>
      </c>
      <c r="D1989" t="s">
        <v>35</v>
      </c>
      <c r="E1989" s="10">
        <v>1.1574074074074073E-5</v>
      </c>
      <c r="F1989" t="s">
        <v>185</v>
      </c>
      <c r="G1989" t="s">
        <v>2901</v>
      </c>
      <c r="H1989" s="11">
        <v>44171.421423611115</v>
      </c>
      <c r="I1989" t="s">
        <v>2902</v>
      </c>
      <c r="J1989">
        <v>0</v>
      </c>
      <c r="K1989">
        <v>95</v>
      </c>
      <c r="M1989">
        <v>1987</v>
      </c>
      <c r="N1989" s="16">
        <v>1.1574074074074073E-5</v>
      </c>
      <c r="O1989">
        <v>0</v>
      </c>
      <c r="P1989">
        <v>8</v>
      </c>
      <c r="Q1989">
        <f>pqZwift[[#This Row],[Afstand]]+IF(pqZwift[[#This Row],[Index]]&gt;1,Q1988,0)</f>
        <v>13774</v>
      </c>
      <c r="R1989">
        <v>28</v>
      </c>
      <c r="S1989">
        <v>95</v>
      </c>
    </row>
    <row r="1990" spans="2:19" x14ac:dyDescent="0.25">
      <c r="B1990">
        <v>1988</v>
      </c>
      <c r="C1990" t="s">
        <v>407</v>
      </c>
      <c r="D1990" t="s">
        <v>87</v>
      </c>
      <c r="E1990" s="10">
        <v>1.1574074074074073E-5</v>
      </c>
      <c r="F1990" t="s">
        <v>93</v>
      </c>
      <c r="G1990" t="s">
        <v>2903</v>
      </c>
      <c r="H1990" s="11">
        <v>44171.421435185184</v>
      </c>
      <c r="I1990" t="s">
        <v>2904</v>
      </c>
      <c r="J1990">
        <v>0</v>
      </c>
      <c r="K1990">
        <v>94</v>
      </c>
      <c r="M1990">
        <v>1988</v>
      </c>
      <c r="N1990" s="16">
        <v>1.1574074074074073E-5</v>
      </c>
      <c r="O1990">
        <v>0</v>
      </c>
      <c r="P1990">
        <v>9</v>
      </c>
      <c r="Q1990">
        <f>pqZwift[[#This Row],[Afstand]]+IF(pqZwift[[#This Row],[Index]]&gt;1,Q1989,0)</f>
        <v>13783</v>
      </c>
      <c r="R1990">
        <v>31</v>
      </c>
      <c r="S1990">
        <v>94</v>
      </c>
    </row>
    <row r="1991" spans="2:19" x14ac:dyDescent="0.25">
      <c r="B1991">
        <v>1989</v>
      </c>
      <c r="C1991" t="s">
        <v>407</v>
      </c>
      <c r="D1991" t="s">
        <v>35</v>
      </c>
      <c r="E1991" s="10">
        <v>1.1574074074074073E-5</v>
      </c>
      <c r="F1991" t="s">
        <v>84</v>
      </c>
      <c r="G1991" t="s">
        <v>302</v>
      </c>
      <c r="H1991" s="11">
        <v>44171.421446759261</v>
      </c>
      <c r="I1991" t="s">
        <v>2905</v>
      </c>
      <c r="J1991">
        <v>0</v>
      </c>
      <c r="K1991">
        <v>95</v>
      </c>
      <c r="M1991">
        <v>1989</v>
      </c>
      <c r="N1991" s="16">
        <v>1.1574074074074073E-5</v>
      </c>
      <c r="O1991">
        <v>0</v>
      </c>
      <c r="P1991">
        <v>8</v>
      </c>
      <c r="Q1991">
        <f>pqZwift[[#This Row],[Afstand]]+IF(pqZwift[[#This Row],[Index]]&gt;1,Q1990,0)</f>
        <v>13791</v>
      </c>
      <c r="R1991">
        <v>29</v>
      </c>
      <c r="S1991">
        <v>95</v>
      </c>
    </row>
    <row r="1992" spans="2:19" x14ac:dyDescent="0.25">
      <c r="B1992">
        <v>1990</v>
      </c>
      <c r="C1992" t="s">
        <v>407</v>
      </c>
      <c r="D1992" t="s">
        <v>35</v>
      </c>
      <c r="E1992" s="10">
        <v>1.1574074074074073E-5</v>
      </c>
      <c r="F1992" t="s">
        <v>161</v>
      </c>
      <c r="G1992" t="s">
        <v>2332</v>
      </c>
      <c r="H1992" s="11">
        <v>44171.421458333331</v>
      </c>
      <c r="I1992" t="s">
        <v>2906</v>
      </c>
      <c r="J1992">
        <v>0</v>
      </c>
      <c r="K1992">
        <v>94</v>
      </c>
      <c r="M1992">
        <v>1990</v>
      </c>
      <c r="N1992" s="16">
        <v>1.1574074074074073E-5</v>
      </c>
      <c r="O1992">
        <v>0</v>
      </c>
      <c r="P1992">
        <v>8</v>
      </c>
      <c r="Q1992">
        <f>pqZwift[[#This Row],[Afstand]]+IF(pqZwift[[#This Row],[Index]]&gt;1,Q1991,0)</f>
        <v>13799</v>
      </c>
      <c r="R1992">
        <v>30</v>
      </c>
      <c r="S1992">
        <v>94</v>
      </c>
    </row>
    <row r="1993" spans="2:19" x14ac:dyDescent="0.25">
      <c r="B1993">
        <v>1991</v>
      </c>
      <c r="C1993" t="s">
        <v>407</v>
      </c>
      <c r="D1993" t="s">
        <v>35</v>
      </c>
      <c r="E1993" s="10">
        <v>1.1574074074074073E-5</v>
      </c>
      <c r="F1993" t="s">
        <v>84</v>
      </c>
      <c r="G1993" t="s">
        <v>85</v>
      </c>
      <c r="H1993" s="11">
        <v>44171.421469907407</v>
      </c>
      <c r="I1993" t="s">
        <v>2907</v>
      </c>
      <c r="J1993">
        <v>0</v>
      </c>
      <c r="K1993">
        <v>95</v>
      </c>
      <c r="M1993">
        <v>1991</v>
      </c>
      <c r="N1993" s="16">
        <v>1.1574074074074073E-5</v>
      </c>
      <c r="O1993">
        <v>0</v>
      </c>
      <c r="P1993">
        <v>8</v>
      </c>
      <c r="Q1993">
        <f>pqZwift[[#This Row],[Afstand]]+IF(pqZwift[[#This Row],[Index]]&gt;1,Q1992,0)</f>
        <v>13807</v>
      </c>
      <c r="R1993">
        <v>29</v>
      </c>
      <c r="S1993">
        <v>95</v>
      </c>
    </row>
    <row r="1994" spans="2:19" x14ac:dyDescent="0.25">
      <c r="B1994">
        <v>1992</v>
      </c>
      <c r="C1994" t="s">
        <v>407</v>
      </c>
      <c r="D1994" t="s">
        <v>35</v>
      </c>
      <c r="E1994" s="10">
        <v>1.1574074074074073E-5</v>
      </c>
      <c r="F1994" t="s">
        <v>76</v>
      </c>
      <c r="G1994" t="s">
        <v>2893</v>
      </c>
      <c r="H1994" s="11">
        <v>44171.421481481484</v>
      </c>
      <c r="I1994" t="s">
        <v>2908</v>
      </c>
      <c r="J1994">
        <v>0</v>
      </c>
      <c r="K1994">
        <v>93</v>
      </c>
      <c r="M1994">
        <v>1992</v>
      </c>
      <c r="N1994" s="16">
        <v>1.1574074074074073E-5</v>
      </c>
      <c r="O1994">
        <v>0</v>
      </c>
      <c r="P1994">
        <v>8</v>
      </c>
      <c r="Q1994">
        <f>pqZwift[[#This Row],[Afstand]]+IF(pqZwift[[#This Row],[Index]]&gt;1,Q1993,0)</f>
        <v>13815</v>
      </c>
      <c r="R1994">
        <v>27</v>
      </c>
      <c r="S1994">
        <v>93</v>
      </c>
    </row>
    <row r="1995" spans="2:19" x14ac:dyDescent="0.25">
      <c r="B1995">
        <v>1993</v>
      </c>
      <c r="C1995" t="s">
        <v>407</v>
      </c>
      <c r="D1995" t="s">
        <v>35</v>
      </c>
      <c r="E1995" s="10">
        <v>1.1574074074074073E-5</v>
      </c>
      <c r="F1995" t="s">
        <v>185</v>
      </c>
      <c r="G1995" t="s">
        <v>41</v>
      </c>
      <c r="H1995" s="11">
        <v>44171.421493055554</v>
      </c>
      <c r="I1995" t="s">
        <v>2909</v>
      </c>
      <c r="J1995">
        <v>0</v>
      </c>
      <c r="K1995">
        <v>93</v>
      </c>
      <c r="M1995">
        <v>1993</v>
      </c>
      <c r="N1995" s="16">
        <v>1.1574074074074073E-5</v>
      </c>
      <c r="O1995">
        <v>0</v>
      </c>
      <c r="P1995">
        <v>8</v>
      </c>
      <c r="Q1995">
        <f>pqZwift[[#This Row],[Afstand]]+IF(pqZwift[[#This Row],[Index]]&gt;1,Q1994,0)</f>
        <v>13823</v>
      </c>
      <c r="R1995">
        <v>28</v>
      </c>
      <c r="S1995">
        <v>93</v>
      </c>
    </row>
    <row r="1996" spans="2:19" x14ac:dyDescent="0.25">
      <c r="B1996">
        <v>1994</v>
      </c>
      <c r="C1996" t="s">
        <v>136</v>
      </c>
      <c r="D1996" t="s">
        <v>43</v>
      </c>
      <c r="E1996" s="10">
        <v>1.1574074074074073E-5</v>
      </c>
      <c r="F1996" t="s">
        <v>76</v>
      </c>
      <c r="G1996" t="s">
        <v>41</v>
      </c>
      <c r="H1996" s="11">
        <v>44171.42150462963</v>
      </c>
      <c r="I1996" t="s">
        <v>2910</v>
      </c>
      <c r="J1996">
        <v>0</v>
      </c>
      <c r="K1996">
        <v>93</v>
      </c>
      <c r="M1996">
        <v>1994</v>
      </c>
      <c r="N1996" s="16">
        <v>1.1574074074074073E-5</v>
      </c>
      <c r="O1996">
        <v>1</v>
      </c>
      <c r="P1996">
        <v>7</v>
      </c>
      <c r="Q1996">
        <f>pqZwift[[#This Row],[Afstand]]+IF(pqZwift[[#This Row],[Index]]&gt;1,Q1995,0)</f>
        <v>13830</v>
      </c>
      <c r="R1996">
        <v>27</v>
      </c>
      <c r="S1996">
        <v>93</v>
      </c>
    </row>
    <row r="1997" spans="2:19" x14ac:dyDescent="0.25">
      <c r="B1997">
        <v>1995</v>
      </c>
      <c r="C1997" t="s">
        <v>136</v>
      </c>
      <c r="D1997" t="s">
        <v>43</v>
      </c>
      <c r="E1997" s="10">
        <v>1.1574074074074073E-5</v>
      </c>
      <c r="F1997" t="s">
        <v>79</v>
      </c>
      <c r="G1997" t="s">
        <v>2911</v>
      </c>
      <c r="H1997" s="11">
        <v>44171.421516203707</v>
      </c>
      <c r="I1997" t="s">
        <v>2912</v>
      </c>
      <c r="J1997">
        <v>0</v>
      </c>
      <c r="K1997">
        <v>92</v>
      </c>
      <c r="M1997">
        <v>1995</v>
      </c>
      <c r="N1997" s="16">
        <v>1.1574074074074073E-5</v>
      </c>
      <c r="O1997">
        <v>1</v>
      </c>
      <c r="P1997">
        <v>7</v>
      </c>
      <c r="Q1997">
        <f>pqZwift[[#This Row],[Afstand]]+IF(pqZwift[[#This Row],[Index]]&gt;1,Q1996,0)</f>
        <v>13837</v>
      </c>
      <c r="R1997">
        <v>26</v>
      </c>
      <c r="S1997">
        <v>92</v>
      </c>
    </row>
    <row r="1998" spans="2:19" x14ac:dyDescent="0.25">
      <c r="B1998">
        <v>1996</v>
      </c>
      <c r="C1998" t="s">
        <v>136</v>
      </c>
      <c r="D1998" t="s">
        <v>43</v>
      </c>
      <c r="E1998" s="10">
        <v>1.1574074074074073E-5</v>
      </c>
      <c r="F1998" t="s">
        <v>76</v>
      </c>
      <c r="G1998" t="s">
        <v>2913</v>
      </c>
      <c r="H1998" s="11">
        <v>44171.421527777777</v>
      </c>
      <c r="I1998" t="s">
        <v>2914</v>
      </c>
      <c r="J1998">
        <v>0</v>
      </c>
      <c r="K1998">
        <v>93</v>
      </c>
      <c r="M1998">
        <v>1996</v>
      </c>
      <c r="N1998" s="16">
        <v>1.1574074074074073E-5</v>
      </c>
      <c r="O1998">
        <v>1</v>
      </c>
      <c r="P1998">
        <v>7</v>
      </c>
      <c r="Q1998">
        <f>pqZwift[[#This Row],[Afstand]]+IF(pqZwift[[#This Row],[Index]]&gt;1,Q1997,0)</f>
        <v>13844</v>
      </c>
      <c r="R1998">
        <v>27</v>
      </c>
      <c r="S1998">
        <v>93</v>
      </c>
    </row>
    <row r="1999" spans="2:19" x14ac:dyDescent="0.25">
      <c r="B1999">
        <v>1997</v>
      </c>
      <c r="C1999" t="s">
        <v>136</v>
      </c>
      <c r="D1999" t="s">
        <v>43</v>
      </c>
      <c r="E1999" s="10">
        <v>1.1574074074074073E-5</v>
      </c>
      <c r="F1999" t="s">
        <v>173</v>
      </c>
      <c r="G1999" t="s">
        <v>2915</v>
      </c>
      <c r="H1999" s="11">
        <v>44171.421539351853</v>
      </c>
      <c r="I1999" t="s">
        <v>2916</v>
      </c>
      <c r="J1999">
        <v>0</v>
      </c>
      <c r="K1999">
        <v>92</v>
      </c>
      <c r="M1999">
        <v>1997</v>
      </c>
      <c r="N1999" s="16">
        <v>1.1574074074074073E-5</v>
      </c>
      <c r="O1999">
        <v>1</v>
      </c>
      <c r="P1999">
        <v>7</v>
      </c>
      <c r="Q1999">
        <f>pqZwift[[#This Row],[Afstand]]+IF(pqZwift[[#This Row],[Index]]&gt;1,Q1998,0)</f>
        <v>13851</v>
      </c>
      <c r="R1999">
        <v>25</v>
      </c>
      <c r="S1999">
        <v>92</v>
      </c>
    </row>
    <row r="2000" spans="2:19" x14ac:dyDescent="0.25">
      <c r="B2000">
        <v>1998</v>
      </c>
      <c r="C2000" t="s">
        <v>136</v>
      </c>
      <c r="D2000" t="s">
        <v>66</v>
      </c>
      <c r="E2000" s="10">
        <v>1.1574074074074073E-5</v>
      </c>
      <c r="F2000" t="s">
        <v>67</v>
      </c>
      <c r="G2000" t="s">
        <v>2242</v>
      </c>
      <c r="H2000" s="11">
        <v>44171.421550925923</v>
      </c>
      <c r="I2000" t="s">
        <v>2917</v>
      </c>
      <c r="J2000">
        <v>0</v>
      </c>
      <c r="K2000">
        <v>93</v>
      </c>
      <c r="M2000">
        <v>1998</v>
      </c>
      <c r="N2000" s="16">
        <v>1.1574074074074073E-5</v>
      </c>
      <c r="O2000">
        <v>1</v>
      </c>
      <c r="P2000">
        <v>6</v>
      </c>
      <c r="Q2000">
        <f>pqZwift[[#This Row],[Afstand]]+IF(pqZwift[[#This Row],[Index]]&gt;1,Q1999,0)</f>
        <v>13857</v>
      </c>
      <c r="R2000">
        <v>21</v>
      </c>
      <c r="S2000">
        <v>93</v>
      </c>
    </row>
    <row r="2001" spans="2:19" x14ac:dyDescent="0.25">
      <c r="B2001">
        <v>1999</v>
      </c>
      <c r="C2001" t="s">
        <v>136</v>
      </c>
      <c r="D2001" t="s">
        <v>66</v>
      </c>
      <c r="E2001" s="10">
        <v>1.1574074074074073E-5</v>
      </c>
      <c r="F2001" t="s">
        <v>315</v>
      </c>
      <c r="G2001" t="s">
        <v>2918</v>
      </c>
      <c r="H2001" s="11">
        <v>44171.4215625</v>
      </c>
      <c r="I2001" t="s">
        <v>2919</v>
      </c>
      <c r="J2001">
        <v>0</v>
      </c>
      <c r="K2001">
        <v>92</v>
      </c>
      <c r="M2001">
        <v>1999</v>
      </c>
      <c r="N2001" s="16">
        <v>1.1574074074074073E-5</v>
      </c>
      <c r="O2001">
        <v>1</v>
      </c>
      <c r="P2001">
        <v>6</v>
      </c>
      <c r="Q2001">
        <f>pqZwift[[#This Row],[Afstand]]+IF(pqZwift[[#This Row],[Index]]&gt;1,Q2000,0)</f>
        <v>13863</v>
      </c>
      <c r="R2001">
        <v>23</v>
      </c>
      <c r="S2001">
        <v>92</v>
      </c>
    </row>
    <row r="2002" spans="2:19" x14ac:dyDescent="0.25">
      <c r="B2002">
        <v>2000</v>
      </c>
      <c r="C2002" t="s">
        <v>136</v>
      </c>
      <c r="D2002" t="s">
        <v>66</v>
      </c>
      <c r="E2002" s="10">
        <v>1.1574074074074073E-5</v>
      </c>
      <c r="F2002" t="s">
        <v>70</v>
      </c>
      <c r="G2002" t="s">
        <v>2920</v>
      </c>
      <c r="H2002" s="11">
        <v>44171.421574074076</v>
      </c>
      <c r="I2002" t="s">
        <v>2921</v>
      </c>
      <c r="J2002">
        <v>0</v>
      </c>
      <c r="K2002">
        <v>91</v>
      </c>
      <c r="M2002">
        <v>2000</v>
      </c>
      <c r="N2002" s="16">
        <v>1.1574074074074073E-5</v>
      </c>
      <c r="O2002">
        <v>1</v>
      </c>
      <c r="P2002">
        <v>6</v>
      </c>
      <c r="Q2002">
        <f>pqZwift[[#This Row],[Afstand]]+IF(pqZwift[[#This Row],[Index]]&gt;1,Q2001,0)</f>
        <v>13869</v>
      </c>
      <c r="R2002">
        <v>22</v>
      </c>
      <c r="S2002">
        <v>91</v>
      </c>
    </row>
    <row r="2003" spans="2:19" x14ac:dyDescent="0.25">
      <c r="B2003">
        <v>2001</v>
      </c>
      <c r="C2003" t="s">
        <v>36</v>
      </c>
      <c r="D2003" t="s">
        <v>55</v>
      </c>
      <c r="E2003" s="10">
        <v>1.1574074074074073E-5</v>
      </c>
      <c r="F2003" t="s">
        <v>61</v>
      </c>
      <c r="G2003" t="s">
        <v>2922</v>
      </c>
      <c r="H2003" s="11">
        <v>44171.421585648146</v>
      </c>
      <c r="I2003" t="s">
        <v>2923</v>
      </c>
      <c r="J2003">
        <v>0</v>
      </c>
      <c r="K2003">
        <v>92</v>
      </c>
      <c r="M2003">
        <v>2001</v>
      </c>
      <c r="N2003" s="16">
        <v>1.1574074074074073E-5</v>
      </c>
      <c r="O2003">
        <v>2</v>
      </c>
      <c r="P2003">
        <v>5</v>
      </c>
      <c r="Q2003">
        <f>pqZwift[[#This Row],[Afstand]]+IF(pqZwift[[#This Row],[Index]]&gt;1,Q2002,0)</f>
        <v>13874</v>
      </c>
      <c r="R2003">
        <v>18</v>
      </c>
      <c r="S2003">
        <v>92</v>
      </c>
    </row>
    <row r="2004" spans="2:19" x14ac:dyDescent="0.25">
      <c r="B2004">
        <v>2002</v>
      </c>
      <c r="C2004" t="s">
        <v>36</v>
      </c>
      <c r="D2004" t="s">
        <v>66</v>
      </c>
      <c r="E2004" s="10">
        <v>1.1574074074074073E-5</v>
      </c>
      <c r="F2004" t="s">
        <v>327</v>
      </c>
      <c r="G2004" t="s">
        <v>2924</v>
      </c>
      <c r="H2004" s="11">
        <v>44171.421597222223</v>
      </c>
      <c r="I2004" t="s">
        <v>2925</v>
      </c>
      <c r="J2004">
        <v>0</v>
      </c>
      <c r="K2004">
        <v>91</v>
      </c>
      <c r="M2004">
        <v>2002</v>
      </c>
      <c r="N2004" s="16">
        <v>1.1574074074074073E-5</v>
      </c>
      <c r="O2004">
        <v>2</v>
      </c>
      <c r="P2004">
        <v>6</v>
      </c>
      <c r="Q2004">
        <f>pqZwift[[#This Row],[Afstand]]+IF(pqZwift[[#This Row],[Index]]&gt;1,Q2003,0)</f>
        <v>13880</v>
      </c>
      <c r="R2004">
        <v>20</v>
      </c>
      <c r="S2004">
        <v>91</v>
      </c>
    </row>
    <row r="2005" spans="2:19" x14ac:dyDescent="0.25">
      <c r="B2005">
        <v>2003</v>
      </c>
      <c r="C2005" t="s">
        <v>36</v>
      </c>
      <c r="D2005" t="s">
        <v>44</v>
      </c>
      <c r="E2005" s="10">
        <v>1.1574074074074073E-5</v>
      </c>
      <c r="F2005" t="s">
        <v>52</v>
      </c>
      <c r="G2005" t="s">
        <v>2058</v>
      </c>
      <c r="H2005" s="11">
        <v>44171.4216087963</v>
      </c>
      <c r="I2005" t="s">
        <v>2926</v>
      </c>
      <c r="J2005">
        <v>0</v>
      </c>
      <c r="K2005">
        <v>91</v>
      </c>
      <c r="M2005">
        <v>2003</v>
      </c>
      <c r="N2005" s="16">
        <v>1.1574074074074073E-5</v>
      </c>
      <c r="O2005">
        <v>2</v>
      </c>
      <c r="P2005">
        <v>4</v>
      </c>
      <c r="Q2005">
        <f>pqZwift[[#This Row],[Afstand]]+IF(pqZwift[[#This Row],[Index]]&gt;1,Q2004,0)</f>
        <v>13884</v>
      </c>
      <c r="R2005">
        <v>16</v>
      </c>
      <c r="S2005">
        <v>91</v>
      </c>
    </row>
    <row r="2006" spans="2:19" x14ac:dyDescent="0.25">
      <c r="B2006">
        <v>2004</v>
      </c>
      <c r="C2006" t="s">
        <v>36</v>
      </c>
      <c r="D2006" t="s">
        <v>55</v>
      </c>
      <c r="E2006" s="10">
        <v>1.1574074074074073E-5</v>
      </c>
      <c r="F2006" t="s">
        <v>56</v>
      </c>
      <c r="G2006" t="s">
        <v>2927</v>
      </c>
      <c r="H2006" s="11">
        <v>44171.421620370369</v>
      </c>
      <c r="I2006" t="s">
        <v>2928</v>
      </c>
      <c r="J2006">
        <v>0</v>
      </c>
      <c r="K2006">
        <v>91</v>
      </c>
      <c r="M2006">
        <v>2004</v>
      </c>
      <c r="N2006" s="16">
        <v>1.1574074074074073E-5</v>
      </c>
      <c r="O2006">
        <v>2</v>
      </c>
      <c r="P2006">
        <v>5</v>
      </c>
      <c r="Q2006">
        <f>pqZwift[[#This Row],[Afstand]]+IF(pqZwift[[#This Row],[Index]]&gt;1,Q2005,0)</f>
        <v>13889</v>
      </c>
      <c r="R2006">
        <v>17</v>
      </c>
      <c r="S2006">
        <v>91</v>
      </c>
    </row>
    <row r="2007" spans="2:19" x14ac:dyDescent="0.25">
      <c r="B2007">
        <v>2005</v>
      </c>
      <c r="C2007" t="s">
        <v>36</v>
      </c>
      <c r="D2007" t="s">
        <v>44</v>
      </c>
      <c r="E2007" s="10">
        <v>1.1574074074074073E-5</v>
      </c>
      <c r="F2007" t="s">
        <v>45</v>
      </c>
      <c r="G2007" t="s">
        <v>2929</v>
      </c>
      <c r="H2007" s="11">
        <v>44171.421631944446</v>
      </c>
      <c r="I2007" t="s">
        <v>2930</v>
      </c>
      <c r="J2007">
        <v>0</v>
      </c>
      <c r="K2007">
        <v>90</v>
      </c>
      <c r="M2007">
        <v>2005</v>
      </c>
      <c r="N2007" s="16">
        <v>1.1574074074074073E-5</v>
      </c>
      <c r="O2007">
        <v>2</v>
      </c>
      <c r="P2007">
        <v>4</v>
      </c>
      <c r="Q2007">
        <f>pqZwift[[#This Row],[Afstand]]+IF(pqZwift[[#This Row],[Index]]&gt;1,Q2006,0)</f>
        <v>13893</v>
      </c>
      <c r="R2007">
        <v>15</v>
      </c>
      <c r="S2007">
        <v>90</v>
      </c>
    </row>
    <row r="2008" spans="2:19" x14ac:dyDescent="0.25">
      <c r="B2008">
        <v>2006</v>
      </c>
      <c r="C2008" t="s">
        <v>36</v>
      </c>
      <c r="D2008" t="s">
        <v>55</v>
      </c>
      <c r="E2008" s="10">
        <v>1.1574074074074073E-5</v>
      </c>
      <c r="F2008" t="s">
        <v>52</v>
      </c>
      <c r="G2008" t="s">
        <v>2931</v>
      </c>
      <c r="H2008" s="11">
        <v>44171.421643518515</v>
      </c>
      <c r="I2008" t="s">
        <v>2932</v>
      </c>
      <c r="J2008">
        <v>0</v>
      </c>
      <c r="K2008">
        <v>91</v>
      </c>
      <c r="M2008">
        <v>2006</v>
      </c>
      <c r="N2008" s="16">
        <v>1.1574074074074073E-5</v>
      </c>
      <c r="O2008">
        <v>2</v>
      </c>
      <c r="P2008">
        <v>5</v>
      </c>
      <c r="Q2008">
        <f>pqZwift[[#This Row],[Afstand]]+IF(pqZwift[[#This Row],[Index]]&gt;1,Q2007,0)</f>
        <v>13898</v>
      </c>
      <c r="R2008">
        <v>16</v>
      </c>
      <c r="S2008">
        <v>91</v>
      </c>
    </row>
    <row r="2009" spans="2:19" x14ac:dyDescent="0.25">
      <c r="B2009">
        <v>2007</v>
      </c>
      <c r="C2009" t="s">
        <v>36</v>
      </c>
      <c r="D2009" t="s">
        <v>44</v>
      </c>
      <c r="E2009" s="10">
        <v>1.1574074074074073E-5</v>
      </c>
      <c r="F2009" t="s">
        <v>45</v>
      </c>
      <c r="G2009" t="s">
        <v>2929</v>
      </c>
      <c r="H2009" s="11">
        <v>44171.421655092592</v>
      </c>
      <c r="I2009" t="s">
        <v>2933</v>
      </c>
      <c r="J2009">
        <v>0</v>
      </c>
      <c r="K2009">
        <v>90</v>
      </c>
      <c r="M2009">
        <v>2007</v>
      </c>
      <c r="N2009" s="16">
        <v>1.1574074074074073E-5</v>
      </c>
      <c r="O2009">
        <v>2</v>
      </c>
      <c r="P2009">
        <v>4</v>
      </c>
      <c r="Q2009">
        <f>pqZwift[[#This Row],[Afstand]]+IF(pqZwift[[#This Row],[Index]]&gt;1,Q2008,0)</f>
        <v>13902</v>
      </c>
      <c r="R2009">
        <v>15</v>
      </c>
      <c r="S2009">
        <v>90</v>
      </c>
    </row>
    <row r="2010" spans="2:19" x14ac:dyDescent="0.25">
      <c r="B2010">
        <v>2008</v>
      </c>
      <c r="C2010" t="s">
        <v>48</v>
      </c>
      <c r="D2010" t="s">
        <v>55</v>
      </c>
      <c r="E2010" s="10">
        <v>1.1574074074074073E-5</v>
      </c>
      <c r="F2010" t="s">
        <v>52</v>
      </c>
      <c r="G2010" t="s">
        <v>2931</v>
      </c>
      <c r="H2010" s="11">
        <v>44171.421666666669</v>
      </c>
      <c r="I2010" t="s">
        <v>2934</v>
      </c>
      <c r="J2010">
        <v>0</v>
      </c>
      <c r="K2010">
        <v>90</v>
      </c>
      <c r="M2010">
        <v>2008</v>
      </c>
      <c r="N2010" s="16">
        <v>1.1574074074074073E-5</v>
      </c>
      <c r="O2010">
        <v>3</v>
      </c>
      <c r="P2010">
        <v>5</v>
      </c>
      <c r="Q2010">
        <f>pqZwift[[#This Row],[Afstand]]+IF(pqZwift[[#This Row],[Index]]&gt;1,Q2009,0)</f>
        <v>13907</v>
      </c>
      <c r="R2010">
        <v>16</v>
      </c>
      <c r="S2010">
        <v>90</v>
      </c>
    </row>
    <row r="2011" spans="2:19" x14ac:dyDescent="0.25">
      <c r="B2011">
        <v>2009</v>
      </c>
      <c r="C2011" t="s">
        <v>48</v>
      </c>
      <c r="D2011" t="s">
        <v>44</v>
      </c>
      <c r="E2011" s="10">
        <v>1.1574074074074073E-5</v>
      </c>
      <c r="F2011" t="s">
        <v>1154</v>
      </c>
      <c r="G2011" t="s">
        <v>41</v>
      </c>
      <c r="H2011" s="11">
        <v>44171.421678240738</v>
      </c>
      <c r="I2011" t="s">
        <v>2935</v>
      </c>
      <c r="J2011">
        <v>0</v>
      </c>
      <c r="K2011">
        <v>89</v>
      </c>
      <c r="M2011">
        <v>2009</v>
      </c>
      <c r="N2011" s="16">
        <v>1.1574074074074073E-5</v>
      </c>
      <c r="O2011">
        <v>3</v>
      </c>
      <c r="P2011">
        <v>4</v>
      </c>
      <c r="Q2011">
        <f>pqZwift[[#This Row],[Afstand]]+IF(pqZwift[[#This Row],[Index]]&gt;1,Q2010,0)</f>
        <v>13911</v>
      </c>
      <c r="R2011">
        <v>13</v>
      </c>
      <c r="S2011">
        <v>89</v>
      </c>
    </row>
    <row r="2012" spans="2:19" x14ac:dyDescent="0.25">
      <c r="B2012">
        <v>2010</v>
      </c>
      <c r="C2012" t="s">
        <v>48</v>
      </c>
      <c r="D2012" t="s">
        <v>44</v>
      </c>
      <c r="E2012" s="10">
        <v>1.1574074074074073E-5</v>
      </c>
      <c r="F2012" t="s">
        <v>1154</v>
      </c>
      <c r="G2012" t="s">
        <v>41</v>
      </c>
      <c r="H2012" s="11">
        <v>44171.421689814815</v>
      </c>
      <c r="I2012" t="s">
        <v>2936</v>
      </c>
      <c r="J2012">
        <v>0</v>
      </c>
      <c r="K2012">
        <v>90</v>
      </c>
      <c r="M2012">
        <v>2010</v>
      </c>
      <c r="N2012" s="16">
        <v>1.1574074074074073E-5</v>
      </c>
      <c r="O2012">
        <v>3</v>
      </c>
      <c r="P2012">
        <v>4</v>
      </c>
      <c r="Q2012">
        <f>pqZwift[[#This Row],[Afstand]]+IF(pqZwift[[#This Row],[Index]]&gt;1,Q2011,0)</f>
        <v>13915</v>
      </c>
      <c r="R2012">
        <v>13</v>
      </c>
      <c r="S2012">
        <v>90</v>
      </c>
    </row>
    <row r="2013" spans="2:19" x14ac:dyDescent="0.25">
      <c r="B2013">
        <v>2011</v>
      </c>
      <c r="C2013" t="s">
        <v>48</v>
      </c>
      <c r="D2013" t="s">
        <v>48</v>
      </c>
      <c r="E2013" s="10">
        <v>1.1574074074074073E-5</v>
      </c>
      <c r="F2013" t="s">
        <v>1223</v>
      </c>
      <c r="G2013" t="s">
        <v>41</v>
      </c>
      <c r="H2013" s="11">
        <v>44171.421701388892</v>
      </c>
      <c r="I2013" t="s">
        <v>2937</v>
      </c>
      <c r="J2013">
        <v>0</v>
      </c>
      <c r="K2013">
        <v>88</v>
      </c>
      <c r="M2013">
        <v>2011</v>
      </c>
      <c r="N2013" s="16">
        <v>1.1574074074074073E-5</v>
      </c>
      <c r="O2013">
        <v>3</v>
      </c>
      <c r="P2013">
        <v>3</v>
      </c>
      <c r="Q2013">
        <f>pqZwift[[#This Row],[Afstand]]+IF(pqZwift[[#This Row],[Index]]&gt;1,Q2012,0)</f>
        <v>13918</v>
      </c>
      <c r="R2013">
        <v>12</v>
      </c>
      <c r="S2013">
        <v>88</v>
      </c>
    </row>
    <row r="2014" spans="2:19" x14ac:dyDescent="0.25">
      <c r="B2014">
        <v>2012</v>
      </c>
      <c r="C2014" t="s">
        <v>48</v>
      </c>
      <c r="D2014" t="s">
        <v>48</v>
      </c>
      <c r="E2014" s="10">
        <v>1.1574074074074073E-5</v>
      </c>
      <c r="F2014" t="s">
        <v>1223</v>
      </c>
      <c r="G2014" t="s">
        <v>41</v>
      </c>
      <c r="H2014" s="11">
        <v>44171.421712962961</v>
      </c>
      <c r="I2014" t="s">
        <v>2938</v>
      </c>
      <c r="J2014">
        <v>0</v>
      </c>
      <c r="K2014">
        <v>88</v>
      </c>
      <c r="M2014">
        <v>2012</v>
      </c>
      <c r="N2014" s="16">
        <v>1.1574074074074073E-5</v>
      </c>
      <c r="O2014">
        <v>3</v>
      </c>
      <c r="P2014">
        <v>3</v>
      </c>
      <c r="Q2014">
        <f>pqZwift[[#This Row],[Afstand]]+IF(pqZwift[[#This Row],[Index]]&gt;1,Q2013,0)</f>
        <v>13921</v>
      </c>
      <c r="R2014">
        <v>12</v>
      </c>
      <c r="S2014">
        <v>88</v>
      </c>
    </row>
    <row r="2015" spans="2:19" x14ac:dyDescent="0.25">
      <c r="B2015">
        <v>2013</v>
      </c>
      <c r="C2015" t="s">
        <v>48</v>
      </c>
      <c r="D2015" t="s">
        <v>44</v>
      </c>
      <c r="E2015" s="10">
        <v>1.1574074074074073E-5</v>
      </c>
      <c r="F2015" t="s">
        <v>1151</v>
      </c>
      <c r="G2015" t="s">
        <v>305</v>
      </c>
      <c r="H2015" s="11">
        <v>44171.421724537038</v>
      </c>
      <c r="I2015" t="s">
        <v>2939</v>
      </c>
      <c r="J2015">
        <v>0</v>
      </c>
      <c r="K2015">
        <v>88</v>
      </c>
      <c r="M2015">
        <v>2013</v>
      </c>
      <c r="N2015" s="16">
        <v>1.1574074074074073E-5</v>
      </c>
      <c r="O2015">
        <v>3</v>
      </c>
      <c r="P2015">
        <v>4</v>
      </c>
      <c r="Q2015">
        <f>pqZwift[[#This Row],[Afstand]]+IF(pqZwift[[#This Row],[Index]]&gt;1,Q2014,0)</f>
        <v>13925</v>
      </c>
      <c r="R2015">
        <v>14</v>
      </c>
      <c r="S2015">
        <v>88</v>
      </c>
    </row>
    <row r="2016" spans="2:19" x14ac:dyDescent="0.25">
      <c r="B2016">
        <v>2014</v>
      </c>
      <c r="C2016" t="s">
        <v>48</v>
      </c>
      <c r="D2016" t="s">
        <v>48</v>
      </c>
      <c r="E2016" s="10">
        <v>1.1574074074074073E-5</v>
      </c>
      <c r="F2016" t="s">
        <v>1223</v>
      </c>
      <c r="G2016" t="s">
        <v>106</v>
      </c>
      <c r="H2016" s="11">
        <v>44171.421736111108</v>
      </c>
      <c r="I2016" t="s">
        <v>2940</v>
      </c>
      <c r="J2016">
        <v>0</v>
      </c>
      <c r="K2016">
        <v>87</v>
      </c>
      <c r="M2016">
        <v>2014</v>
      </c>
      <c r="N2016" s="16">
        <v>1.1574074074074073E-5</v>
      </c>
      <c r="O2016">
        <v>3</v>
      </c>
      <c r="P2016">
        <v>3</v>
      </c>
      <c r="Q2016">
        <f>pqZwift[[#This Row],[Afstand]]+IF(pqZwift[[#This Row],[Index]]&gt;1,Q2015,0)</f>
        <v>13928</v>
      </c>
      <c r="R2016">
        <v>12</v>
      </c>
      <c r="S2016">
        <v>87</v>
      </c>
    </row>
    <row r="2017" spans="2:19" x14ac:dyDescent="0.25">
      <c r="B2017">
        <v>2015</v>
      </c>
      <c r="C2017" t="s">
        <v>44</v>
      </c>
      <c r="D2017" t="s">
        <v>44</v>
      </c>
      <c r="E2017" s="10">
        <v>1.1574074074074073E-5</v>
      </c>
      <c r="F2017" t="s">
        <v>1154</v>
      </c>
      <c r="G2017" t="s">
        <v>156</v>
      </c>
      <c r="H2017" s="11">
        <v>44171.421747685185</v>
      </c>
      <c r="I2017" t="s">
        <v>2941</v>
      </c>
      <c r="J2017">
        <v>0</v>
      </c>
      <c r="K2017">
        <v>86</v>
      </c>
      <c r="M2017">
        <v>2015</v>
      </c>
      <c r="N2017" s="16">
        <v>1.1574074074074073E-5</v>
      </c>
      <c r="O2017">
        <v>4</v>
      </c>
      <c r="P2017">
        <v>4</v>
      </c>
      <c r="Q2017">
        <f>pqZwift[[#This Row],[Afstand]]+IF(pqZwift[[#This Row],[Index]]&gt;1,Q2016,0)</f>
        <v>13932</v>
      </c>
      <c r="R2017">
        <v>13</v>
      </c>
      <c r="S2017">
        <v>86</v>
      </c>
    </row>
    <row r="2018" spans="2:19" x14ac:dyDescent="0.25">
      <c r="B2018">
        <v>2016</v>
      </c>
      <c r="C2018" t="s">
        <v>44</v>
      </c>
      <c r="D2018" t="s">
        <v>48</v>
      </c>
      <c r="E2018" s="10">
        <v>1.1574074074074073E-5</v>
      </c>
      <c r="F2018" t="s">
        <v>1228</v>
      </c>
      <c r="G2018" t="s">
        <v>41</v>
      </c>
      <c r="H2018" s="11">
        <v>44171.421759259261</v>
      </c>
      <c r="I2018" t="s">
        <v>2942</v>
      </c>
      <c r="J2018">
        <v>0</v>
      </c>
      <c r="K2018">
        <v>87</v>
      </c>
      <c r="M2018">
        <v>2016</v>
      </c>
      <c r="N2018" s="16">
        <v>1.1574074074074073E-5</v>
      </c>
      <c r="O2018">
        <v>4</v>
      </c>
      <c r="P2018">
        <v>3</v>
      </c>
      <c r="Q2018">
        <f>pqZwift[[#This Row],[Afstand]]+IF(pqZwift[[#This Row],[Index]]&gt;1,Q2017,0)</f>
        <v>13935</v>
      </c>
      <c r="R2018">
        <v>10</v>
      </c>
      <c r="S2018">
        <v>87</v>
      </c>
    </row>
    <row r="2019" spans="2:19" x14ac:dyDescent="0.25">
      <c r="B2019">
        <v>2017</v>
      </c>
      <c r="C2019" t="s">
        <v>44</v>
      </c>
      <c r="D2019" t="s">
        <v>48</v>
      </c>
      <c r="E2019" s="10">
        <v>1.1574074074074073E-5</v>
      </c>
      <c r="F2019" t="s">
        <v>1228</v>
      </c>
      <c r="G2019" t="s">
        <v>2943</v>
      </c>
      <c r="H2019" s="11">
        <v>44171.421770833331</v>
      </c>
      <c r="I2019" t="s">
        <v>2944</v>
      </c>
      <c r="J2019">
        <v>0</v>
      </c>
      <c r="K2019">
        <v>87</v>
      </c>
      <c r="M2019">
        <v>2017</v>
      </c>
      <c r="N2019" s="16">
        <v>1.1574074074074073E-5</v>
      </c>
      <c r="O2019">
        <v>4</v>
      </c>
      <c r="P2019">
        <v>3</v>
      </c>
      <c r="Q2019">
        <f>pqZwift[[#This Row],[Afstand]]+IF(pqZwift[[#This Row],[Index]]&gt;1,Q2018,0)</f>
        <v>13938</v>
      </c>
      <c r="R2019">
        <v>10</v>
      </c>
      <c r="S2019">
        <v>87</v>
      </c>
    </row>
    <row r="2020" spans="2:19" x14ac:dyDescent="0.25">
      <c r="B2020">
        <v>2018</v>
      </c>
      <c r="C2020" t="s">
        <v>44</v>
      </c>
      <c r="D2020" t="s">
        <v>44</v>
      </c>
      <c r="E2020" s="10">
        <v>1.1574074074074073E-5</v>
      </c>
      <c r="F2020" t="s">
        <v>45</v>
      </c>
      <c r="G2020" t="s">
        <v>2716</v>
      </c>
      <c r="H2020" s="11">
        <v>44171.421782407408</v>
      </c>
      <c r="I2020" t="s">
        <v>2945</v>
      </c>
      <c r="J2020">
        <v>0</v>
      </c>
      <c r="K2020">
        <v>86</v>
      </c>
      <c r="M2020">
        <v>2018</v>
      </c>
      <c r="N2020" s="16">
        <v>1.1574074074074073E-5</v>
      </c>
      <c r="O2020">
        <v>4</v>
      </c>
      <c r="P2020">
        <v>4</v>
      </c>
      <c r="Q2020">
        <f>pqZwift[[#This Row],[Afstand]]+IF(pqZwift[[#This Row],[Index]]&gt;1,Q2019,0)</f>
        <v>13942</v>
      </c>
      <c r="R2020">
        <v>15</v>
      </c>
      <c r="S2020">
        <v>86</v>
      </c>
    </row>
    <row r="2021" spans="2:19" x14ac:dyDescent="0.25">
      <c r="B2021">
        <v>2019</v>
      </c>
      <c r="C2021" t="s">
        <v>44</v>
      </c>
      <c r="D2021" t="s">
        <v>48</v>
      </c>
      <c r="E2021" s="10">
        <v>1.1574074074074073E-5</v>
      </c>
      <c r="F2021" t="s">
        <v>1228</v>
      </c>
      <c r="G2021" t="s">
        <v>2883</v>
      </c>
      <c r="H2021" s="11">
        <v>44171.421793981484</v>
      </c>
      <c r="I2021" t="s">
        <v>2946</v>
      </c>
      <c r="J2021">
        <v>0</v>
      </c>
      <c r="K2021">
        <v>87</v>
      </c>
      <c r="M2021">
        <v>2019</v>
      </c>
      <c r="N2021" s="16">
        <v>1.1574074074074073E-5</v>
      </c>
      <c r="O2021">
        <v>4</v>
      </c>
      <c r="P2021">
        <v>3</v>
      </c>
      <c r="Q2021">
        <f>pqZwift[[#This Row],[Afstand]]+IF(pqZwift[[#This Row],[Index]]&gt;1,Q2020,0)</f>
        <v>13945</v>
      </c>
      <c r="R2021">
        <v>10</v>
      </c>
      <c r="S2021">
        <v>87</v>
      </c>
    </row>
    <row r="2022" spans="2:19" x14ac:dyDescent="0.25">
      <c r="B2022">
        <v>2020</v>
      </c>
      <c r="C2022" t="s">
        <v>44</v>
      </c>
      <c r="D2022" t="s">
        <v>48</v>
      </c>
      <c r="E2022" s="10">
        <v>1.1574074074074073E-5</v>
      </c>
      <c r="F2022" t="s">
        <v>1223</v>
      </c>
      <c r="G2022" t="s">
        <v>2947</v>
      </c>
      <c r="H2022" s="11">
        <v>44171.421805555554</v>
      </c>
      <c r="I2022" t="s">
        <v>2948</v>
      </c>
      <c r="J2022">
        <v>0</v>
      </c>
      <c r="K2022">
        <v>87</v>
      </c>
      <c r="M2022">
        <v>2020</v>
      </c>
      <c r="N2022" s="16">
        <v>1.1574074074074073E-5</v>
      </c>
      <c r="O2022">
        <v>4</v>
      </c>
      <c r="P2022">
        <v>3</v>
      </c>
      <c r="Q2022">
        <f>pqZwift[[#This Row],[Afstand]]+IF(pqZwift[[#This Row],[Index]]&gt;1,Q2021,0)</f>
        <v>13948</v>
      </c>
      <c r="R2022">
        <v>12</v>
      </c>
      <c r="S2022">
        <v>87</v>
      </c>
    </row>
    <row r="2023" spans="2:19" x14ac:dyDescent="0.25">
      <c r="B2023">
        <v>2021</v>
      </c>
      <c r="C2023" t="s">
        <v>44</v>
      </c>
      <c r="D2023" t="s">
        <v>48</v>
      </c>
      <c r="E2023" s="10">
        <v>1.1574074074074073E-5</v>
      </c>
      <c r="F2023" t="s">
        <v>49</v>
      </c>
      <c r="G2023" t="s">
        <v>50</v>
      </c>
      <c r="H2023" s="11">
        <v>44171.421817129631</v>
      </c>
      <c r="I2023" t="s">
        <v>2949</v>
      </c>
      <c r="J2023">
        <v>0</v>
      </c>
      <c r="K2023">
        <v>87</v>
      </c>
      <c r="M2023">
        <v>2021</v>
      </c>
      <c r="N2023" s="16">
        <v>1.1574074074074073E-5</v>
      </c>
      <c r="O2023">
        <v>4</v>
      </c>
      <c r="P2023">
        <v>3</v>
      </c>
      <c r="Q2023">
        <f>pqZwift[[#This Row],[Afstand]]+IF(pqZwift[[#This Row],[Index]]&gt;1,Q2022,0)</f>
        <v>13951</v>
      </c>
      <c r="R2023">
        <v>9</v>
      </c>
      <c r="S2023">
        <v>87</v>
      </c>
    </row>
    <row r="2024" spans="2:19" x14ac:dyDescent="0.25">
      <c r="B2024">
        <v>2022</v>
      </c>
      <c r="C2024" t="s">
        <v>44</v>
      </c>
      <c r="D2024" t="s">
        <v>48</v>
      </c>
      <c r="E2024" s="10">
        <v>1.1574074074074073E-5</v>
      </c>
      <c r="F2024" t="s">
        <v>1223</v>
      </c>
      <c r="G2024" t="s">
        <v>2947</v>
      </c>
      <c r="H2024" s="11">
        <v>44171.4218287037</v>
      </c>
      <c r="I2024" t="s">
        <v>2950</v>
      </c>
      <c r="J2024">
        <v>0</v>
      </c>
      <c r="K2024">
        <v>86</v>
      </c>
      <c r="M2024">
        <v>2022</v>
      </c>
      <c r="N2024" s="16">
        <v>1.1574074074074073E-5</v>
      </c>
      <c r="O2024">
        <v>4</v>
      </c>
      <c r="P2024">
        <v>3</v>
      </c>
      <c r="Q2024">
        <f>pqZwift[[#This Row],[Afstand]]+IF(pqZwift[[#This Row],[Index]]&gt;1,Q2023,0)</f>
        <v>13954</v>
      </c>
      <c r="R2024">
        <v>12</v>
      </c>
      <c r="S2024">
        <v>86</v>
      </c>
    </row>
    <row r="2025" spans="2:19" x14ac:dyDescent="0.25">
      <c r="B2025">
        <v>2023</v>
      </c>
      <c r="C2025" t="s">
        <v>44</v>
      </c>
      <c r="D2025" t="s">
        <v>36</v>
      </c>
      <c r="E2025" s="10">
        <v>1.1574074074074073E-5</v>
      </c>
      <c r="F2025" t="s">
        <v>49</v>
      </c>
      <c r="G2025" t="s">
        <v>64</v>
      </c>
      <c r="H2025" s="11">
        <v>44171.421840277777</v>
      </c>
      <c r="I2025" t="s">
        <v>2951</v>
      </c>
      <c r="J2025">
        <v>0</v>
      </c>
      <c r="K2025">
        <v>87</v>
      </c>
      <c r="M2025">
        <v>2023</v>
      </c>
      <c r="N2025" s="16">
        <v>1.1574074074074073E-5</v>
      </c>
      <c r="O2025">
        <v>4</v>
      </c>
      <c r="P2025">
        <v>2</v>
      </c>
      <c r="Q2025">
        <f>pqZwift[[#This Row],[Afstand]]+IF(pqZwift[[#This Row],[Index]]&gt;1,Q2024,0)</f>
        <v>13956</v>
      </c>
      <c r="R2025">
        <v>9</v>
      </c>
      <c r="S2025">
        <v>87</v>
      </c>
    </row>
    <row r="2026" spans="2:19" x14ac:dyDescent="0.25">
      <c r="B2026">
        <v>2024</v>
      </c>
      <c r="C2026" t="s">
        <v>55</v>
      </c>
      <c r="D2026" t="s">
        <v>44</v>
      </c>
      <c r="E2026" s="10">
        <v>1.1574074074074073E-5</v>
      </c>
      <c r="F2026" t="s">
        <v>45</v>
      </c>
      <c r="G2026" t="s">
        <v>2952</v>
      </c>
      <c r="H2026" s="11">
        <v>44171.421851851854</v>
      </c>
      <c r="I2026" t="s">
        <v>2953</v>
      </c>
      <c r="J2026">
        <v>0</v>
      </c>
      <c r="K2026">
        <v>88</v>
      </c>
      <c r="M2026">
        <v>2024</v>
      </c>
      <c r="N2026" s="16">
        <v>1.1574074074074073E-5</v>
      </c>
      <c r="O2026">
        <v>5</v>
      </c>
      <c r="P2026">
        <v>4</v>
      </c>
      <c r="Q2026">
        <f>pqZwift[[#This Row],[Afstand]]+IF(pqZwift[[#This Row],[Index]]&gt;1,Q2025,0)</f>
        <v>13960</v>
      </c>
      <c r="R2026">
        <v>15</v>
      </c>
      <c r="S2026">
        <v>88</v>
      </c>
    </row>
    <row r="2027" spans="2:19" x14ac:dyDescent="0.25">
      <c r="B2027">
        <v>2025</v>
      </c>
      <c r="C2027" t="s">
        <v>55</v>
      </c>
      <c r="D2027" t="s">
        <v>36</v>
      </c>
      <c r="E2027" s="10">
        <v>1.1574074074074073E-5</v>
      </c>
      <c r="F2027" t="s">
        <v>49</v>
      </c>
      <c r="G2027" t="s">
        <v>64</v>
      </c>
      <c r="H2027" s="11">
        <v>44171.421863425923</v>
      </c>
      <c r="I2027" t="s">
        <v>2954</v>
      </c>
      <c r="J2027">
        <v>0</v>
      </c>
      <c r="K2027">
        <v>88</v>
      </c>
      <c r="M2027">
        <v>2025</v>
      </c>
      <c r="N2027" s="16">
        <v>1.1574074074074073E-5</v>
      </c>
      <c r="O2027">
        <v>5</v>
      </c>
      <c r="P2027">
        <v>2</v>
      </c>
      <c r="Q2027">
        <f>pqZwift[[#This Row],[Afstand]]+IF(pqZwift[[#This Row],[Index]]&gt;1,Q2026,0)</f>
        <v>13962</v>
      </c>
      <c r="R2027">
        <v>9</v>
      </c>
      <c r="S2027">
        <v>88</v>
      </c>
    </row>
    <row r="2028" spans="2:19" x14ac:dyDescent="0.25">
      <c r="B2028">
        <v>2026</v>
      </c>
      <c r="C2028" t="s">
        <v>55</v>
      </c>
      <c r="D2028" t="s">
        <v>48</v>
      </c>
      <c r="E2028" s="10">
        <v>1.1574074074074073E-5</v>
      </c>
      <c r="F2028" t="s">
        <v>1223</v>
      </c>
      <c r="G2028" t="s">
        <v>2947</v>
      </c>
      <c r="H2028" s="11">
        <v>44171.421875</v>
      </c>
      <c r="I2028" t="s">
        <v>2955</v>
      </c>
      <c r="J2028">
        <v>0</v>
      </c>
      <c r="K2028">
        <v>88</v>
      </c>
      <c r="M2028">
        <v>2026</v>
      </c>
      <c r="N2028" s="16">
        <v>1.1574074074074073E-5</v>
      </c>
      <c r="O2028">
        <v>5</v>
      </c>
      <c r="P2028">
        <v>3</v>
      </c>
      <c r="Q2028">
        <f>pqZwift[[#This Row],[Afstand]]+IF(pqZwift[[#This Row],[Index]]&gt;1,Q2027,0)</f>
        <v>13965</v>
      </c>
      <c r="R2028">
        <v>12</v>
      </c>
      <c r="S2028">
        <v>88</v>
      </c>
    </row>
    <row r="2029" spans="2:19" x14ac:dyDescent="0.25">
      <c r="B2029">
        <v>2027</v>
      </c>
      <c r="C2029" t="s">
        <v>55</v>
      </c>
      <c r="D2029" t="s">
        <v>44</v>
      </c>
      <c r="E2029" s="10">
        <v>1.1574074074074073E-5</v>
      </c>
      <c r="F2029" t="s">
        <v>1151</v>
      </c>
      <c r="G2029" t="s">
        <v>2956</v>
      </c>
      <c r="H2029" s="11">
        <v>44171.421886574077</v>
      </c>
      <c r="I2029" t="s">
        <v>2957</v>
      </c>
      <c r="J2029">
        <v>0</v>
      </c>
      <c r="K2029">
        <v>87</v>
      </c>
      <c r="M2029">
        <v>2027</v>
      </c>
      <c r="N2029" s="16">
        <v>1.1574074074074073E-5</v>
      </c>
      <c r="O2029">
        <v>5</v>
      </c>
      <c r="P2029">
        <v>4</v>
      </c>
      <c r="Q2029">
        <f>pqZwift[[#This Row],[Afstand]]+IF(pqZwift[[#This Row],[Index]]&gt;1,Q2028,0)</f>
        <v>13969</v>
      </c>
      <c r="R2029">
        <v>14</v>
      </c>
      <c r="S2029">
        <v>87</v>
      </c>
    </row>
    <row r="2030" spans="2:19" x14ac:dyDescent="0.25">
      <c r="B2030">
        <v>2028</v>
      </c>
      <c r="C2030" t="s">
        <v>55</v>
      </c>
      <c r="D2030" t="s">
        <v>36</v>
      </c>
      <c r="E2030" s="10">
        <v>1.1574074074074073E-5</v>
      </c>
      <c r="F2030" t="s">
        <v>49</v>
      </c>
      <c r="G2030" t="s">
        <v>64</v>
      </c>
      <c r="H2030" s="11">
        <v>44171.421898148146</v>
      </c>
      <c r="I2030" t="s">
        <v>2958</v>
      </c>
      <c r="J2030">
        <v>0</v>
      </c>
      <c r="K2030">
        <v>88</v>
      </c>
      <c r="M2030">
        <v>2028</v>
      </c>
      <c r="N2030" s="16">
        <v>1.1574074074074073E-5</v>
      </c>
      <c r="O2030">
        <v>5</v>
      </c>
      <c r="P2030">
        <v>2</v>
      </c>
      <c r="Q2030">
        <f>pqZwift[[#This Row],[Afstand]]+IF(pqZwift[[#This Row],[Index]]&gt;1,Q2029,0)</f>
        <v>13971</v>
      </c>
      <c r="R2030">
        <v>9</v>
      </c>
      <c r="S2030">
        <v>88</v>
      </c>
    </row>
    <row r="2031" spans="2:19" x14ac:dyDescent="0.25">
      <c r="B2031">
        <v>2029</v>
      </c>
      <c r="C2031" t="s">
        <v>55</v>
      </c>
      <c r="D2031" t="s">
        <v>36</v>
      </c>
      <c r="E2031" s="10">
        <v>1.1574074074074073E-5</v>
      </c>
      <c r="F2031" t="s">
        <v>49</v>
      </c>
      <c r="G2031" t="s">
        <v>64</v>
      </c>
      <c r="H2031" s="11">
        <v>44171.421909722223</v>
      </c>
      <c r="I2031" t="s">
        <v>2959</v>
      </c>
      <c r="J2031">
        <v>0</v>
      </c>
      <c r="K2031">
        <v>88</v>
      </c>
      <c r="M2031">
        <v>2029</v>
      </c>
      <c r="N2031" s="16">
        <v>1.1574074074074073E-5</v>
      </c>
      <c r="O2031">
        <v>5</v>
      </c>
      <c r="P2031">
        <v>2</v>
      </c>
      <c r="Q2031">
        <f>pqZwift[[#This Row],[Afstand]]+IF(pqZwift[[#This Row],[Index]]&gt;1,Q2030,0)</f>
        <v>13973</v>
      </c>
      <c r="R2031">
        <v>9</v>
      </c>
      <c r="S2031">
        <v>88</v>
      </c>
    </row>
    <row r="2032" spans="2:19" x14ac:dyDescent="0.25">
      <c r="B2032">
        <v>2030</v>
      </c>
      <c r="C2032" t="s">
        <v>55</v>
      </c>
      <c r="D2032" t="s">
        <v>44</v>
      </c>
      <c r="E2032" s="10">
        <v>1.1574074074074073E-5</v>
      </c>
      <c r="F2032" t="s">
        <v>1151</v>
      </c>
      <c r="G2032" t="s">
        <v>2956</v>
      </c>
      <c r="H2032" s="11">
        <v>44171.4219212963</v>
      </c>
      <c r="I2032" t="s">
        <v>2960</v>
      </c>
      <c r="J2032">
        <v>0</v>
      </c>
      <c r="K2032">
        <v>88</v>
      </c>
      <c r="M2032">
        <v>2030</v>
      </c>
      <c r="N2032" s="16">
        <v>1.1574074074074073E-5</v>
      </c>
      <c r="O2032">
        <v>5</v>
      </c>
      <c r="P2032">
        <v>4</v>
      </c>
      <c r="Q2032">
        <f>pqZwift[[#This Row],[Afstand]]+IF(pqZwift[[#This Row],[Index]]&gt;1,Q2031,0)</f>
        <v>13977</v>
      </c>
      <c r="R2032">
        <v>14</v>
      </c>
      <c r="S2032">
        <v>88</v>
      </c>
    </row>
    <row r="2033" spans="2:19" x14ac:dyDescent="0.25">
      <c r="B2033">
        <v>2031</v>
      </c>
      <c r="C2033" t="s">
        <v>55</v>
      </c>
      <c r="D2033" t="s">
        <v>48</v>
      </c>
      <c r="E2033" s="10">
        <v>1.1574074074074073E-5</v>
      </c>
      <c r="F2033" t="s">
        <v>1223</v>
      </c>
      <c r="G2033" t="s">
        <v>2947</v>
      </c>
      <c r="H2033" s="11">
        <v>44171.421932870369</v>
      </c>
      <c r="I2033" t="s">
        <v>2961</v>
      </c>
      <c r="J2033">
        <v>0</v>
      </c>
      <c r="K2033">
        <v>89</v>
      </c>
      <c r="M2033">
        <v>2031</v>
      </c>
      <c r="N2033" s="16">
        <v>1.1574074074074073E-5</v>
      </c>
      <c r="O2033">
        <v>5</v>
      </c>
      <c r="P2033">
        <v>3</v>
      </c>
      <c r="Q2033">
        <f>pqZwift[[#This Row],[Afstand]]+IF(pqZwift[[#This Row],[Index]]&gt;1,Q2032,0)</f>
        <v>13980</v>
      </c>
      <c r="R2033">
        <v>12</v>
      </c>
      <c r="S2033">
        <v>89</v>
      </c>
    </row>
    <row r="2034" spans="2:19" x14ac:dyDescent="0.25">
      <c r="B2034">
        <v>2032</v>
      </c>
      <c r="C2034" t="s">
        <v>55</v>
      </c>
      <c r="D2034" t="s">
        <v>36</v>
      </c>
      <c r="E2034" s="10">
        <v>1.1574074074074073E-5</v>
      </c>
      <c r="F2034" t="s">
        <v>1164</v>
      </c>
      <c r="G2034" t="s">
        <v>2732</v>
      </c>
      <c r="H2034" s="11">
        <v>44171.421944444446</v>
      </c>
      <c r="I2034" t="s">
        <v>2962</v>
      </c>
      <c r="J2034">
        <v>0</v>
      </c>
      <c r="K2034">
        <v>88</v>
      </c>
      <c r="M2034">
        <v>2032</v>
      </c>
      <c r="N2034" s="16">
        <v>1.1574074074074073E-5</v>
      </c>
      <c r="O2034">
        <v>5</v>
      </c>
      <c r="P2034">
        <v>2</v>
      </c>
      <c r="Q2034">
        <f>pqZwift[[#This Row],[Afstand]]+IF(pqZwift[[#This Row],[Index]]&gt;1,Q2033,0)</f>
        <v>13982</v>
      </c>
      <c r="R2034">
        <v>8</v>
      </c>
      <c r="S2034">
        <v>88</v>
      </c>
    </row>
    <row r="2035" spans="2:19" x14ac:dyDescent="0.25">
      <c r="B2035">
        <v>2033</v>
      </c>
      <c r="C2035" t="s">
        <v>55</v>
      </c>
      <c r="D2035" t="s">
        <v>44</v>
      </c>
      <c r="E2035" s="10">
        <v>1.1574074074074073E-5</v>
      </c>
      <c r="F2035" t="s">
        <v>45</v>
      </c>
      <c r="G2035" t="s">
        <v>2952</v>
      </c>
      <c r="H2035" s="11">
        <v>44171.421956018516</v>
      </c>
      <c r="I2035" t="s">
        <v>2963</v>
      </c>
      <c r="J2035">
        <v>0</v>
      </c>
      <c r="K2035">
        <v>89</v>
      </c>
      <c r="M2035">
        <v>2033</v>
      </c>
      <c r="N2035" s="16">
        <v>1.1574074074074073E-5</v>
      </c>
      <c r="O2035">
        <v>5</v>
      </c>
      <c r="P2035">
        <v>4</v>
      </c>
      <c r="Q2035">
        <f>pqZwift[[#This Row],[Afstand]]+IF(pqZwift[[#This Row],[Index]]&gt;1,Q2034,0)</f>
        <v>13986</v>
      </c>
      <c r="R2035">
        <v>15</v>
      </c>
      <c r="S2035">
        <v>89</v>
      </c>
    </row>
    <row r="2036" spans="2:19" x14ac:dyDescent="0.25">
      <c r="B2036">
        <v>2034</v>
      </c>
      <c r="C2036" t="s">
        <v>66</v>
      </c>
      <c r="D2036" t="s">
        <v>48</v>
      </c>
      <c r="E2036" s="10">
        <v>1.1574074074074073E-5</v>
      </c>
      <c r="F2036" t="s">
        <v>49</v>
      </c>
      <c r="G2036" t="s">
        <v>50</v>
      </c>
      <c r="H2036" s="11">
        <v>44171.421967592592</v>
      </c>
      <c r="I2036" t="s">
        <v>2964</v>
      </c>
      <c r="J2036">
        <v>0</v>
      </c>
      <c r="K2036">
        <v>88</v>
      </c>
      <c r="M2036">
        <v>2034</v>
      </c>
      <c r="N2036" s="16">
        <v>1.1574074074074073E-5</v>
      </c>
      <c r="O2036">
        <v>6</v>
      </c>
      <c r="P2036">
        <v>3</v>
      </c>
      <c r="Q2036">
        <f>pqZwift[[#This Row],[Afstand]]+IF(pqZwift[[#This Row],[Index]]&gt;1,Q2035,0)</f>
        <v>13989</v>
      </c>
      <c r="R2036">
        <v>9</v>
      </c>
      <c r="S2036">
        <v>88</v>
      </c>
    </row>
    <row r="2037" spans="2:19" x14ac:dyDescent="0.25">
      <c r="B2037">
        <v>2035</v>
      </c>
      <c r="C2037" t="s">
        <v>66</v>
      </c>
      <c r="D2037" t="s">
        <v>44</v>
      </c>
      <c r="E2037" s="10">
        <v>1.1574074074074073E-5</v>
      </c>
      <c r="F2037" t="s">
        <v>1151</v>
      </c>
      <c r="G2037" t="s">
        <v>2956</v>
      </c>
      <c r="H2037" s="11">
        <v>44171.421979166669</v>
      </c>
      <c r="I2037" t="s">
        <v>2965</v>
      </c>
      <c r="J2037">
        <v>0</v>
      </c>
      <c r="K2037">
        <v>87</v>
      </c>
      <c r="M2037">
        <v>2035</v>
      </c>
      <c r="N2037" s="16">
        <v>1.1574074074074073E-5</v>
      </c>
      <c r="O2037">
        <v>6</v>
      </c>
      <c r="P2037">
        <v>4</v>
      </c>
      <c r="Q2037">
        <f>pqZwift[[#This Row],[Afstand]]+IF(pqZwift[[#This Row],[Index]]&gt;1,Q2036,0)</f>
        <v>13993</v>
      </c>
      <c r="R2037">
        <v>14</v>
      </c>
      <c r="S2037">
        <v>87</v>
      </c>
    </row>
    <row r="2038" spans="2:19" x14ac:dyDescent="0.25">
      <c r="B2038">
        <v>2036</v>
      </c>
      <c r="C2038" t="s">
        <v>66</v>
      </c>
      <c r="D2038" t="s">
        <v>48</v>
      </c>
      <c r="E2038" s="10">
        <v>1.1574074074074073E-5</v>
      </c>
      <c r="F2038" t="s">
        <v>1223</v>
      </c>
      <c r="G2038" t="s">
        <v>2947</v>
      </c>
      <c r="H2038" s="11">
        <v>44171.421990740739</v>
      </c>
      <c r="I2038" t="s">
        <v>2966</v>
      </c>
      <c r="J2038">
        <v>0</v>
      </c>
      <c r="K2038">
        <v>88</v>
      </c>
      <c r="M2038">
        <v>2036</v>
      </c>
      <c r="N2038" s="16">
        <v>1.1574074074074073E-5</v>
      </c>
      <c r="O2038">
        <v>6</v>
      </c>
      <c r="P2038">
        <v>3</v>
      </c>
      <c r="Q2038">
        <f>pqZwift[[#This Row],[Afstand]]+IF(pqZwift[[#This Row],[Index]]&gt;1,Q2037,0)</f>
        <v>13996</v>
      </c>
      <c r="R2038">
        <v>12</v>
      </c>
      <c r="S2038">
        <v>88</v>
      </c>
    </row>
    <row r="2039" spans="2:19" x14ac:dyDescent="0.25">
      <c r="B2039">
        <v>2037</v>
      </c>
      <c r="C2039" t="s">
        <v>66</v>
      </c>
      <c r="D2039" t="s">
        <v>48</v>
      </c>
      <c r="E2039" s="10">
        <v>1.1574074074074073E-5</v>
      </c>
      <c r="F2039" t="s">
        <v>49</v>
      </c>
      <c r="G2039" t="s">
        <v>50</v>
      </c>
      <c r="H2039" s="11">
        <v>44171.422002314815</v>
      </c>
      <c r="I2039" t="s">
        <v>2967</v>
      </c>
      <c r="J2039">
        <v>0</v>
      </c>
      <c r="K2039">
        <v>88</v>
      </c>
      <c r="M2039">
        <v>2037</v>
      </c>
      <c r="N2039" s="16">
        <v>1.1574074074074073E-5</v>
      </c>
      <c r="O2039">
        <v>6</v>
      </c>
      <c r="P2039">
        <v>3</v>
      </c>
      <c r="Q2039">
        <f>pqZwift[[#This Row],[Afstand]]+IF(pqZwift[[#This Row],[Index]]&gt;1,Q2038,0)</f>
        <v>13999</v>
      </c>
      <c r="R2039">
        <v>9</v>
      </c>
      <c r="S2039">
        <v>88</v>
      </c>
    </row>
    <row r="2040" spans="2:19" x14ac:dyDescent="0.25">
      <c r="B2040">
        <v>2038</v>
      </c>
      <c r="C2040" t="s">
        <v>66</v>
      </c>
      <c r="D2040" t="s">
        <v>48</v>
      </c>
      <c r="E2040" s="10">
        <v>1.1574074074074073E-5</v>
      </c>
      <c r="F2040" t="s">
        <v>1223</v>
      </c>
      <c r="G2040" t="s">
        <v>162</v>
      </c>
      <c r="H2040" s="11">
        <v>44171.422013888892</v>
      </c>
      <c r="I2040" t="s">
        <v>2968</v>
      </c>
      <c r="J2040">
        <v>0</v>
      </c>
      <c r="K2040">
        <v>88</v>
      </c>
      <c r="M2040">
        <v>2038</v>
      </c>
      <c r="N2040" s="16">
        <v>1.1574074074074073E-5</v>
      </c>
      <c r="O2040">
        <v>6</v>
      </c>
      <c r="P2040">
        <v>3</v>
      </c>
      <c r="Q2040">
        <f>pqZwift[[#This Row],[Afstand]]+IF(pqZwift[[#This Row],[Index]]&gt;1,Q2039,0)</f>
        <v>14002</v>
      </c>
      <c r="R2040">
        <v>12</v>
      </c>
      <c r="S2040">
        <v>88</v>
      </c>
    </row>
    <row r="2041" spans="2:19" x14ac:dyDescent="0.25">
      <c r="B2041">
        <v>2039</v>
      </c>
      <c r="C2041" t="s">
        <v>66</v>
      </c>
      <c r="D2041" t="s">
        <v>48</v>
      </c>
      <c r="E2041" s="10">
        <v>1.1574074074074073E-5</v>
      </c>
      <c r="F2041" t="s">
        <v>1223</v>
      </c>
      <c r="G2041" t="s">
        <v>2947</v>
      </c>
      <c r="H2041" s="11">
        <v>44171.422025462962</v>
      </c>
      <c r="I2041" t="s">
        <v>2969</v>
      </c>
      <c r="J2041">
        <v>0</v>
      </c>
      <c r="K2041">
        <v>87</v>
      </c>
      <c r="M2041">
        <v>2039</v>
      </c>
      <c r="N2041" s="16">
        <v>1.1574074074074073E-5</v>
      </c>
      <c r="O2041">
        <v>6</v>
      </c>
      <c r="P2041">
        <v>3</v>
      </c>
      <c r="Q2041">
        <f>pqZwift[[#This Row],[Afstand]]+IF(pqZwift[[#This Row],[Index]]&gt;1,Q2040,0)</f>
        <v>14005</v>
      </c>
      <c r="R2041">
        <v>12</v>
      </c>
      <c r="S2041">
        <v>87</v>
      </c>
    </row>
    <row r="2042" spans="2:19" x14ac:dyDescent="0.25">
      <c r="B2042">
        <v>2040</v>
      </c>
      <c r="C2042" t="s">
        <v>66</v>
      </c>
      <c r="D2042" t="s">
        <v>44</v>
      </c>
      <c r="E2042" s="10">
        <v>1.1574074074074073E-5</v>
      </c>
      <c r="F2042" t="s">
        <v>1154</v>
      </c>
      <c r="G2042" t="s">
        <v>156</v>
      </c>
      <c r="H2042" s="11">
        <v>44171.422037037039</v>
      </c>
      <c r="I2042" t="s">
        <v>2970</v>
      </c>
      <c r="J2042">
        <v>0</v>
      </c>
      <c r="K2042">
        <v>87</v>
      </c>
      <c r="M2042">
        <v>2040</v>
      </c>
      <c r="N2042" s="16">
        <v>1.1574074074074073E-5</v>
      </c>
      <c r="O2042">
        <v>6</v>
      </c>
      <c r="P2042">
        <v>4</v>
      </c>
      <c r="Q2042">
        <f>pqZwift[[#This Row],[Afstand]]+IF(pqZwift[[#This Row],[Index]]&gt;1,Q2041,0)</f>
        <v>14009</v>
      </c>
      <c r="R2042">
        <v>13</v>
      </c>
      <c r="S2042">
        <v>87</v>
      </c>
    </row>
    <row r="2043" spans="2:19" x14ac:dyDescent="0.25">
      <c r="B2043">
        <v>2041</v>
      </c>
      <c r="C2043" t="s">
        <v>66</v>
      </c>
      <c r="D2043" t="s">
        <v>48</v>
      </c>
      <c r="E2043" s="10">
        <v>1.1574074074074073E-5</v>
      </c>
      <c r="F2043" t="s">
        <v>1149</v>
      </c>
      <c r="G2043" t="s">
        <v>2971</v>
      </c>
      <c r="H2043" s="11">
        <v>44171.422048611108</v>
      </c>
      <c r="I2043" t="s">
        <v>2972</v>
      </c>
      <c r="J2043">
        <v>0</v>
      </c>
      <c r="K2043">
        <v>87</v>
      </c>
      <c r="M2043">
        <v>2041</v>
      </c>
      <c r="N2043" s="16">
        <v>1.1574074074074073E-5</v>
      </c>
      <c r="O2043">
        <v>6</v>
      </c>
      <c r="P2043">
        <v>3</v>
      </c>
      <c r="Q2043">
        <f>pqZwift[[#This Row],[Afstand]]+IF(pqZwift[[#This Row],[Index]]&gt;1,Q2042,0)</f>
        <v>14012</v>
      </c>
      <c r="R2043">
        <v>11</v>
      </c>
      <c r="S2043">
        <v>87</v>
      </c>
    </row>
    <row r="2044" spans="2:19" x14ac:dyDescent="0.25">
      <c r="B2044">
        <v>2042</v>
      </c>
      <c r="C2044" t="s">
        <v>66</v>
      </c>
      <c r="D2044" t="s">
        <v>48</v>
      </c>
      <c r="E2044" s="10">
        <v>1.1574074074074073E-5</v>
      </c>
      <c r="F2044" t="s">
        <v>1228</v>
      </c>
      <c r="G2044" t="s">
        <v>41</v>
      </c>
      <c r="H2044" s="11">
        <v>44171.422060185185</v>
      </c>
      <c r="I2044" t="s">
        <v>2973</v>
      </c>
      <c r="J2044">
        <v>0</v>
      </c>
      <c r="K2044">
        <v>86</v>
      </c>
      <c r="M2044">
        <v>2042</v>
      </c>
      <c r="N2044" s="16">
        <v>1.1574074074074073E-5</v>
      </c>
      <c r="O2044">
        <v>6</v>
      </c>
      <c r="P2044">
        <v>3</v>
      </c>
      <c r="Q2044">
        <f>pqZwift[[#This Row],[Afstand]]+IF(pqZwift[[#This Row],[Index]]&gt;1,Q2043,0)</f>
        <v>14015</v>
      </c>
      <c r="R2044">
        <v>10</v>
      </c>
      <c r="S2044">
        <v>86</v>
      </c>
    </row>
    <row r="2045" spans="2:19" x14ac:dyDescent="0.25">
      <c r="B2045">
        <v>2043</v>
      </c>
      <c r="C2045" t="s">
        <v>66</v>
      </c>
      <c r="D2045" t="s">
        <v>44</v>
      </c>
      <c r="E2045" s="10">
        <v>1.1574074074074073E-5</v>
      </c>
      <c r="F2045" t="s">
        <v>1151</v>
      </c>
      <c r="G2045" t="s">
        <v>38</v>
      </c>
      <c r="H2045" s="11">
        <v>44171.422071759262</v>
      </c>
      <c r="I2045" t="s">
        <v>2974</v>
      </c>
      <c r="J2045">
        <v>0</v>
      </c>
      <c r="K2045">
        <v>87</v>
      </c>
      <c r="M2045">
        <v>2043</v>
      </c>
      <c r="N2045" s="16">
        <v>1.1574074074074073E-5</v>
      </c>
      <c r="O2045">
        <v>6</v>
      </c>
      <c r="P2045">
        <v>4</v>
      </c>
      <c r="Q2045">
        <f>pqZwift[[#This Row],[Afstand]]+IF(pqZwift[[#This Row],[Index]]&gt;1,Q2044,0)</f>
        <v>14019</v>
      </c>
      <c r="R2045">
        <v>14</v>
      </c>
      <c r="S2045">
        <v>87</v>
      </c>
    </row>
    <row r="2046" spans="2:19" x14ac:dyDescent="0.25">
      <c r="B2046">
        <v>2044</v>
      </c>
      <c r="C2046" t="s">
        <v>43</v>
      </c>
      <c r="D2046" t="s">
        <v>48</v>
      </c>
      <c r="E2046" s="10">
        <v>1.1574074074074073E-5</v>
      </c>
      <c r="F2046" t="s">
        <v>1149</v>
      </c>
      <c r="G2046" t="s">
        <v>102</v>
      </c>
      <c r="H2046" s="11">
        <v>44171.422083333331</v>
      </c>
      <c r="I2046" t="s">
        <v>2975</v>
      </c>
      <c r="J2046">
        <v>0</v>
      </c>
      <c r="K2046">
        <v>87</v>
      </c>
      <c r="M2046">
        <v>2044</v>
      </c>
      <c r="N2046" s="16">
        <v>1.1574074074074073E-5</v>
      </c>
      <c r="O2046">
        <v>7</v>
      </c>
      <c r="P2046">
        <v>3</v>
      </c>
      <c r="Q2046">
        <f>pqZwift[[#This Row],[Afstand]]+IF(pqZwift[[#This Row],[Index]]&gt;1,Q2045,0)</f>
        <v>14022</v>
      </c>
      <c r="R2046">
        <v>11</v>
      </c>
      <c r="S2046">
        <v>87</v>
      </c>
    </row>
    <row r="2047" spans="2:19" x14ac:dyDescent="0.25">
      <c r="B2047">
        <v>2045</v>
      </c>
      <c r="C2047" t="s">
        <v>43</v>
      </c>
      <c r="D2047" t="s">
        <v>48</v>
      </c>
      <c r="E2047" s="10">
        <v>1.1574074074074073E-5</v>
      </c>
      <c r="F2047" t="s">
        <v>1149</v>
      </c>
      <c r="G2047" t="s">
        <v>41</v>
      </c>
      <c r="H2047" s="11">
        <v>44171.422094907408</v>
      </c>
      <c r="I2047" t="s">
        <v>2976</v>
      </c>
      <c r="J2047">
        <v>0</v>
      </c>
      <c r="K2047">
        <v>86</v>
      </c>
      <c r="M2047">
        <v>2045</v>
      </c>
      <c r="N2047" s="16">
        <v>1.1574074074074073E-5</v>
      </c>
      <c r="O2047">
        <v>7</v>
      </c>
      <c r="P2047">
        <v>3</v>
      </c>
      <c r="Q2047">
        <f>pqZwift[[#This Row],[Afstand]]+IF(pqZwift[[#This Row],[Index]]&gt;1,Q2046,0)</f>
        <v>14025</v>
      </c>
      <c r="R2047">
        <v>11</v>
      </c>
      <c r="S2047">
        <v>86</v>
      </c>
    </row>
    <row r="2048" spans="2:19" x14ac:dyDescent="0.25">
      <c r="B2048">
        <v>2046</v>
      </c>
      <c r="C2048" t="s">
        <v>43</v>
      </c>
      <c r="D2048" t="s">
        <v>48</v>
      </c>
      <c r="E2048" s="10">
        <v>1.1574074074074073E-5</v>
      </c>
      <c r="F2048" t="s">
        <v>1149</v>
      </c>
      <c r="G2048" t="s">
        <v>41</v>
      </c>
      <c r="H2048" s="11">
        <v>44171.422106481485</v>
      </c>
      <c r="I2048" t="s">
        <v>2977</v>
      </c>
      <c r="J2048">
        <v>0</v>
      </c>
      <c r="K2048">
        <v>86</v>
      </c>
      <c r="M2048">
        <v>2046</v>
      </c>
      <c r="N2048" s="16">
        <v>1.1574074074074073E-5</v>
      </c>
      <c r="O2048">
        <v>7</v>
      </c>
      <c r="P2048">
        <v>3</v>
      </c>
      <c r="Q2048">
        <f>pqZwift[[#This Row],[Afstand]]+IF(pqZwift[[#This Row],[Index]]&gt;1,Q2047,0)</f>
        <v>14028</v>
      </c>
      <c r="R2048">
        <v>11</v>
      </c>
      <c r="S2048">
        <v>86</v>
      </c>
    </row>
    <row r="2049" spans="2:19" x14ac:dyDescent="0.25">
      <c r="B2049">
        <v>2047</v>
      </c>
      <c r="C2049" t="s">
        <v>43</v>
      </c>
      <c r="D2049" t="s">
        <v>44</v>
      </c>
      <c r="E2049" s="10">
        <v>1.1574074074074073E-5</v>
      </c>
      <c r="F2049" t="s">
        <v>1151</v>
      </c>
      <c r="G2049" t="s">
        <v>305</v>
      </c>
      <c r="H2049" s="11">
        <v>44171.422118055554</v>
      </c>
      <c r="I2049" t="s">
        <v>2978</v>
      </c>
      <c r="J2049">
        <v>0</v>
      </c>
      <c r="K2049">
        <v>86</v>
      </c>
      <c r="M2049">
        <v>2047</v>
      </c>
      <c r="N2049" s="16">
        <v>1.1574074074074073E-5</v>
      </c>
      <c r="O2049">
        <v>7</v>
      </c>
      <c r="P2049">
        <v>4</v>
      </c>
      <c r="Q2049">
        <f>pqZwift[[#This Row],[Afstand]]+IF(pqZwift[[#This Row],[Index]]&gt;1,Q2048,0)</f>
        <v>14032</v>
      </c>
      <c r="R2049">
        <v>14</v>
      </c>
      <c r="S2049">
        <v>86</v>
      </c>
    </row>
    <row r="2050" spans="2:19" x14ac:dyDescent="0.25">
      <c r="B2050">
        <v>2048</v>
      </c>
      <c r="C2050" t="s">
        <v>43</v>
      </c>
      <c r="D2050" t="s">
        <v>44</v>
      </c>
      <c r="E2050" s="10">
        <v>1.1574074074074073E-5</v>
      </c>
      <c r="F2050" t="s">
        <v>45</v>
      </c>
      <c r="G2050" t="s">
        <v>2920</v>
      </c>
      <c r="H2050" s="11">
        <v>44171.422129629631</v>
      </c>
      <c r="I2050" t="s">
        <v>2979</v>
      </c>
      <c r="J2050">
        <v>0</v>
      </c>
      <c r="K2050">
        <v>85</v>
      </c>
      <c r="M2050">
        <v>2048</v>
      </c>
      <c r="N2050" s="16">
        <v>1.1574074074074073E-5</v>
      </c>
      <c r="O2050">
        <v>7</v>
      </c>
      <c r="P2050">
        <v>4</v>
      </c>
      <c r="Q2050">
        <f>pqZwift[[#This Row],[Afstand]]+IF(pqZwift[[#This Row],[Index]]&gt;1,Q2049,0)</f>
        <v>14036</v>
      </c>
      <c r="R2050">
        <v>15</v>
      </c>
      <c r="S2050">
        <v>85</v>
      </c>
    </row>
    <row r="2051" spans="2:19" x14ac:dyDescent="0.25">
      <c r="B2051">
        <v>2049</v>
      </c>
      <c r="C2051" t="s">
        <v>43</v>
      </c>
      <c r="D2051" t="s">
        <v>48</v>
      </c>
      <c r="E2051" s="10">
        <v>1.1574074074074073E-5</v>
      </c>
      <c r="F2051" t="s">
        <v>1149</v>
      </c>
      <c r="G2051" t="s">
        <v>41</v>
      </c>
      <c r="H2051" s="11">
        <v>44171.4221412037</v>
      </c>
      <c r="I2051" t="s">
        <v>2980</v>
      </c>
      <c r="J2051">
        <v>0</v>
      </c>
      <c r="K2051">
        <v>87</v>
      </c>
      <c r="M2051">
        <v>2049</v>
      </c>
      <c r="N2051" s="16">
        <v>1.1574074074074073E-5</v>
      </c>
      <c r="O2051">
        <v>7</v>
      </c>
      <c r="P2051">
        <v>3</v>
      </c>
      <c r="Q2051">
        <f>pqZwift[[#This Row],[Afstand]]+IF(pqZwift[[#This Row],[Index]]&gt;1,Q2050,0)</f>
        <v>14039</v>
      </c>
      <c r="R2051">
        <v>11</v>
      </c>
      <c r="S2051">
        <v>87</v>
      </c>
    </row>
    <row r="2052" spans="2:19" x14ac:dyDescent="0.25">
      <c r="B2052">
        <v>2050</v>
      </c>
      <c r="C2052" t="s">
        <v>43</v>
      </c>
      <c r="D2052" t="s">
        <v>48</v>
      </c>
      <c r="E2052" s="10">
        <v>1.1574074074074073E-5</v>
      </c>
      <c r="F2052" t="s">
        <v>1223</v>
      </c>
      <c r="G2052" t="s">
        <v>2981</v>
      </c>
      <c r="H2052" s="11">
        <v>44171.422152777777</v>
      </c>
      <c r="I2052" t="s">
        <v>2982</v>
      </c>
      <c r="J2052">
        <v>0</v>
      </c>
      <c r="K2052">
        <v>88</v>
      </c>
      <c r="M2052">
        <v>2050</v>
      </c>
      <c r="N2052" s="16">
        <v>1.1574074074074073E-5</v>
      </c>
      <c r="O2052">
        <v>7</v>
      </c>
      <c r="P2052">
        <v>3</v>
      </c>
      <c r="Q2052">
        <f>pqZwift[[#This Row],[Afstand]]+IF(pqZwift[[#This Row],[Index]]&gt;1,Q2051,0)</f>
        <v>14042</v>
      </c>
      <c r="R2052">
        <v>12</v>
      </c>
      <c r="S2052">
        <v>88</v>
      </c>
    </row>
    <row r="2053" spans="2:19" x14ac:dyDescent="0.25">
      <c r="B2053">
        <v>2051</v>
      </c>
      <c r="C2053" t="s">
        <v>43</v>
      </c>
      <c r="D2053" t="s">
        <v>44</v>
      </c>
      <c r="E2053" s="10">
        <v>1.1574074074074073E-5</v>
      </c>
      <c r="F2053" t="s">
        <v>1151</v>
      </c>
      <c r="G2053" t="s">
        <v>2924</v>
      </c>
      <c r="H2053" s="11">
        <v>44171.422164351854</v>
      </c>
      <c r="I2053" t="s">
        <v>2983</v>
      </c>
      <c r="J2053">
        <v>0</v>
      </c>
      <c r="K2053">
        <v>88</v>
      </c>
      <c r="M2053">
        <v>2051</v>
      </c>
      <c r="N2053" s="16">
        <v>1.1574074074074073E-5</v>
      </c>
      <c r="O2053">
        <v>7</v>
      </c>
      <c r="P2053">
        <v>4</v>
      </c>
      <c r="Q2053">
        <f>pqZwift[[#This Row],[Afstand]]+IF(pqZwift[[#This Row],[Index]]&gt;1,Q2052,0)</f>
        <v>14046</v>
      </c>
      <c r="R2053">
        <v>14</v>
      </c>
      <c r="S2053">
        <v>88</v>
      </c>
    </row>
    <row r="2054" spans="2:19" x14ac:dyDescent="0.25">
      <c r="B2054">
        <v>2052</v>
      </c>
      <c r="C2054" t="s">
        <v>43</v>
      </c>
      <c r="D2054" t="s">
        <v>48</v>
      </c>
      <c r="E2054" s="10">
        <v>1.1574074074074073E-5</v>
      </c>
      <c r="F2054" t="s">
        <v>1228</v>
      </c>
      <c r="G2054" t="s">
        <v>2337</v>
      </c>
      <c r="H2054" s="11">
        <v>44171.422175925924</v>
      </c>
      <c r="I2054" t="s">
        <v>2984</v>
      </c>
      <c r="J2054">
        <v>0</v>
      </c>
      <c r="K2054">
        <v>88</v>
      </c>
      <c r="M2054">
        <v>2052</v>
      </c>
      <c r="N2054" s="16">
        <v>1.1574074074074073E-5</v>
      </c>
      <c r="O2054">
        <v>7</v>
      </c>
      <c r="P2054">
        <v>3</v>
      </c>
      <c r="Q2054">
        <f>pqZwift[[#This Row],[Afstand]]+IF(pqZwift[[#This Row],[Index]]&gt;1,Q2053,0)</f>
        <v>14049</v>
      </c>
      <c r="R2054">
        <v>10</v>
      </c>
      <c r="S2054">
        <v>88</v>
      </c>
    </row>
    <row r="2055" spans="2:19" x14ac:dyDescent="0.25">
      <c r="B2055">
        <v>2053</v>
      </c>
      <c r="C2055" t="s">
        <v>43</v>
      </c>
      <c r="D2055" t="s">
        <v>48</v>
      </c>
      <c r="E2055" s="10">
        <v>1.1574074074074073E-5</v>
      </c>
      <c r="F2055" t="s">
        <v>1223</v>
      </c>
      <c r="G2055" t="s">
        <v>2230</v>
      </c>
      <c r="H2055" s="11">
        <v>44171.4221875</v>
      </c>
      <c r="I2055" t="s">
        <v>2985</v>
      </c>
      <c r="J2055">
        <v>0</v>
      </c>
      <c r="K2055">
        <v>89</v>
      </c>
      <c r="M2055">
        <v>2053</v>
      </c>
      <c r="N2055" s="16">
        <v>1.1574074074074073E-5</v>
      </c>
      <c r="O2055">
        <v>7</v>
      </c>
      <c r="P2055">
        <v>3</v>
      </c>
      <c r="Q2055">
        <f>pqZwift[[#This Row],[Afstand]]+IF(pqZwift[[#This Row],[Index]]&gt;1,Q2054,0)</f>
        <v>14052</v>
      </c>
      <c r="R2055">
        <v>12</v>
      </c>
      <c r="S2055">
        <v>89</v>
      </c>
    </row>
    <row r="2056" spans="2:19" x14ac:dyDescent="0.25">
      <c r="B2056">
        <v>2054</v>
      </c>
      <c r="C2056" t="s">
        <v>43</v>
      </c>
      <c r="D2056" t="s">
        <v>48</v>
      </c>
      <c r="E2056" s="10">
        <v>1.1574074074074073E-5</v>
      </c>
      <c r="F2056" t="s">
        <v>1223</v>
      </c>
      <c r="G2056" t="s">
        <v>1667</v>
      </c>
      <c r="H2056" s="11">
        <v>44171.422199074077</v>
      </c>
      <c r="I2056" t="s">
        <v>2986</v>
      </c>
      <c r="J2056">
        <v>0</v>
      </c>
      <c r="K2056">
        <v>90</v>
      </c>
      <c r="M2056">
        <v>2054</v>
      </c>
      <c r="N2056" s="16">
        <v>1.1574074074074073E-5</v>
      </c>
      <c r="O2056">
        <v>7</v>
      </c>
      <c r="P2056">
        <v>3</v>
      </c>
      <c r="Q2056">
        <f>pqZwift[[#This Row],[Afstand]]+IF(pqZwift[[#This Row],[Index]]&gt;1,Q2055,0)</f>
        <v>14055</v>
      </c>
      <c r="R2056">
        <v>12</v>
      </c>
      <c r="S2056">
        <v>90</v>
      </c>
    </row>
    <row r="2057" spans="2:19" x14ac:dyDescent="0.25">
      <c r="B2057">
        <v>2055</v>
      </c>
      <c r="C2057" t="s">
        <v>43</v>
      </c>
      <c r="D2057" t="s">
        <v>48</v>
      </c>
      <c r="E2057" s="10">
        <v>1.1574074074074073E-5</v>
      </c>
      <c r="F2057" t="s">
        <v>1149</v>
      </c>
      <c r="G2057" t="s">
        <v>2227</v>
      </c>
      <c r="H2057" s="11">
        <v>44171.422210648147</v>
      </c>
      <c r="I2057" t="s">
        <v>2987</v>
      </c>
      <c r="J2057">
        <v>0</v>
      </c>
      <c r="K2057">
        <v>89</v>
      </c>
      <c r="M2057">
        <v>2055</v>
      </c>
      <c r="N2057" s="16">
        <v>1.1574074074074073E-5</v>
      </c>
      <c r="O2057">
        <v>7</v>
      </c>
      <c r="P2057">
        <v>3</v>
      </c>
      <c r="Q2057">
        <f>pqZwift[[#This Row],[Afstand]]+IF(pqZwift[[#This Row],[Index]]&gt;1,Q2056,0)</f>
        <v>14058</v>
      </c>
      <c r="R2057">
        <v>11</v>
      </c>
      <c r="S2057">
        <v>89</v>
      </c>
    </row>
    <row r="2058" spans="2:19" x14ac:dyDescent="0.25">
      <c r="B2058">
        <v>2056</v>
      </c>
      <c r="C2058" t="s">
        <v>43</v>
      </c>
      <c r="D2058" t="s">
        <v>44</v>
      </c>
      <c r="E2058" s="10">
        <v>1.1574074074074073E-5</v>
      </c>
      <c r="F2058" t="s">
        <v>1151</v>
      </c>
      <c r="G2058" t="s">
        <v>922</v>
      </c>
      <c r="H2058" s="11">
        <v>44171.422222222223</v>
      </c>
      <c r="I2058" t="s">
        <v>2988</v>
      </c>
      <c r="J2058">
        <v>0</v>
      </c>
      <c r="K2058">
        <v>90</v>
      </c>
      <c r="M2058">
        <v>2056</v>
      </c>
      <c r="N2058" s="16">
        <v>1.1574074074074073E-5</v>
      </c>
      <c r="O2058">
        <v>7</v>
      </c>
      <c r="P2058">
        <v>4</v>
      </c>
      <c r="Q2058">
        <f>pqZwift[[#This Row],[Afstand]]+IF(pqZwift[[#This Row],[Index]]&gt;1,Q2057,0)</f>
        <v>14062</v>
      </c>
      <c r="R2058">
        <v>14</v>
      </c>
      <c r="S2058">
        <v>90</v>
      </c>
    </row>
    <row r="2059" spans="2:19" x14ac:dyDescent="0.25">
      <c r="B2059">
        <v>2057</v>
      </c>
      <c r="C2059" t="s">
        <v>43</v>
      </c>
      <c r="D2059" t="s">
        <v>44</v>
      </c>
      <c r="E2059" s="10">
        <v>1.1574074074074073E-5</v>
      </c>
      <c r="F2059" t="s">
        <v>1151</v>
      </c>
      <c r="G2059" t="s">
        <v>1618</v>
      </c>
      <c r="H2059" s="11">
        <v>44171.422233796293</v>
      </c>
      <c r="I2059" t="s">
        <v>2989</v>
      </c>
      <c r="J2059">
        <v>0</v>
      </c>
      <c r="K2059">
        <v>89</v>
      </c>
      <c r="M2059">
        <v>2057</v>
      </c>
      <c r="N2059" s="16">
        <v>1.1574074074074073E-5</v>
      </c>
      <c r="O2059">
        <v>7</v>
      </c>
      <c r="P2059">
        <v>4</v>
      </c>
      <c r="Q2059">
        <f>pqZwift[[#This Row],[Afstand]]+IF(pqZwift[[#This Row],[Index]]&gt;1,Q2058,0)</f>
        <v>14066</v>
      </c>
      <c r="R2059">
        <v>14</v>
      </c>
      <c r="S2059">
        <v>89</v>
      </c>
    </row>
    <row r="2060" spans="2:19" x14ac:dyDescent="0.25">
      <c r="B2060">
        <v>2058</v>
      </c>
      <c r="C2060" t="s">
        <v>35</v>
      </c>
      <c r="D2060" t="s">
        <v>48</v>
      </c>
      <c r="E2060" s="10">
        <v>1.1574074074074073E-5</v>
      </c>
      <c r="F2060" t="s">
        <v>1228</v>
      </c>
      <c r="G2060" t="s">
        <v>925</v>
      </c>
      <c r="H2060" s="11">
        <v>44171.42224537037</v>
      </c>
      <c r="I2060" t="s">
        <v>2990</v>
      </c>
      <c r="J2060">
        <v>0</v>
      </c>
      <c r="K2060">
        <v>90</v>
      </c>
      <c r="M2060">
        <v>2058</v>
      </c>
      <c r="N2060" s="16">
        <v>1.1574074074074073E-5</v>
      </c>
      <c r="O2060">
        <v>8</v>
      </c>
      <c r="P2060">
        <v>3</v>
      </c>
      <c r="Q2060">
        <f>pqZwift[[#This Row],[Afstand]]+IF(pqZwift[[#This Row],[Index]]&gt;1,Q2059,0)</f>
        <v>14069</v>
      </c>
      <c r="R2060">
        <v>10</v>
      </c>
      <c r="S2060">
        <v>90</v>
      </c>
    </row>
    <row r="2061" spans="2:19" x14ac:dyDescent="0.25">
      <c r="B2061">
        <v>2059</v>
      </c>
      <c r="C2061" t="s">
        <v>35</v>
      </c>
      <c r="D2061" t="s">
        <v>48</v>
      </c>
      <c r="E2061" s="10">
        <v>1.1574074074074073E-5</v>
      </c>
      <c r="F2061" t="s">
        <v>49</v>
      </c>
      <c r="G2061" t="s">
        <v>922</v>
      </c>
      <c r="H2061" s="11">
        <v>44171.422256944446</v>
      </c>
      <c r="I2061" t="s">
        <v>2991</v>
      </c>
      <c r="J2061">
        <v>0</v>
      </c>
      <c r="K2061">
        <v>89</v>
      </c>
      <c r="M2061">
        <v>2059</v>
      </c>
      <c r="N2061" s="16">
        <v>1.1574074074074073E-5</v>
      </c>
      <c r="O2061">
        <v>8</v>
      </c>
      <c r="P2061">
        <v>3</v>
      </c>
      <c r="Q2061">
        <f>pqZwift[[#This Row],[Afstand]]+IF(pqZwift[[#This Row],[Index]]&gt;1,Q2060,0)</f>
        <v>14072</v>
      </c>
      <c r="R2061">
        <v>9</v>
      </c>
      <c r="S2061">
        <v>89</v>
      </c>
    </row>
    <row r="2062" spans="2:19" x14ac:dyDescent="0.25">
      <c r="B2062">
        <v>2060</v>
      </c>
      <c r="C2062" t="s">
        <v>35</v>
      </c>
      <c r="D2062" t="s">
        <v>44</v>
      </c>
      <c r="E2062" s="10">
        <v>1.1574074074074073E-5</v>
      </c>
      <c r="F2062" t="s">
        <v>1154</v>
      </c>
      <c r="G2062" t="s">
        <v>899</v>
      </c>
      <c r="H2062" s="11">
        <v>44171.422268518516</v>
      </c>
      <c r="I2062" t="s">
        <v>2992</v>
      </c>
      <c r="J2062">
        <v>0</v>
      </c>
      <c r="K2062">
        <v>90</v>
      </c>
      <c r="M2062">
        <v>2060</v>
      </c>
      <c r="N2062" s="16">
        <v>1.1574074074074073E-5</v>
      </c>
      <c r="O2062">
        <v>8</v>
      </c>
      <c r="P2062">
        <v>4</v>
      </c>
      <c r="Q2062">
        <f>pqZwift[[#This Row],[Afstand]]+IF(pqZwift[[#This Row],[Index]]&gt;1,Q2061,0)</f>
        <v>14076</v>
      </c>
      <c r="R2062">
        <v>13</v>
      </c>
      <c r="S2062">
        <v>90</v>
      </c>
    </row>
    <row r="2063" spans="2:19" x14ac:dyDescent="0.25">
      <c r="B2063">
        <v>2061</v>
      </c>
      <c r="C2063" t="s">
        <v>35</v>
      </c>
      <c r="D2063" t="s">
        <v>44</v>
      </c>
      <c r="E2063" s="10">
        <v>1.1574074074074073E-5</v>
      </c>
      <c r="F2063" t="s">
        <v>1154</v>
      </c>
      <c r="G2063" t="s">
        <v>887</v>
      </c>
      <c r="H2063" s="11">
        <v>44171.422280092593</v>
      </c>
      <c r="I2063" t="s">
        <v>2993</v>
      </c>
      <c r="J2063">
        <v>0</v>
      </c>
      <c r="K2063">
        <v>90</v>
      </c>
      <c r="M2063">
        <v>2061</v>
      </c>
      <c r="N2063" s="16">
        <v>1.1574074074074073E-5</v>
      </c>
      <c r="O2063">
        <v>8</v>
      </c>
      <c r="P2063">
        <v>4</v>
      </c>
      <c r="Q2063">
        <f>pqZwift[[#This Row],[Afstand]]+IF(pqZwift[[#This Row],[Index]]&gt;1,Q2062,0)</f>
        <v>14080</v>
      </c>
      <c r="R2063">
        <v>13</v>
      </c>
      <c r="S2063">
        <v>90</v>
      </c>
    </row>
    <row r="2064" spans="2:19" x14ac:dyDescent="0.25">
      <c r="B2064">
        <v>2062</v>
      </c>
      <c r="C2064" t="s">
        <v>35</v>
      </c>
      <c r="D2064" t="s">
        <v>48</v>
      </c>
      <c r="E2064" s="10">
        <v>1.1574074074074073E-5</v>
      </c>
      <c r="F2064" t="s">
        <v>49</v>
      </c>
      <c r="G2064" t="s">
        <v>911</v>
      </c>
      <c r="H2064" s="11">
        <v>44171.422291666669</v>
      </c>
      <c r="I2064" t="s">
        <v>2994</v>
      </c>
      <c r="J2064">
        <v>0</v>
      </c>
      <c r="K2064">
        <v>91</v>
      </c>
      <c r="M2064">
        <v>2062</v>
      </c>
      <c r="N2064" s="16">
        <v>1.1574074074074073E-5</v>
      </c>
      <c r="O2064">
        <v>8</v>
      </c>
      <c r="P2064">
        <v>3</v>
      </c>
      <c r="Q2064">
        <f>pqZwift[[#This Row],[Afstand]]+IF(pqZwift[[#This Row],[Index]]&gt;1,Q2063,0)</f>
        <v>14083</v>
      </c>
      <c r="R2064">
        <v>9</v>
      </c>
      <c r="S2064">
        <v>91</v>
      </c>
    </row>
    <row r="2065" spans="2:19" x14ac:dyDescent="0.25">
      <c r="B2065">
        <v>2063</v>
      </c>
      <c r="C2065" t="s">
        <v>35</v>
      </c>
      <c r="D2065" t="s">
        <v>44</v>
      </c>
      <c r="E2065" s="10">
        <v>1.1574074074074073E-5</v>
      </c>
      <c r="F2065" t="s">
        <v>1154</v>
      </c>
      <c r="G2065" t="s">
        <v>899</v>
      </c>
      <c r="H2065" s="11">
        <v>44171.422303240739</v>
      </c>
      <c r="I2065" t="s">
        <v>2995</v>
      </c>
      <c r="J2065">
        <v>0</v>
      </c>
      <c r="K2065">
        <v>91</v>
      </c>
      <c r="M2065">
        <v>2063</v>
      </c>
      <c r="N2065" s="16">
        <v>1.1574074074074073E-5</v>
      </c>
      <c r="O2065">
        <v>8</v>
      </c>
      <c r="P2065">
        <v>4</v>
      </c>
      <c r="Q2065">
        <f>pqZwift[[#This Row],[Afstand]]+IF(pqZwift[[#This Row],[Index]]&gt;1,Q2064,0)</f>
        <v>14087</v>
      </c>
      <c r="R2065">
        <v>13</v>
      </c>
      <c r="S2065">
        <v>91</v>
      </c>
    </row>
    <row r="2066" spans="2:19" x14ac:dyDescent="0.25">
      <c r="B2066">
        <v>2064</v>
      </c>
      <c r="C2066" t="s">
        <v>35</v>
      </c>
      <c r="D2066" t="s">
        <v>44</v>
      </c>
      <c r="E2066" s="10">
        <v>1.1574074074074073E-5</v>
      </c>
      <c r="F2066" t="s">
        <v>1154</v>
      </c>
      <c r="G2066" t="s">
        <v>887</v>
      </c>
      <c r="H2066" s="11">
        <v>44171.422314814816</v>
      </c>
      <c r="I2066" t="s">
        <v>2996</v>
      </c>
      <c r="J2066">
        <v>0</v>
      </c>
      <c r="K2066">
        <v>91</v>
      </c>
      <c r="M2066">
        <v>2064</v>
      </c>
      <c r="N2066" s="16">
        <v>1.1574074074074073E-5</v>
      </c>
      <c r="O2066">
        <v>8</v>
      </c>
      <c r="P2066">
        <v>4</v>
      </c>
      <c r="Q2066">
        <f>pqZwift[[#This Row],[Afstand]]+IF(pqZwift[[#This Row],[Index]]&gt;1,Q2065,0)</f>
        <v>14091</v>
      </c>
      <c r="R2066">
        <v>13</v>
      </c>
      <c r="S2066">
        <v>91</v>
      </c>
    </row>
    <row r="2067" spans="2:19" x14ac:dyDescent="0.25">
      <c r="B2067">
        <v>2065</v>
      </c>
      <c r="C2067" t="s">
        <v>35</v>
      </c>
      <c r="D2067" t="s">
        <v>44</v>
      </c>
      <c r="E2067" s="10">
        <v>1.1574074074074073E-5</v>
      </c>
      <c r="F2067" t="s">
        <v>1154</v>
      </c>
      <c r="G2067" t="s">
        <v>887</v>
      </c>
      <c r="H2067" s="11">
        <v>44171.422326388885</v>
      </c>
      <c r="I2067" t="s">
        <v>2997</v>
      </c>
      <c r="J2067">
        <v>0</v>
      </c>
      <c r="K2067">
        <v>90</v>
      </c>
      <c r="M2067">
        <v>2065</v>
      </c>
      <c r="N2067" s="16">
        <v>1.1574074074074073E-5</v>
      </c>
      <c r="O2067">
        <v>8</v>
      </c>
      <c r="P2067">
        <v>4</v>
      </c>
      <c r="Q2067">
        <f>pqZwift[[#This Row],[Afstand]]+IF(pqZwift[[#This Row],[Index]]&gt;1,Q2066,0)</f>
        <v>14095</v>
      </c>
      <c r="R2067">
        <v>13</v>
      </c>
      <c r="S2067">
        <v>90</v>
      </c>
    </row>
    <row r="2068" spans="2:19" x14ac:dyDescent="0.25">
      <c r="B2068">
        <v>2066</v>
      </c>
      <c r="C2068" t="s">
        <v>35</v>
      </c>
      <c r="D2068" t="s">
        <v>44</v>
      </c>
      <c r="E2068" s="10">
        <v>1.1574074074074073E-5</v>
      </c>
      <c r="F2068" t="s">
        <v>1154</v>
      </c>
      <c r="G2068" t="s">
        <v>899</v>
      </c>
      <c r="H2068" s="11">
        <v>44171.422337962962</v>
      </c>
      <c r="I2068" t="s">
        <v>2998</v>
      </c>
      <c r="J2068">
        <v>0</v>
      </c>
      <c r="K2068">
        <v>91</v>
      </c>
      <c r="M2068">
        <v>2066</v>
      </c>
      <c r="N2068" s="16">
        <v>1.1574074074074073E-5</v>
      </c>
      <c r="O2068">
        <v>8</v>
      </c>
      <c r="P2068">
        <v>4</v>
      </c>
      <c r="Q2068">
        <f>pqZwift[[#This Row],[Afstand]]+IF(pqZwift[[#This Row],[Index]]&gt;1,Q2067,0)</f>
        <v>14099</v>
      </c>
      <c r="R2068">
        <v>13</v>
      </c>
      <c r="S2068">
        <v>91</v>
      </c>
    </row>
    <row r="2069" spans="2:19" x14ac:dyDescent="0.25">
      <c r="B2069">
        <v>2067</v>
      </c>
      <c r="C2069" t="s">
        <v>35</v>
      </c>
      <c r="D2069" t="s">
        <v>36</v>
      </c>
      <c r="E2069" s="10">
        <v>1.1574074074074073E-5</v>
      </c>
      <c r="F2069" t="s">
        <v>37</v>
      </c>
      <c r="G2069" t="s">
        <v>2924</v>
      </c>
      <c r="H2069" s="11">
        <v>44171.422349537039</v>
      </c>
      <c r="I2069" t="s">
        <v>2999</v>
      </c>
      <c r="J2069">
        <v>0</v>
      </c>
      <c r="K2069">
        <v>92</v>
      </c>
      <c r="M2069">
        <v>2067</v>
      </c>
      <c r="N2069" s="16">
        <v>1.1574074074074073E-5</v>
      </c>
      <c r="O2069">
        <v>8</v>
      </c>
      <c r="P2069">
        <v>2</v>
      </c>
      <c r="Q2069">
        <f>pqZwift[[#This Row],[Afstand]]+IF(pqZwift[[#This Row],[Index]]&gt;1,Q2068,0)</f>
        <v>14101</v>
      </c>
      <c r="R2069">
        <v>7</v>
      </c>
      <c r="S2069">
        <v>92</v>
      </c>
    </row>
    <row r="2070" spans="2:19" x14ac:dyDescent="0.25">
      <c r="B2070">
        <v>2068</v>
      </c>
      <c r="C2070" t="s">
        <v>35</v>
      </c>
      <c r="D2070" t="s">
        <v>44</v>
      </c>
      <c r="E2070" s="10">
        <v>1.1574074074074073E-5</v>
      </c>
      <c r="F2070" t="s">
        <v>1151</v>
      </c>
      <c r="G2070" t="s">
        <v>2206</v>
      </c>
      <c r="H2070" s="11">
        <v>44171.422361111108</v>
      </c>
      <c r="I2070" t="s">
        <v>3000</v>
      </c>
      <c r="J2070">
        <v>0</v>
      </c>
      <c r="K2070">
        <v>91</v>
      </c>
      <c r="M2070">
        <v>2068</v>
      </c>
      <c r="N2070" s="16">
        <v>1.1574074074074073E-5</v>
      </c>
      <c r="O2070">
        <v>8</v>
      </c>
      <c r="P2070">
        <v>4</v>
      </c>
      <c r="Q2070">
        <f>pqZwift[[#This Row],[Afstand]]+IF(pqZwift[[#This Row],[Index]]&gt;1,Q2069,0)</f>
        <v>14105</v>
      </c>
      <c r="R2070">
        <v>14</v>
      </c>
      <c r="S2070">
        <v>91</v>
      </c>
    </row>
    <row r="2071" spans="2:19" x14ac:dyDescent="0.25">
      <c r="B2071">
        <v>2069</v>
      </c>
      <c r="C2071" t="s">
        <v>35</v>
      </c>
      <c r="D2071" t="s">
        <v>44</v>
      </c>
      <c r="E2071" s="10">
        <v>1.1574074074074073E-5</v>
      </c>
      <c r="F2071" t="s">
        <v>1151</v>
      </c>
      <c r="G2071" t="s">
        <v>1603</v>
      </c>
      <c r="H2071" s="11">
        <v>44171.422372685185</v>
      </c>
      <c r="I2071" t="s">
        <v>3001</v>
      </c>
      <c r="J2071">
        <v>0</v>
      </c>
      <c r="K2071">
        <v>91</v>
      </c>
      <c r="M2071">
        <v>2069</v>
      </c>
      <c r="N2071" s="16">
        <v>1.1574074074074073E-5</v>
      </c>
      <c r="O2071">
        <v>8</v>
      </c>
      <c r="P2071">
        <v>4</v>
      </c>
      <c r="Q2071">
        <f>pqZwift[[#This Row],[Afstand]]+IF(pqZwift[[#This Row],[Index]]&gt;1,Q2070,0)</f>
        <v>14109</v>
      </c>
      <c r="R2071">
        <v>14</v>
      </c>
      <c r="S2071">
        <v>91</v>
      </c>
    </row>
    <row r="2072" spans="2:19" x14ac:dyDescent="0.25">
      <c r="B2072">
        <v>2070</v>
      </c>
      <c r="C2072" t="s">
        <v>35</v>
      </c>
      <c r="D2072" t="s">
        <v>48</v>
      </c>
      <c r="E2072" s="10">
        <v>1.1574074074074073E-5</v>
      </c>
      <c r="F2072" t="s">
        <v>1228</v>
      </c>
      <c r="G2072" t="s">
        <v>3002</v>
      </c>
      <c r="H2072" s="11">
        <v>44171.422384259262</v>
      </c>
      <c r="I2072" t="s">
        <v>3003</v>
      </c>
      <c r="J2072">
        <v>0</v>
      </c>
      <c r="K2072">
        <v>91</v>
      </c>
      <c r="M2072">
        <v>2070</v>
      </c>
      <c r="N2072" s="16">
        <v>1.1574074074074073E-5</v>
      </c>
      <c r="O2072">
        <v>8</v>
      </c>
      <c r="P2072">
        <v>3</v>
      </c>
      <c r="Q2072">
        <f>pqZwift[[#This Row],[Afstand]]+IF(pqZwift[[#This Row],[Index]]&gt;1,Q2071,0)</f>
        <v>14112</v>
      </c>
      <c r="R2072">
        <v>10</v>
      </c>
      <c r="S2072">
        <v>91</v>
      </c>
    </row>
    <row r="2073" spans="2:19" x14ac:dyDescent="0.25">
      <c r="B2073">
        <v>2071</v>
      </c>
      <c r="C2073" t="s">
        <v>35</v>
      </c>
      <c r="D2073" t="s">
        <v>48</v>
      </c>
      <c r="E2073" s="10">
        <v>1.1574074074074073E-5</v>
      </c>
      <c r="F2073" t="s">
        <v>1223</v>
      </c>
      <c r="G2073" t="s">
        <v>2230</v>
      </c>
      <c r="H2073" s="11">
        <v>44171.422395833331</v>
      </c>
      <c r="I2073" t="s">
        <v>3004</v>
      </c>
      <c r="J2073">
        <v>0</v>
      </c>
      <c r="K2073">
        <v>92</v>
      </c>
      <c r="M2073">
        <v>2071</v>
      </c>
      <c r="N2073" s="16">
        <v>1.1574074074074073E-5</v>
      </c>
      <c r="O2073">
        <v>8</v>
      </c>
      <c r="P2073">
        <v>3</v>
      </c>
      <c r="Q2073">
        <f>pqZwift[[#This Row],[Afstand]]+IF(pqZwift[[#This Row],[Index]]&gt;1,Q2072,0)</f>
        <v>14115</v>
      </c>
      <c r="R2073">
        <v>12</v>
      </c>
      <c r="S2073">
        <v>92</v>
      </c>
    </row>
    <row r="2074" spans="2:19" x14ac:dyDescent="0.25">
      <c r="B2074">
        <v>2072</v>
      </c>
      <c r="C2074" t="s">
        <v>87</v>
      </c>
      <c r="D2074" t="s">
        <v>48</v>
      </c>
      <c r="E2074" s="10">
        <v>1.1574074074074073E-5</v>
      </c>
      <c r="F2074" t="s">
        <v>1228</v>
      </c>
      <c r="G2074" t="s">
        <v>41</v>
      </c>
      <c r="H2074" s="11">
        <v>44171.422407407408</v>
      </c>
      <c r="I2074" t="s">
        <v>3005</v>
      </c>
      <c r="J2074">
        <v>0</v>
      </c>
      <c r="K2074">
        <v>91</v>
      </c>
      <c r="M2074">
        <v>2072</v>
      </c>
      <c r="N2074" s="16">
        <v>1.1574074074074073E-5</v>
      </c>
      <c r="O2074">
        <v>9</v>
      </c>
      <c r="P2074">
        <v>3</v>
      </c>
      <c r="Q2074">
        <f>pqZwift[[#This Row],[Afstand]]+IF(pqZwift[[#This Row],[Index]]&gt;1,Q2073,0)</f>
        <v>14118</v>
      </c>
      <c r="R2074">
        <v>10</v>
      </c>
      <c r="S2074">
        <v>91</v>
      </c>
    </row>
    <row r="2075" spans="2:19" x14ac:dyDescent="0.25">
      <c r="B2075">
        <v>2073</v>
      </c>
      <c r="C2075" t="s">
        <v>87</v>
      </c>
      <c r="D2075" t="s">
        <v>48</v>
      </c>
      <c r="E2075" s="10">
        <v>1.1574074074074073E-5</v>
      </c>
      <c r="F2075" t="s">
        <v>1149</v>
      </c>
      <c r="G2075" t="s">
        <v>2060</v>
      </c>
      <c r="H2075" s="11">
        <v>44171.422418981485</v>
      </c>
      <c r="I2075" t="s">
        <v>3006</v>
      </c>
      <c r="J2075">
        <v>0</v>
      </c>
      <c r="K2075">
        <v>91</v>
      </c>
      <c r="M2075">
        <v>2073</v>
      </c>
      <c r="N2075" s="16">
        <v>1.1574074074074073E-5</v>
      </c>
      <c r="O2075">
        <v>9</v>
      </c>
      <c r="P2075">
        <v>3</v>
      </c>
      <c r="Q2075">
        <f>pqZwift[[#This Row],[Afstand]]+IF(pqZwift[[#This Row],[Index]]&gt;1,Q2074,0)</f>
        <v>14121</v>
      </c>
      <c r="R2075">
        <v>11</v>
      </c>
      <c r="S2075">
        <v>91</v>
      </c>
    </row>
    <row r="2076" spans="2:19" x14ac:dyDescent="0.25">
      <c r="B2076">
        <v>2074</v>
      </c>
      <c r="C2076" t="s">
        <v>87</v>
      </c>
      <c r="D2076" t="s">
        <v>48</v>
      </c>
      <c r="E2076" s="10">
        <v>1.1574074074074073E-5</v>
      </c>
      <c r="F2076" t="s">
        <v>1228</v>
      </c>
      <c r="G2076" t="s">
        <v>41</v>
      </c>
      <c r="H2076" s="11">
        <v>44171.422430555554</v>
      </c>
      <c r="I2076" t="s">
        <v>3007</v>
      </c>
      <c r="J2076">
        <v>0</v>
      </c>
      <c r="K2076">
        <v>91</v>
      </c>
      <c r="M2076">
        <v>2074</v>
      </c>
      <c r="N2076" s="16">
        <v>1.1574074074074073E-5</v>
      </c>
      <c r="O2076">
        <v>9</v>
      </c>
      <c r="P2076">
        <v>3</v>
      </c>
      <c r="Q2076">
        <f>pqZwift[[#This Row],[Afstand]]+IF(pqZwift[[#This Row],[Index]]&gt;1,Q2075,0)</f>
        <v>14124</v>
      </c>
      <c r="R2076">
        <v>10</v>
      </c>
      <c r="S2076">
        <v>91</v>
      </c>
    </row>
    <row r="2077" spans="2:19" x14ac:dyDescent="0.25">
      <c r="B2077">
        <v>2075</v>
      </c>
      <c r="C2077" t="s">
        <v>87</v>
      </c>
      <c r="D2077" t="s">
        <v>44</v>
      </c>
      <c r="E2077" s="10">
        <v>1.1574074074074073E-5</v>
      </c>
      <c r="F2077" t="s">
        <v>45</v>
      </c>
      <c r="G2077" t="s">
        <v>2920</v>
      </c>
      <c r="H2077" s="11">
        <v>44171.422442129631</v>
      </c>
      <c r="I2077" t="s">
        <v>3008</v>
      </c>
      <c r="J2077">
        <v>0</v>
      </c>
      <c r="K2077">
        <v>91</v>
      </c>
      <c r="M2077">
        <v>2075</v>
      </c>
      <c r="N2077" s="16">
        <v>1.1574074074074073E-5</v>
      </c>
      <c r="O2077">
        <v>9</v>
      </c>
      <c r="P2077">
        <v>4</v>
      </c>
      <c r="Q2077">
        <f>pqZwift[[#This Row],[Afstand]]+IF(pqZwift[[#This Row],[Index]]&gt;1,Q2076,0)</f>
        <v>14128</v>
      </c>
      <c r="R2077">
        <v>15</v>
      </c>
      <c r="S2077">
        <v>91</v>
      </c>
    </row>
    <row r="2078" spans="2:19" x14ac:dyDescent="0.25">
      <c r="B2078">
        <v>2076</v>
      </c>
      <c r="C2078" t="s">
        <v>87</v>
      </c>
      <c r="D2078" t="s">
        <v>36</v>
      </c>
      <c r="E2078" s="10">
        <v>1.1574074074074073E-5</v>
      </c>
      <c r="F2078" t="s">
        <v>49</v>
      </c>
      <c r="G2078" t="s">
        <v>41</v>
      </c>
      <c r="H2078" s="11">
        <v>44171.422453703701</v>
      </c>
      <c r="I2078" t="s">
        <v>3009</v>
      </c>
      <c r="J2078">
        <v>0</v>
      </c>
      <c r="K2078">
        <v>91</v>
      </c>
      <c r="M2078">
        <v>2076</v>
      </c>
      <c r="N2078" s="16">
        <v>1.1574074074074073E-5</v>
      </c>
      <c r="O2078">
        <v>9</v>
      </c>
      <c r="P2078">
        <v>2</v>
      </c>
      <c r="Q2078">
        <f>pqZwift[[#This Row],[Afstand]]+IF(pqZwift[[#This Row],[Index]]&gt;1,Q2077,0)</f>
        <v>14130</v>
      </c>
      <c r="R2078">
        <v>9</v>
      </c>
      <c r="S2078">
        <v>91</v>
      </c>
    </row>
    <row r="2079" spans="2:19" x14ac:dyDescent="0.25">
      <c r="B2079">
        <v>2077</v>
      </c>
      <c r="C2079" t="s">
        <v>87</v>
      </c>
      <c r="D2079" t="s">
        <v>48</v>
      </c>
      <c r="E2079" s="10">
        <v>1.1574074074074073E-5</v>
      </c>
      <c r="F2079" t="s">
        <v>1149</v>
      </c>
      <c r="G2079" t="s">
        <v>41</v>
      </c>
      <c r="H2079" s="11">
        <v>44171.422465277778</v>
      </c>
      <c r="I2079" t="s">
        <v>3010</v>
      </c>
      <c r="J2079">
        <v>0</v>
      </c>
      <c r="K2079">
        <v>90</v>
      </c>
      <c r="M2079">
        <v>2077</v>
      </c>
      <c r="N2079" s="16">
        <v>1.1574074074074073E-5</v>
      </c>
      <c r="O2079">
        <v>9</v>
      </c>
      <c r="P2079">
        <v>3</v>
      </c>
      <c r="Q2079">
        <f>pqZwift[[#This Row],[Afstand]]+IF(pqZwift[[#This Row],[Index]]&gt;1,Q2078,0)</f>
        <v>14133</v>
      </c>
      <c r="R2079">
        <v>11</v>
      </c>
      <c r="S2079">
        <v>90</v>
      </c>
    </row>
    <row r="2080" spans="2:19" x14ac:dyDescent="0.25">
      <c r="B2080">
        <v>2078</v>
      </c>
      <c r="C2080" t="s">
        <v>87</v>
      </c>
      <c r="D2080" t="s">
        <v>48</v>
      </c>
      <c r="E2080" s="10">
        <v>1.1574074074074073E-5</v>
      </c>
      <c r="F2080" t="s">
        <v>1149</v>
      </c>
      <c r="G2080" t="s">
        <v>41</v>
      </c>
      <c r="H2080" s="11">
        <v>44171.422476851854</v>
      </c>
      <c r="I2080" t="s">
        <v>3011</v>
      </c>
      <c r="J2080">
        <v>0</v>
      </c>
      <c r="K2080">
        <v>90</v>
      </c>
      <c r="M2080">
        <v>2078</v>
      </c>
      <c r="N2080" s="16">
        <v>1.1574074074074073E-5</v>
      </c>
      <c r="O2080">
        <v>9</v>
      </c>
      <c r="P2080">
        <v>3</v>
      </c>
      <c r="Q2080">
        <f>pqZwift[[#This Row],[Afstand]]+IF(pqZwift[[#This Row],[Index]]&gt;1,Q2079,0)</f>
        <v>14136</v>
      </c>
      <c r="R2080">
        <v>11</v>
      </c>
      <c r="S2080">
        <v>90</v>
      </c>
    </row>
    <row r="2081" spans="2:19" x14ac:dyDescent="0.25">
      <c r="B2081">
        <v>2079</v>
      </c>
      <c r="C2081" t="s">
        <v>87</v>
      </c>
      <c r="D2081" t="s">
        <v>44</v>
      </c>
      <c r="E2081" s="10">
        <v>1.1574074074074073E-5</v>
      </c>
      <c r="F2081" t="s">
        <v>1151</v>
      </c>
      <c r="G2081" t="s">
        <v>38</v>
      </c>
      <c r="H2081" s="11">
        <v>44171.422488425924</v>
      </c>
      <c r="I2081" t="s">
        <v>3012</v>
      </c>
      <c r="J2081">
        <v>0</v>
      </c>
      <c r="K2081">
        <v>89</v>
      </c>
      <c r="M2081">
        <v>2079</v>
      </c>
      <c r="N2081" s="16">
        <v>1.1574074074074073E-5</v>
      </c>
      <c r="O2081">
        <v>9</v>
      </c>
      <c r="P2081">
        <v>4</v>
      </c>
      <c r="Q2081">
        <f>pqZwift[[#This Row],[Afstand]]+IF(pqZwift[[#This Row],[Index]]&gt;1,Q2080,0)</f>
        <v>14140</v>
      </c>
      <c r="R2081">
        <v>14</v>
      </c>
      <c r="S2081">
        <v>89</v>
      </c>
    </row>
    <row r="2082" spans="2:19" x14ac:dyDescent="0.25">
      <c r="B2082">
        <v>2080</v>
      </c>
      <c r="C2082" t="s">
        <v>87</v>
      </c>
      <c r="D2082" t="s">
        <v>48</v>
      </c>
      <c r="E2082" s="10">
        <v>1.1574074074074073E-5</v>
      </c>
      <c r="F2082" t="s">
        <v>1149</v>
      </c>
      <c r="G2082" t="s">
        <v>41</v>
      </c>
      <c r="H2082" s="11">
        <v>44171.422500000001</v>
      </c>
      <c r="I2082" t="s">
        <v>3013</v>
      </c>
      <c r="J2082">
        <v>0</v>
      </c>
      <c r="K2082">
        <v>88</v>
      </c>
      <c r="M2082">
        <v>2080</v>
      </c>
      <c r="N2082" s="16">
        <v>1.1574074074074073E-5</v>
      </c>
      <c r="O2082">
        <v>9</v>
      </c>
      <c r="P2082">
        <v>3</v>
      </c>
      <c r="Q2082">
        <f>pqZwift[[#This Row],[Afstand]]+IF(pqZwift[[#This Row],[Index]]&gt;1,Q2081,0)</f>
        <v>14143</v>
      </c>
      <c r="R2082">
        <v>11</v>
      </c>
      <c r="S2082">
        <v>88</v>
      </c>
    </row>
    <row r="2083" spans="2:19" x14ac:dyDescent="0.25">
      <c r="B2083">
        <v>2081</v>
      </c>
      <c r="C2083" t="s">
        <v>104</v>
      </c>
      <c r="D2083" t="s">
        <v>48</v>
      </c>
      <c r="E2083" s="10">
        <v>1.1574074074074073E-5</v>
      </c>
      <c r="F2083" t="s">
        <v>1223</v>
      </c>
      <c r="G2083" t="s">
        <v>106</v>
      </c>
      <c r="H2083" s="11">
        <v>44171.422511574077</v>
      </c>
      <c r="I2083" t="s">
        <v>3014</v>
      </c>
      <c r="J2083">
        <v>0</v>
      </c>
      <c r="K2083">
        <v>89</v>
      </c>
      <c r="M2083">
        <v>2081</v>
      </c>
      <c r="N2083" s="16">
        <v>1.1574074074074073E-5</v>
      </c>
      <c r="O2083">
        <v>10</v>
      </c>
      <c r="P2083">
        <v>3</v>
      </c>
      <c r="Q2083">
        <f>pqZwift[[#This Row],[Afstand]]+IF(pqZwift[[#This Row],[Index]]&gt;1,Q2082,0)</f>
        <v>14146</v>
      </c>
      <c r="R2083">
        <v>12</v>
      </c>
      <c r="S2083">
        <v>89</v>
      </c>
    </row>
    <row r="2084" spans="2:19" x14ac:dyDescent="0.25">
      <c r="B2084">
        <v>2082</v>
      </c>
      <c r="C2084" t="s">
        <v>104</v>
      </c>
      <c r="D2084" t="s">
        <v>44</v>
      </c>
      <c r="E2084" s="10">
        <v>1.1574074074074073E-5</v>
      </c>
      <c r="F2084" t="s">
        <v>1151</v>
      </c>
      <c r="G2084" t="s">
        <v>38</v>
      </c>
      <c r="H2084" s="11">
        <v>44171.422523148147</v>
      </c>
      <c r="I2084" t="s">
        <v>3015</v>
      </c>
      <c r="J2084">
        <v>0</v>
      </c>
      <c r="K2084">
        <v>90</v>
      </c>
      <c r="M2084">
        <v>2082</v>
      </c>
      <c r="N2084" s="16">
        <v>1.1574074074074073E-5</v>
      </c>
      <c r="O2084">
        <v>10</v>
      </c>
      <c r="P2084">
        <v>4</v>
      </c>
      <c r="Q2084">
        <f>pqZwift[[#This Row],[Afstand]]+IF(pqZwift[[#This Row],[Index]]&gt;1,Q2083,0)</f>
        <v>14150</v>
      </c>
      <c r="R2084">
        <v>14</v>
      </c>
      <c r="S2084">
        <v>90</v>
      </c>
    </row>
    <row r="2085" spans="2:19" x14ac:dyDescent="0.25">
      <c r="B2085">
        <v>2083</v>
      </c>
      <c r="C2085" t="s">
        <v>104</v>
      </c>
      <c r="D2085" t="s">
        <v>48</v>
      </c>
      <c r="E2085" s="10">
        <v>1.1574074074074073E-5</v>
      </c>
      <c r="F2085" t="s">
        <v>1149</v>
      </c>
      <c r="G2085" t="s">
        <v>2971</v>
      </c>
      <c r="H2085" s="11">
        <v>44171.422534722224</v>
      </c>
      <c r="I2085" t="s">
        <v>3016</v>
      </c>
      <c r="J2085">
        <v>0</v>
      </c>
      <c r="K2085">
        <v>91</v>
      </c>
      <c r="M2085">
        <v>2083</v>
      </c>
      <c r="N2085" s="16">
        <v>1.1574074074074073E-5</v>
      </c>
      <c r="O2085">
        <v>10</v>
      </c>
      <c r="P2085">
        <v>3</v>
      </c>
      <c r="Q2085">
        <f>pqZwift[[#This Row],[Afstand]]+IF(pqZwift[[#This Row],[Index]]&gt;1,Q2084,0)</f>
        <v>14153</v>
      </c>
      <c r="R2085">
        <v>11</v>
      </c>
      <c r="S2085">
        <v>91</v>
      </c>
    </row>
    <row r="2086" spans="2:19" x14ac:dyDescent="0.25">
      <c r="B2086">
        <v>2084</v>
      </c>
      <c r="C2086" t="s">
        <v>104</v>
      </c>
      <c r="D2086" t="s">
        <v>44</v>
      </c>
      <c r="E2086" s="10">
        <v>1.1574074074074073E-5</v>
      </c>
      <c r="F2086" t="s">
        <v>1154</v>
      </c>
      <c r="G2086" t="s">
        <v>3017</v>
      </c>
      <c r="H2086" s="11">
        <v>44171.422546296293</v>
      </c>
      <c r="I2086" t="s">
        <v>3018</v>
      </c>
      <c r="J2086">
        <v>0</v>
      </c>
      <c r="K2086">
        <v>91</v>
      </c>
      <c r="M2086">
        <v>2084</v>
      </c>
      <c r="N2086" s="16">
        <v>1.1574074074074073E-5</v>
      </c>
      <c r="O2086">
        <v>10</v>
      </c>
      <c r="P2086">
        <v>4</v>
      </c>
      <c r="Q2086">
        <f>pqZwift[[#This Row],[Afstand]]+IF(pqZwift[[#This Row],[Index]]&gt;1,Q2085,0)</f>
        <v>14157</v>
      </c>
      <c r="R2086">
        <v>13</v>
      </c>
      <c r="S2086">
        <v>91</v>
      </c>
    </row>
    <row r="2087" spans="2:19" x14ac:dyDescent="0.25">
      <c r="B2087">
        <v>2085</v>
      </c>
      <c r="C2087" t="s">
        <v>104</v>
      </c>
      <c r="D2087" t="s">
        <v>48</v>
      </c>
      <c r="E2087" s="10">
        <v>1.1574074074074073E-5</v>
      </c>
      <c r="F2087" t="s">
        <v>1149</v>
      </c>
      <c r="G2087" t="s">
        <v>102</v>
      </c>
      <c r="H2087" s="11">
        <v>44171.42255787037</v>
      </c>
      <c r="I2087" t="s">
        <v>3019</v>
      </c>
      <c r="J2087">
        <v>0</v>
      </c>
      <c r="K2087">
        <v>93</v>
      </c>
      <c r="M2087">
        <v>2085</v>
      </c>
      <c r="N2087" s="16">
        <v>1.1574074074074073E-5</v>
      </c>
      <c r="O2087">
        <v>10</v>
      </c>
      <c r="P2087">
        <v>3</v>
      </c>
      <c r="Q2087">
        <f>pqZwift[[#This Row],[Afstand]]+IF(pqZwift[[#This Row],[Index]]&gt;1,Q2086,0)</f>
        <v>14160</v>
      </c>
      <c r="R2087">
        <v>11</v>
      </c>
      <c r="S2087">
        <v>93</v>
      </c>
    </row>
    <row r="2088" spans="2:19" x14ac:dyDescent="0.25">
      <c r="B2088">
        <v>2086</v>
      </c>
      <c r="C2088" t="s">
        <v>104</v>
      </c>
      <c r="D2088" t="s">
        <v>44</v>
      </c>
      <c r="E2088" s="10">
        <v>1.1574074074074073E-5</v>
      </c>
      <c r="F2088" t="s">
        <v>45</v>
      </c>
      <c r="G2088" t="s">
        <v>2716</v>
      </c>
      <c r="H2088" s="11">
        <v>44171.422569444447</v>
      </c>
      <c r="I2088" t="s">
        <v>3020</v>
      </c>
      <c r="J2088">
        <v>0</v>
      </c>
      <c r="K2088">
        <v>94</v>
      </c>
      <c r="M2088">
        <v>2086</v>
      </c>
      <c r="N2088" s="16">
        <v>1.1574074074074073E-5</v>
      </c>
      <c r="O2088">
        <v>10</v>
      </c>
      <c r="P2088">
        <v>4</v>
      </c>
      <c r="Q2088">
        <f>pqZwift[[#This Row],[Afstand]]+IF(pqZwift[[#This Row],[Index]]&gt;1,Q2087,0)</f>
        <v>14164</v>
      </c>
      <c r="R2088">
        <v>15</v>
      </c>
      <c r="S2088">
        <v>94</v>
      </c>
    </row>
    <row r="2089" spans="2:19" x14ac:dyDescent="0.25">
      <c r="B2089">
        <v>2087</v>
      </c>
      <c r="C2089" t="s">
        <v>104</v>
      </c>
      <c r="D2089" t="s">
        <v>44</v>
      </c>
      <c r="E2089" s="10">
        <v>1.1574074074074073E-5</v>
      </c>
      <c r="F2089" t="s">
        <v>52</v>
      </c>
      <c r="G2089" t="s">
        <v>53</v>
      </c>
      <c r="H2089" s="11">
        <v>44171.422581018516</v>
      </c>
      <c r="I2089" t="s">
        <v>3021</v>
      </c>
      <c r="J2089">
        <v>0</v>
      </c>
      <c r="K2089">
        <v>93</v>
      </c>
      <c r="M2089">
        <v>2087</v>
      </c>
      <c r="N2089" s="16">
        <v>1.1574074074074073E-5</v>
      </c>
      <c r="O2089">
        <v>10</v>
      </c>
      <c r="P2089">
        <v>4</v>
      </c>
      <c r="Q2089">
        <f>pqZwift[[#This Row],[Afstand]]+IF(pqZwift[[#This Row],[Index]]&gt;1,Q2088,0)</f>
        <v>14168</v>
      </c>
      <c r="R2089">
        <v>16</v>
      </c>
      <c r="S2089">
        <v>93</v>
      </c>
    </row>
    <row r="2090" spans="2:19" x14ac:dyDescent="0.25">
      <c r="B2090">
        <v>2088</v>
      </c>
      <c r="C2090" t="s">
        <v>104</v>
      </c>
      <c r="D2090" t="s">
        <v>44</v>
      </c>
      <c r="E2090" s="10">
        <v>1.1574074074074073E-5</v>
      </c>
      <c r="F2090" t="s">
        <v>45</v>
      </c>
      <c r="G2090" t="s">
        <v>2716</v>
      </c>
      <c r="H2090" s="11">
        <v>44171.422592592593</v>
      </c>
      <c r="I2090" t="s">
        <v>3022</v>
      </c>
      <c r="J2090">
        <v>0</v>
      </c>
      <c r="K2090">
        <v>94</v>
      </c>
      <c r="M2090">
        <v>2088</v>
      </c>
      <c r="N2090" s="16">
        <v>1.1574074074074073E-5</v>
      </c>
      <c r="O2090">
        <v>10</v>
      </c>
      <c r="P2090">
        <v>4</v>
      </c>
      <c r="Q2090">
        <f>pqZwift[[#This Row],[Afstand]]+IF(pqZwift[[#This Row],[Index]]&gt;1,Q2089,0)</f>
        <v>14172</v>
      </c>
      <c r="R2090">
        <v>15</v>
      </c>
      <c r="S2090">
        <v>94</v>
      </c>
    </row>
    <row r="2091" spans="2:19" x14ac:dyDescent="0.25">
      <c r="B2091">
        <v>2089</v>
      </c>
      <c r="C2091" t="s">
        <v>104</v>
      </c>
      <c r="D2091" t="s">
        <v>48</v>
      </c>
      <c r="E2091" s="10">
        <v>1.1574074074074073E-5</v>
      </c>
      <c r="F2091" t="s">
        <v>1223</v>
      </c>
      <c r="G2091" t="s">
        <v>162</v>
      </c>
      <c r="H2091" s="11">
        <v>44171.42260416667</v>
      </c>
      <c r="I2091" t="s">
        <v>3023</v>
      </c>
      <c r="J2091">
        <v>0</v>
      </c>
      <c r="K2091">
        <v>94</v>
      </c>
      <c r="M2091">
        <v>2089</v>
      </c>
      <c r="N2091" s="16">
        <v>1.1574074074074073E-5</v>
      </c>
      <c r="O2091">
        <v>10</v>
      </c>
      <c r="P2091">
        <v>3</v>
      </c>
      <c r="Q2091">
        <f>pqZwift[[#This Row],[Afstand]]+IF(pqZwift[[#This Row],[Index]]&gt;1,Q2090,0)</f>
        <v>14175</v>
      </c>
      <c r="R2091">
        <v>12</v>
      </c>
      <c r="S2091">
        <v>94</v>
      </c>
    </row>
    <row r="2092" spans="2:19" x14ac:dyDescent="0.25">
      <c r="B2092">
        <v>2090</v>
      </c>
      <c r="C2092" t="s">
        <v>104</v>
      </c>
      <c r="D2092" t="s">
        <v>66</v>
      </c>
      <c r="E2092" s="10">
        <v>1.1574074074074073E-5</v>
      </c>
      <c r="F2092" t="s">
        <v>315</v>
      </c>
      <c r="G2092" t="s">
        <v>316</v>
      </c>
      <c r="H2092" s="11">
        <v>44171.422615740739</v>
      </c>
      <c r="I2092" t="s">
        <v>3024</v>
      </c>
      <c r="J2092">
        <v>0</v>
      </c>
      <c r="K2092">
        <v>93</v>
      </c>
      <c r="M2092">
        <v>2090</v>
      </c>
      <c r="N2092" s="16">
        <v>1.1574074074074073E-5</v>
      </c>
      <c r="O2092">
        <v>10</v>
      </c>
      <c r="P2092">
        <v>6</v>
      </c>
      <c r="Q2092">
        <f>pqZwift[[#This Row],[Afstand]]+IF(pqZwift[[#This Row],[Index]]&gt;1,Q2091,0)</f>
        <v>14181</v>
      </c>
      <c r="R2092">
        <v>23</v>
      </c>
      <c r="S2092">
        <v>93</v>
      </c>
    </row>
    <row r="2093" spans="2:19" x14ac:dyDescent="0.25">
      <c r="B2093">
        <v>2091</v>
      </c>
      <c r="C2093" t="s">
        <v>87</v>
      </c>
      <c r="D2093" t="s">
        <v>48</v>
      </c>
      <c r="E2093" s="10">
        <v>1.1574074074074073E-5</v>
      </c>
      <c r="F2093" t="s">
        <v>1223</v>
      </c>
      <c r="G2093" t="s">
        <v>2724</v>
      </c>
      <c r="H2093" s="11">
        <v>44171.422627314816</v>
      </c>
      <c r="I2093" t="s">
        <v>3025</v>
      </c>
      <c r="J2093">
        <v>0</v>
      </c>
      <c r="K2093">
        <v>94</v>
      </c>
      <c r="M2093">
        <v>2091</v>
      </c>
      <c r="N2093" s="16">
        <v>1.1574074074074073E-5</v>
      </c>
      <c r="O2093">
        <v>9</v>
      </c>
      <c r="P2093">
        <v>3</v>
      </c>
      <c r="Q2093">
        <f>pqZwift[[#This Row],[Afstand]]+IF(pqZwift[[#This Row],[Index]]&gt;1,Q2092,0)</f>
        <v>14184</v>
      </c>
      <c r="R2093">
        <v>12</v>
      </c>
      <c r="S2093">
        <v>94</v>
      </c>
    </row>
    <row r="2094" spans="2:19" x14ac:dyDescent="0.25">
      <c r="B2094">
        <v>2092</v>
      </c>
      <c r="C2094" t="s">
        <v>87</v>
      </c>
      <c r="D2094" t="s">
        <v>66</v>
      </c>
      <c r="E2094" s="10">
        <v>1.1574074074074073E-5</v>
      </c>
      <c r="F2094" t="s">
        <v>315</v>
      </c>
      <c r="G2094" t="s">
        <v>3026</v>
      </c>
      <c r="H2094" s="11">
        <v>44171.422638888886</v>
      </c>
      <c r="I2094" t="s">
        <v>3027</v>
      </c>
      <c r="J2094">
        <v>0</v>
      </c>
      <c r="K2094">
        <v>93</v>
      </c>
      <c r="M2094">
        <v>2092</v>
      </c>
      <c r="N2094" s="16">
        <v>1.1574074074074073E-5</v>
      </c>
      <c r="O2094">
        <v>9</v>
      </c>
      <c r="P2094">
        <v>6</v>
      </c>
      <c r="Q2094">
        <f>pqZwift[[#This Row],[Afstand]]+IF(pqZwift[[#This Row],[Index]]&gt;1,Q2093,0)</f>
        <v>14190</v>
      </c>
      <c r="R2094">
        <v>23</v>
      </c>
      <c r="S2094">
        <v>93</v>
      </c>
    </row>
    <row r="2095" spans="2:19" x14ac:dyDescent="0.25">
      <c r="B2095">
        <v>2093</v>
      </c>
      <c r="C2095" t="s">
        <v>87</v>
      </c>
      <c r="D2095" t="s">
        <v>44</v>
      </c>
      <c r="E2095" s="10">
        <v>1.1574074074074073E-5</v>
      </c>
      <c r="F2095" t="s">
        <v>52</v>
      </c>
      <c r="G2095" t="s">
        <v>53</v>
      </c>
      <c r="H2095" s="11">
        <v>44171.422650462962</v>
      </c>
      <c r="I2095" t="s">
        <v>3028</v>
      </c>
      <c r="J2095">
        <v>0</v>
      </c>
      <c r="K2095">
        <v>94</v>
      </c>
      <c r="M2095">
        <v>2093</v>
      </c>
      <c r="N2095" s="16">
        <v>1.1574074074074073E-5</v>
      </c>
      <c r="O2095">
        <v>9</v>
      </c>
      <c r="P2095">
        <v>4</v>
      </c>
      <c r="Q2095">
        <f>pqZwift[[#This Row],[Afstand]]+IF(pqZwift[[#This Row],[Index]]&gt;1,Q2094,0)</f>
        <v>14194</v>
      </c>
      <c r="R2095">
        <v>16</v>
      </c>
      <c r="S2095">
        <v>94</v>
      </c>
    </row>
    <row r="2096" spans="2:19" x14ac:dyDescent="0.25">
      <c r="B2096">
        <v>2094</v>
      </c>
      <c r="C2096" t="s">
        <v>87</v>
      </c>
      <c r="D2096" t="s">
        <v>55</v>
      </c>
      <c r="E2096" s="10">
        <v>1.1574074074074073E-5</v>
      </c>
      <c r="F2096" t="s">
        <v>327</v>
      </c>
      <c r="G2096" t="s">
        <v>3029</v>
      </c>
      <c r="H2096" s="11">
        <v>44171.422662037039</v>
      </c>
      <c r="I2096" t="s">
        <v>3030</v>
      </c>
      <c r="J2096">
        <v>0</v>
      </c>
      <c r="K2096">
        <v>94</v>
      </c>
      <c r="M2096">
        <v>2094</v>
      </c>
      <c r="N2096" s="16">
        <v>1.1574074074074073E-5</v>
      </c>
      <c r="O2096">
        <v>9</v>
      </c>
      <c r="P2096">
        <v>5</v>
      </c>
      <c r="Q2096">
        <f>pqZwift[[#This Row],[Afstand]]+IF(pqZwift[[#This Row],[Index]]&gt;1,Q2095,0)</f>
        <v>14199</v>
      </c>
      <c r="R2096">
        <v>20</v>
      </c>
      <c r="S2096">
        <v>94</v>
      </c>
    </row>
    <row r="2097" spans="2:19" x14ac:dyDescent="0.25">
      <c r="B2097">
        <v>2095</v>
      </c>
      <c r="C2097" t="s">
        <v>87</v>
      </c>
      <c r="D2097" t="s">
        <v>66</v>
      </c>
      <c r="E2097" s="10">
        <v>1.1574074074074073E-5</v>
      </c>
      <c r="F2097" t="s">
        <v>327</v>
      </c>
      <c r="G2097" t="s">
        <v>46</v>
      </c>
      <c r="H2097" s="11">
        <v>44171.422673611109</v>
      </c>
      <c r="I2097" t="s">
        <v>3031</v>
      </c>
      <c r="J2097">
        <v>0</v>
      </c>
      <c r="K2097">
        <v>95</v>
      </c>
      <c r="M2097">
        <v>2095</v>
      </c>
      <c r="N2097" s="16">
        <v>1.1574074074074073E-5</v>
      </c>
      <c r="O2097">
        <v>9</v>
      </c>
      <c r="P2097">
        <v>6</v>
      </c>
      <c r="Q2097">
        <f>pqZwift[[#This Row],[Afstand]]+IF(pqZwift[[#This Row],[Index]]&gt;1,Q2096,0)</f>
        <v>14205</v>
      </c>
      <c r="R2097">
        <v>20</v>
      </c>
      <c r="S2097">
        <v>95</v>
      </c>
    </row>
    <row r="2098" spans="2:19" x14ac:dyDescent="0.25">
      <c r="B2098">
        <v>2096</v>
      </c>
      <c r="C2098" t="s">
        <v>87</v>
      </c>
      <c r="D2098" t="s">
        <v>66</v>
      </c>
      <c r="E2098" s="10">
        <v>1.1574074074074073E-5</v>
      </c>
      <c r="F2098" t="s">
        <v>67</v>
      </c>
      <c r="G2098" t="s">
        <v>2721</v>
      </c>
      <c r="H2098" s="11">
        <v>44171.422685185185</v>
      </c>
      <c r="I2098" t="s">
        <v>3032</v>
      </c>
      <c r="J2098">
        <v>0</v>
      </c>
      <c r="K2098">
        <v>94</v>
      </c>
      <c r="M2098">
        <v>2096</v>
      </c>
      <c r="N2098" s="16">
        <v>1.1574074074074073E-5</v>
      </c>
      <c r="O2098">
        <v>9</v>
      </c>
      <c r="P2098">
        <v>6</v>
      </c>
      <c r="Q2098">
        <f>pqZwift[[#This Row],[Afstand]]+IF(pqZwift[[#This Row],[Index]]&gt;1,Q2097,0)</f>
        <v>14211</v>
      </c>
      <c r="R2098">
        <v>21</v>
      </c>
      <c r="S2098">
        <v>94</v>
      </c>
    </row>
    <row r="2099" spans="2:19" x14ac:dyDescent="0.25">
      <c r="B2099">
        <v>2097</v>
      </c>
      <c r="C2099" t="s">
        <v>87</v>
      </c>
      <c r="D2099" t="s">
        <v>55</v>
      </c>
      <c r="E2099" s="10">
        <v>1.1574074074074073E-5</v>
      </c>
      <c r="F2099" t="s">
        <v>61</v>
      </c>
      <c r="G2099" t="s">
        <v>162</v>
      </c>
      <c r="H2099" s="11">
        <v>44171.422696759262</v>
      </c>
      <c r="I2099" t="s">
        <v>3033</v>
      </c>
      <c r="J2099">
        <v>0</v>
      </c>
      <c r="K2099">
        <v>94</v>
      </c>
      <c r="M2099">
        <v>2097</v>
      </c>
      <c r="N2099" s="16">
        <v>1.1574074074074073E-5</v>
      </c>
      <c r="O2099">
        <v>9</v>
      </c>
      <c r="P2099">
        <v>5</v>
      </c>
      <c r="Q2099">
        <f>pqZwift[[#This Row],[Afstand]]+IF(pqZwift[[#This Row],[Index]]&gt;1,Q2098,0)</f>
        <v>14216</v>
      </c>
      <c r="R2099">
        <v>18</v>
      </c>
      <c r="S2099">
        <v>94</v>
      </c>
    </row>
    <row r="2100" spans="2:19" x14ac:dyDescent="0.25">
      <c r="B2100">
        <v>2098</v>
      </c>
      <c r="C2100" t="s">
        <v>87</v>
      </c>
      <c r="D2100" t="s">
        <v>43</v>
      </c>
      <c r="E2100" s="10">
        <v>1.1574074074074073E-5</v>
      </c>
      <c r="F2100" t="s">
        <v>173</v>
      </c>
      <c r="G2100" t="s">
        <v>174</v>
      </c>
      <c r="H2100" s="11">
        <v>44171.422708333332</v>
      </c>
      <c r="I2100" t="s">
        <v>3034</v>
      </c>
      <c r="J2100">
        <v>0</v>
      </c>
      <c r="K2100">
        <v>94</v>
      </c>
      <c r="M2100">
        <v>2098</v>
      </c>
      <c r="N2100" s="16">
        <v>1.1574074074074073E-5</v>
      </c>
      <c r="O2100">
        <v>9</v>
      </c>
      <c r="P2100">
        <v>7</v>
      </c>
      <c r="Q2100">
        <f>pqZwift[[#This Row],[Afstand]]+IF(pqZwift[[#This Row],[Index]]&gt;1,Q2099,0)</f>
        <v>14223</v>
      </c>
      <c r="R2100">
        <v>25</v>
      </c>
      <c r="S2100">
        <v>94</v>
      </c>
    </row>
    <row r="2101" spans="2:19" x14ac:dyDescent="0.25">
      <c r="B2101">
        <v>2099</v>
      </c>
      <c r="C2101" t="s">
        <v>87</v>
      </c>
      <c r="D2101" t="s">
        <v>55</v>
      </c>
      <c r="E2101" s="10">
        <v>1.1574074074074073E-5</v>
      </c>
      <c r="F2101" t="s">
        <v>56</v>
      </c>
      <c r="G2101" t="s">
        <v>64</v>
      </c>
      <c r="H2101" s="11">
        <v>44171.422719907408</v>
      </c>
      <c r="I2101" t="s">
        <v>3035</v>
      </c>
      <c r="J2101">
        <v>0</v>
      </c>
      <c r="K2101">
        <v>94</v>
      </c>
      <c r="M2101">
        <v>2099</v>
      </c>
      <c r="N2101" s="16">
        <v>1.1574074074074073E-5</v>
      </c>
      <c r="O2101">
        <v>9</v>
      </c>
      <c r="P2101">
        <v>5</v>
      </c>
      <c r="Q2101">
        <f>pqZwift[[#This Row],[Afstand]]+IF(pqZwift[[#This Row],[Index]]&gt;1,Q2100,0)</f>
        <v>14228</v>
      </c>
      <c r="R2101">
        <v>17</v>
      </c>
      <c r="S2101">
        <v>94</v>
      </c>
    </row>
    <row r="2102" spans="2:19" x14ac:dyDescent="0.25">
      <c r="B2102">
        <v>2100</v>
      </c>
      <c r="C2102" t="s">
        <v>87</v>
      </c>
      <c r="D2102" t="s">
        <v>66</v>
      </c>
      <c r="E2102" s="10">
        <v>1.1574074074074073E-5</v>
      </c>
      <c r="F2102" t="s">
        <v>67</v>
      </c>
      <c r="G2102" t="s">
        <v>68</v>
      </c>
      <c r="H2102" s="11">
        <v>44171.422731481478</v>
      </c>
      <c r="I2102" t="s">
        <v>3036</v>
      </c>
      <c r="J2102">
        <v>0</v>
      </c>
      <c r="K2102">
        <v>93</v>
      </c>
      <c r="M2102">
        <v>2100</v>
      </c>
      <c r="N2102" s="16">
        <v>1.1574074074074073E-5</v>
      </c>
      <c r="O2102">
        <v>9</v>
      </c>
      <c r="P2102">
        <v>6</v>
      </c>
      <c r="Q2102">
        <f>pqZwift[[#This Row],[Afstand]]+IF(pqZwift[[#This Row],[Index]]&gt;1,Q2101,0)</f>
        <v>14234</v>
      </c>
      <c r="R2102">
        <v>21</v>
      </c>
      <c r="S2102">
        <v>93</v>
      </c>
    </row>
    <row r="2103" spans="2:19" x14ac:dyDescent="0.25">
      <c r="B2103">
        <v>2101</v>
      </c>
      <c r="C2103" t="s">
        <v>87</v>
      </c>
      <c r="D2103" t="s">
        <v>66</v>
      </c>
      <c r="E2103" s="10">
        <v>1.1574074074074073E-5</v>
      </c>
      <c r="F2103" t="s">
        <v>67</v>
      </c>
      <c r="G2103" t="s">
        <v>68</v>
      </c>
      <c r="H2103" s="11">
        <v>44171.422743055555</v>
      </c>
      <c r="I2103" t="s">
        <v>3037</v>
      </c>
      <c r="J2103">
        <v>0</v>
      </c>
      <c r="K2103">
        <v>92</v>
      </c>
      <c r="M2103">
        <v>2101</v>
      </c>
      <c r="N2103" s="16">
        <v>1.1574074074074073E-5</v>
      </c>
      <c r="O2103">
        <v>9</v>
      </c>
      <c r="P2103">
        <v>6</v>
      </c>
      <c r="Q2103">
        <f>pqZwift[[#This Row],[Afstand]]+IF(pqZwift[[#This Row],[Index]]&gt;1,Q2102,0)</f>
        <v>14240</v>
      </c>
      <c r="R2103">
        <v>21</v>
      </c>
      <c r="S2103">
        <v>92</v>
      </c>
    </row>
    <row r="2104" spans="2:19" x14ac:dyDescent="0.25">
      <c r="B2104">
        <v>2102</v>
      </c>
      <c r="C2104" t="s">
        <v>87</v>
      </c>
      <c r="D2104" t="s">
        <v>55</v>
      </c>
      <c r="E2104" s="10">
        <v>1.1574074074074073E-5</v>
      </c>
      <c r="F2104" t="s">
        <v>61</v>
      </c>
      <c r="G2104" t="s">
        <v>2053</v>
      </c>
      <c r="H2104" s="11">
        <v>44171.422754629632</v>
      </c>
      <c r="I2104" t="s">
        <v>3038</v>
      </c>
      <c r="J2104">
        <v>0</v>
      </c>
      <c r="K2104">
        <v>94</v>
      </c>
      <c r="M2104">
        <v>2102</v>
      </c>
      <c r="N2104" s="16">
        <v>1.1574074074074073E-5</v>
      </c>
      <c r="O2104">
        <v>9</v>
      </c>
      <c r="P2104">
        <v>5</v>
      </c>
      <c r="Q2104">
        <f>pqZwift[[#This Row],[Afstand]]+IF(pqZwift[[#This Row],[Index]]&gt;1,Q2103,0)</f>
        <v>14245</v>
      </c>
      <c r="R2104">
        <v>18</v>
      </c>
      <c r="S2104">
        <v>94</v>
      </c>
    </row>
    <row r="2105" spans="2:19" x14ac:dyDescent="0.25">
      <c r="B2105">
        <v>2103</v>
      </c>
      <c r="C2105" t="s">
        <v>87</v>
      </c>
      <c r="D2105" t="s">
        <v>66</v>
      </c>
      <c r="E2105" s="10">
        <v>1.1574074074074073E-5</v>
      </c>
      <c r="F2105" t="s">
        <v>327</v>
      </c>
      <c r="G2105" t="s">
        <v>2943</v>
      </c>
      <c r="H2105" s="11">
        <v>44171.422766203701</v>
      </c>
      <c r="I2105" t="s">
        <v>3039</v>
      </c>
      <c r="J2105">
        <v>0</v>
      </c>
      <c r="K2105">
        <v>94</v>
      </c>
      <c r="M2105">
        <v>2103</v>
      </c>
      <c r="N2105" s="16">
        <v>1.1574074074074073E-5</v>
      </c>
      <c r="O2105">
        <v>9</v>
      </c>
      <c r="P2105">
        <v>6</v>
      </c>
      <c r="Q2105">
        <f>pqZwift[[#This Row],[Afstand]]+IF(pqZwift[[#This Row],[Index]]&gt;1,Q2104,0)</f>
        <v>14251</v>
      </c>
      <c r="R2105">
        <v>20</v>
      </c>
      <c r="S2105">
        <v>94</v>
      </c>
    </row>
    <row r="2106" spans="2:19" x14ac:dyDescent="0.25">
      <c r="B2106">
        <v>2104</v>
      </c>
      <c r="C2106" t="s">
        <v>87</v>
      </c>
      <c r="D2106" t="s">
        <v>55</v>
      </c>
      <c r="E2106" s="10">
        <v>1.1574074074074073E-5</v>
      </c>
      <c r="F2106" t="s">
        <v>61</v>
      </c>
      <c r="G2106" t="s">
        <v>3040</v>
      </c>
      <c r="H2106" s="11">
        <v>44171.422777777778</v>
      </c>
      <c r="I2106" t="s">
        <v>3041</v>
      </c>
      <c r="J2106">
        <v>0</v>
      </c>
      <c r="K2106">
        <v>93</v>
      </c>
      <c r="M2106">
        <v>2104</v>
      </c>
      <c r="N2106" s="16">
        <v>1.1574074074074073E-5</v>
      </c>
      <c r="O2106">
        <v>9</v>
      </c>
      <c r="P2106">
        <v>5</v>
      </c>
      <c r="Q2106">
        <f>pqZwift[[#This Row],[Afstand]]+IF(pqZwift[[#This Row],[Index]]&gt;1,Q2105,0)</f>
        <v>14256</v>
      </c>
      <c r="R2106">
        <v>18</v>
      </c>
      <c r="S2106">
        <v>93</v>
      </c>
    </row>
    <row r="2107" spans="2:19" x14ac:dyDescent="0.25">
      <c r="B2107">
        <v>2105</v>
      </c>
      <c r="C2107" t="s">
        <v>87</v>
      </c>
      <c r="D2107" t="s">
        <v>55</v>
      </c>
      <c r="E2107" s="10">
        <v>1.1574074074074073E-5</v>
      </c>
      <c r="F2107" t="s">
        <v>56</v>
      </c>
      <c r="G2107" t="s">
        <v>41</v>
      </c>
      <c r="H2107" s="11">
        <v>44171.422789351855</v>
      </c>
      <c r="I2107" t="s">
        <v>3042</v>
      </c>
      <c r="J2107">
        <v>0</v>
      </c>
      <c r="K2107">
        <v>94</v>
      </c>
      <c r="M2107">
        <v>2105</v>
      </c>
      <c r="N2107" s="16">
        <v>1.1574074074074073E-5</v>
      </c>
      <c r="O2107">
        <v>9</v>
      </c>
      <c r="P2107">
        <v>5</v>
      </c>
      <c r="Q2107">
        <f>pqZwift[[#This Row],[Afstand]]+IF(pqZwift[[#This Row],[Index]]&gt;1,Q2106,0)</f>
        <v>14261</v>
      </c>
      <c r="R2107">
        <v>17</v>
      </c>
      <c r="S2107">
        <v>94</v>
      </c>
    </row>
    <row r="2108" spans="2:19" x14ac:dyDescent="0.25">
      <c r="B2108">
        <v>2106</v>
      </c>
      <c r="C2108" t="s">
        <v>87</v>
      </c>
      <c r="D2108" t="s">
        <v>55</v>
      </c>
      <c r="E2108" s="10">
        <v>1.1574074074074073E-5</v>
      </c>
      <c r="F2108" t="s">
        <v>61</v>
      </c>
      <c r="G2108" t="s">
        <v>50</v>
      </c>
      <c r="H2108" s="11">
        <v>44171.422800925924</v>
      </c>
      <c r="I2108" t="s">
        <v>3043</v>
      </c>
      <c r="J2108">
        <v>0</v>
      </c>
      <c r="K2108">
        <v>93</v>
      </c>
      <c r="M2108">
        <v>2106</v>
      </c>
      <c r="N2108" s="16">
        <v>1.1574074074074073E-5</v>
      </c>
      <c r="O2108">
        <v>9</v>
      </c>
      <c r="P2108">
        <v>5</v>
      </c>
      <c r="Q2108">
        <f>pqZwift[[#This Row],[Afstand]]+IF(pqZwift[[#This Row],[Index]]&gt;1,Q2107,0)</f>
        <v>14266</v>
      </c>
      <c r="R2108">
        <v>18</v>
      </c>
      <c r="S2108">
        <v>93</v>
      </c>
    </row>
    <row r="2109" spans="2:19" x14ac:dyDescent="0.25">
      <c r="B2109">
        <v>2107</v>
      </c>
      <c r="C2109" t="s">
        <v>104</v>
      </c>
      <c r="D2109" t="s">
        <v>44</v>
      </c>
      <c r="E2109" s="10">
        <v>1.1574074074074073E-5</v>
      </c>
      <c r="F2109" t="s">
        <v>52</v>
      </c>
      <c r="G2109" t="s">
        <v>41</v>
      </c>
      <c r="H2109" s="11">
        <v>44171.422812500001</v>
      </c>
      <c r="I2109" t="s">
        <v>3044</v>
      </c>
      <c r="J2109">
        <v>0</v>
      </c>
      <c r="K2109">
        <v>93</v>
      </c>
      <c r="M2109">
        <v>2107</v>
      </c>
      <c r="N2109" s="16">
        <v>1.1574074074074073E-5</v>
      </c>
      <c r="O2109">
        <v>10</v>
      </c>
      <c r="P2109">
        <v>4</v>
      </c>
      <c r="Q2109">
        <f>pqZwift[[#This Row],[Afstand]]+IF(pqZwift[[#This Row],[Index]]&gt;1,Q2108,0)</f>
        <v>14270</v>
      </c>
      <c r="R2109">
        <v>16</v>
      </c>
      <c r="S2109">
        <v>93</v>
      </c>
    </row>
    <row r="2110" spans="2:19" x14ac:dyDescent="0.25">
      <c r="B2110">
        <v>2108</v>
      </c>
      <c r="C2110" t="s">
        <v>104</v>
      </c>
      <c r="D2110" t="s">
        <v>44</v>
      </c>
      <c r="E2110" s="10">
        <v>1.1574074074074073E-5</v>
      </c>
      <c r="F2110" t="s">
        <v>45</v>
      </c>
      <c r="G2110" t="s">
        <v>41</v>
      </c>
      <c r="H2110" s="11">
        <v>44171.422824074078</v>
      </c>
      <c r="I2110" t="s">
        <v>3045</v>
      </c>
      <c r="J2110">
        <v>0</v>
      </c>
      <c r="K2110">
        <v>92</v>
      </c>
      <c r="M2110">
        <v>2108</v>
      </c>
      <c r="N2110" s="16">
        <v>1.1574074074074073E-5</v>
      </c>
      <c r="O2110">
        <v>10</v>
      </c>
      <c r="P2110">
        <v>4</v>
      </c>
      <c r="Q2110">
        <f>pqZwift[[#This Row],[Afstand]]+IF(pqZwift[[#This Row],[Index]]&gt;1,Q2109,0)</f>
        <v>14274</v>
      </c>
      <c r="R2110">
        <v>15</v>
      </c>
      <c r="S2110">
        <v>92</v>
      </c>
    </row>
    <row r="2111" spans="2:19" x14ac:dyDescent="0.25">
      <c r="B2111">
        <v>2109</v>
      </c>
      <c r="C2111" t="s">
        <v>104</v>
      </c>
      <c r="D2111" t="s">
        <v>44</v>
      </c>
      <c r="E2111" s="10">
        <v>1.1574074074074073E-5</v>
      </c>
      <c r="F2111" t="s">
        <v>45</v>
      </c>
      <c r="G2111" t="s">
        <v>3046</v>
      </c>
      <c r="H2111" s="11">
        <v>44171.422835648147</v>
      </c>
      <c r="I2111" t="s">
        <v>3047</v>
      </c>
      <c r="J2111">
        <v>0</v>
      </c>
      <c r="K2111">
        <v>91</v>
      </c>
      <c r="M2111">
        <v>2109</v>
      </c>
      <c r="N2111" s="16">
        <v>1.1574074074074073E-5</v>
      </c>
      <c r="O2111">
        <v>10</v>
      </c>
      <c r="P2111">
        <v>4</v>
      </c>
      <c r="Q2111">
        <f>pqZwift[[#This Row],[Afstand]]+IF(pqZwift[[#This Row],[Index]]&gt;1,Q2110,0)</f>
        <v>14278</v>
      </c>
      <c r="R2111">
        <v>15</v>
      </c>
      <c r="S2111">
        <v>91</v>
      </c>
    </row>
    <row r="2112" spans="2:19" x14ac:dyDescent="0.25">
      <c r="B2112">
        <v>2110</v>
      </c>
      <c r="C2112" t="s">
        <v>104</v>
      </c>
      <c r="D2112" t="s">
        <v>44</v>
      </c>
      <c r="E2112" s="10">
        <v>1.1574074074074073E-5</v>
      </c>
      <c r="F2112" t="s">
        <v>45</v>
      </c>
      <c r="G2112" t="s">
        <v>41</v>
      </c>
      <c r="H2112" s="11">
        <v>44171.422847222224</v>
      </c>
      <c r="I2112" t="s">
        <v>3048</v>
      </c>
      <c r="J2112">
        <v>0</v>
      </c>
      <c r="K2112">
        <v>91</v>
      </c>
      <c r="M2112">
        <v>2110</v>
      </c>
      <c r="N2112" s="16">
        <v>1.1574074074074073E-5</v>
      </c>
      <c r="O2112">
        <v>10</v>
      </c>
      <c r="P2112">
        <v>4</v>
      </c>
      <c r="Q2112">
        <f>pqZwift[[#This Row],[Afstand]]+IF(pqZwift[[#This Row],[Index]]&gt;1,Q2111,0)</f>
        <v>14282</v>
      </c>
      <c r="R2112">
        <v>15</v>
      </c>
      <c r="S2112">
        <v>91</v>
      </c>
    </row>
    <row r="2113" spans="2:19" x14ac:dyDescent="0.25">
      <c r="B2113">
        <v>2111</v>
      </c>
      <c r="C2113" t="s">
        <v>104</v>
      </c>
      <c r="D2113" t="s">
        <v>44</v>
      </c>
      <c r="E2113" s="10">
        <v>1.1574074074074073E-5</v>
      </c>
      <c r="F2113" t="s">
        <v>1154</v>
      </c>
      <c r="G2113" t="s">
        <v>41</v>
      </c>
      <c r="H2113" s="11">
        <v>44171.422858796293</v>
      </c>
      <c r="I2113" t="s">
        <v>3049</v>
      </c>
      <c r="J2113">
        <v>0</v>
      </c>
      <c r="K2113">
        <v>91</v>
      </c>
      <c r="M2113">
        <v>2111</v>
      </c>
      <c r="N2113" s="16">
        <v>1.1574074074074073E-5</v>
      </c>
      <c r="O2113">
        <v>10</v>
      </c>
      <c r="P2113">
        <v>4</v>
      </c>
      <c r="Q2113">
        <f>pqZwift[[#This Row],[Afstand]]+IF(pqZwift[[#This Row],[Index]]&gt;1,Q2112,0)</f>
        <v>14286</v>
      </c>
      <c r="R2113">
        <v>13</v>
      </c>
      <c r="S2113">
        <v>91</v>
      </c>
    </row>
    <row r="2114" spans="2:19" x14ac:dyDescent="0.25">
      <c r="B2114">
        <v>2112</v>
      </c>
      <c r="C2114" t="s">
        <v>104</v>
      </c>
      <c r="D2114" t="s">
        <v>44</v>
      </c>
      <c r="E2114" s="10">
        <v>1.1574074074074073E-5</v>
      </c>
      <c r="F2114" t="s">
        <v>1154</v>
      </c>
      <c r="G2114" t="s">
        <v>41</v>
      </c>
      <c r="H2114" s="11">
        <v>44171.42287037037</v>
      </c>
      <c r="I2114" t="s">
        <v>3050</v>
      </c>
      <c r="J2114">
        <v>0</v>
      </c>
      <c r="K2114">
        <v>90</v>
      </c>
      <c r="M2114">
        <v>2112</v>
      </c>
      <c r="N2114" s="16">
        <v>1.1574074074074073E-5</v>
      </c>
      <c r="O2114">
        <v>10</v>
      </c>
      <c r="P2114">
        <v>4</v>
      </c>
      <c r="Q2114">
        <f>pqZwift[[#This Row],[Afstand]]+IF(pqZwift[[#This Row],[Index]]&gt;1,Q2113,0)</f>
        <v>14290</v>
      </c>
      <c r="R2114">
        <v>13</v>
      </c>
      <c r="S2114">
        <v>90</v>
      </c>
    </row>
    <row r="2115" spans="2:19" x14ac:dyDescent="0.25">
      <c r="B2115">
        <v>2113</v>
      </c>
      <c r="C2115" t="s">
        <v>104</v>
      </c>
      <c r="D2115" t="s">
        <v>44</v>
      </c>
      <c r="E2115" s="10">
        <v>1.1574074074074073E-5</v>
      </c>
      <c r="F2115" t="s">
        <v>1154</v>
      </c>
      <c r="G2115" t="s">
        <v>41</v>
      </c>
      <c r="H2115" s="11">
        <v>44171.422881944447</v>
      </c>
      <c r="I2115" t="s">
        <v>3051</v>
      </c>
      <c r="J2115">
        <v>0</v>
      </c>
      <c r="K2115">
        <v>91</v>
      </c>
      <c r="M2115">
        <v>2113</v>
      </c>
      <c r="N2115" s="16">
        <v>1.1574074074074073E-5</v>
      </c>
      <c r="O2115">
        <v>10</v>
      </c>
      <c r="P2115">
        <v>4</v>
      </c>
      <c r="Q2115">
        <f>pqZwift[[#This Row],[Afstand]]+IF(pqZwift[[#This Row],[Index]]&gt;1,Q2114,0)</f>
        <v>14294</v>
      </c>
      <c r="R2115">
        <v>13</v>
      </c>
      <c r="S2115">
        <v>91</v>
      </c>
    </row>
    <row r="2116" spans="2:19" x14ac:dyDescent="0.25">
      <c r="B2116">
        <v>2114</v>
      </c>
      <c r="C2116" t="s">
        <v>104</v>
      </c>
      <c r="D2116" t="s">
        <v>44</v>
      </c>
      <c r="E2116" s="10">
        <v>1.1574074074074073E-5</v>
      </c>
      <c r="F2116" t="s">
        <v>1154</v>
      </c>
      <c r="G2116" t="s">
        <v>41</v>
      </c>
      <c r="H2116" s="11">
        <v>44171.422893518517</v>
      </c>
      <c r="I2116" t="s">
        <v>3052</v>
      </c>
      <c r="J2116">
        <v>0</v>
      </c>
      <c r="K2116">
        <v>91</v>
      </c>
      <c r="M2116">
        <v>2114</v>
      </c>
      <c r="N2116" s="16">
        <v>1.1574074074074073E-5</v>
      </c>
      <c r="O2116">
        <v>10</v>
      </c>
      <c r="P2116">
        <v>4</v>
      </c>
      <c r="Q2116">
        <f>pqZwift[[#This Row],[Afstand]]+IF(pqZwift[[#This Row],[Index]]&gt;1,Q2115,0)</f>
        <v>14298</v>
      </c>
      <c r="R2116">
        <v>13</v>
      </c>
      <c r="S2116">
        <v>91</v>
      </c>
    </row>
    <row r="2117" spans="2:19" x14ac:dyDescent="0.25">
      <c r="B2117">
        <v>2115</v>
      </c>
      <c r="C2117" t="s">
        <v>117</v>
      </c>
      <c r="D2117" t="s">
        <v>48</v>
      </c>
      <c r="E2117" s="10">
        <v>1.1574074074074073E-5</v>
      </c>
      <c r="F2117" t="s">
        <v>1223</v>
      </c>
      <c r="G2117" t="s">
        <v>41</v>
      </c>
      <c r="H2117" s="11">
        <v>44171.422905092593</v>
      </c>
      <c r="I2117" t="s">
        <v>3053</v>
      </c>
      <c r="J2117">
        <v>0</v>
      </c>
      <c r="K2117">
        <v>91</v>
      </c>
      <c r="M2117">
        <v>2115</v>
      </c>
      <c r="N2117" s="16">
        <v>1.1574074074074073E-5</v>
      </c>
      <c r="O2117">
        <v>11</v>
      </c>
      <c r="P2117">
        <v>3</v>
      </c>
      <c r="Q2117">
        <f>pqZwift[[#This Row],[Afstand]]+IF(pqZwift[[#This Row],[Index]]&gt;1,Q2116,0)</f>
        <v>14301</v>
      </c>
      <c r="R2117">
        <v>12</v>
      </c>
      <c r="S2117">
        <v>91</v>
      </c>
    </row>
    <row r="2118" spans="2:19" x14ac:dyDescent="0.25">
      <c r="B2118">
        <v>2116</v>
      </c>
      <c r="C2118" t="s">
        <v>117</v>
      </c>
      <c r="D2118" t="s">
        <v>44</v>
      </c>
      <c r="E2118" s="10">
        <v>1.1574074074074073E-5</v>
      </c>
      <c r="F2118" t="s">
        <v>1154</v>
      </c>
      <c r="G2118" t="s">
        <v>41</v>
      </c>
      <c r="H2118" s="11">
        <v>44171.42291666667</v>
      </c>
      <c r="I2118" t="s">
        <v>3054</v>
      </c>
      <c r="J2118">
        <v>0</v>
      </c>
      <c r="K2118">
        <v>91</v>
      </c>
      <c r="M2118">
        <v>2116</v>
      </c>
      <c r="N2118" s="16">
        <v>1.1574074074074073E-5</v>
      </c>
      <c r="O2118">
        <v>11</v>
      </c>
      <c r="P2118">
        <v>4</v>
      </c>
      <c r="Q2118">
        <f>pqZwift[[#This Row],[Afstand]]+IF(pqZwift[[#This Row],[Index]]&gt;1,Q2117,0)</f>
        <v>14305</v>
      </c>
      <c r="R2118">
        <v>13</v>
      </c>
      <c r="S2118">
        <v>91</v>
      </c>
    </row>
    <row r="2119" spans="2:19" x14ac:dyDescent="0.25">
      <c r="B2119">
        <v>2117</v>
      </c>
      <c r="C2119" t="s">
        <v>117</v>
      </c>
      <c r="D2119" t="s">
        <v>48</v>
      </c>
      <c r="E2119" s="10">
        <v>1.1574074074074073E-5</v>
      </c>
      <c r="F2119" t="s">
        <v>1223</v>
      </c>
      <c r="G2119" t="s">
        <v>41</v>
      </c>
      <c r="H2119" s="11">
        <v>44171.42292824074</v>
      </c>
      <c r="I2119" t="s">
        <v>3055</v>
      </c>
      <c r="J2119">
        <v>0</v>
      </c>
      <c r="K2119">
        <v>91</v>
      </c>
      <c r="M2119">
        <v>2117</v>
      </c>
      <c r="N2119" s="16">
        <v>1.1574074074074073E-5</v>
      </c>
      <c r="O2119">
        <v>11</v>
      </c>
      <c r="P2119">
        <v>3</v>
      </c>
      <c r="Q2119">
        <f>pqZwift[[#This Row],[Afstand]]+IF(pqZwift[[#This Row],[Index]]&gt;1,Q2118,0)</f>
        <v>14308</v>
      </c>
      <c r="R2119">
        <v>12</v>
      </c>
      <c r="S2119">
        <v>91</v>
      </c>
    </row>
    <row r="2120" spans="2:19" x14ac:dyDescent="0.25">
      <c r="B2120">
        <v>2118</v>
      </c>
      <c r="C2120" t="s">
        <v>117</v>
      </c>
      <c r="D2120" t="s">
        <v>44</v>
      </c>
      <c r="E2120" s="10">
        <v>1.1574074074074073E-5</v>
      </c>
      <c r="F2120" t="s">
        <v>1154</v>
      </c>
      <c r="G2120" t="s">
        <v>41</v>
      </c>
      <c r="H2120" s="11">
        <v>44171.422939814816</v>
      </c>
      <c r="I2120" t="s">
        <v>3056</v>
      </c>
      <c r="J2120">
        <v>0</v>
      </c>
      <c r="K2120">
        <v>92</v>
      </c>
      <c r="M2120">
        <v>2118</v>
      </c>
      <c r="N2120" s="16">
        <v>1.1574074074074073E-5</v>
      </c>
      <c r="O2120">
        <v>11</v>
      </c>
      <c r="P2120">
        <v>4</v>
      </c>
      <c r="Q2120">
        <f>pqZwift[[#This Row],[Afstand]]+IF(pqZwift[[#This Row],[Index]]&gt;1,Q2119,0)</f>
        <v>14312</v>
      </c>
      <c r="R2120">
        <v>13</v>
      </c>
      <c r="S2120">
        <v>92</v>
      </c>
    </row>
    <row r="2121" spans="2:19" x14ac:dyDescent="0.25">
      <c r="B2121">
        <v>2119</v>
      </c>
      <c r="C2121" t="s">
        <v>117</v>
      </c>
      <c r="D2121" t="s">
        <v>48</v>
      </c>
      <c r="E2121" s="10">
        <v>1.1574074074074073E-5</v>
      </c>
      <c r="F2121" t="s">
        <v>1223</v>
      </c>
      <c r="G2121" t="s">
        <v>41</v>
      </c>
      <c r="H2121" s="11">
        <v>44171.422951388886</v>
      </c>
      <c r="I2121" t="s">
        <v>3057</v>
      </c>
      <c r="J2121">
        <v>0</v>
      </c>
      <c r="K2121">
        <v>91</v>
      </c>
      <c r="M2121">
        <v>2119</v>
      </c>
      <c r="N2121" s="16">
        <v>1.1574074074074073E-5</v>
      </c>
      <c r="O2121">
        <v>11</v>
      </c>
      <c r="P2121">
        <v>3</v>
      </c>
      <c r="Q2121">
        <f>pqZwift[[#This Row],[Afstand]]+IF(pqZwift[[#This Row],[Index]]&gt;1,Q2120,0)</f>
        <v>14315</v>
      </c>
      <c r="R2121">
        <v>12</v>
      </c>
      <c r="S2121">
        <v>91</v>
      </c>
    </row>
    <row r="2122" spans="2:19" x14ac:dyDescent="0.25">
      <c r="B2122">
        <v>2120</v>
      </c>
      <c r="C2122" t="s">
        <v>117</v>
      </c>
      <c r="D2122" t="s">
        <v>48</v>
      </c>
      <c r="E2122" s="10">
        <v>1.1574074074074073E-5</v>
      </c>
      <c r="F2122" t="s">
        <v>1154</v>
      </c>
      <c r="G2122" t="s">
        <v>3058</v>
      </c>
      <c r="H2122" s="11">
        <v>44171.422962962963</v>
      </c>
      <c r="I2122" t="s">
        <v>3059</v>
      </c>
      <c r="J2122">
        <v>0</v>
      </c>
      <c r="K2122">
        <v>91</v>
      </c>
      <c r="M2122">
        <v>2120</v>
      </c>
      <c r="N2122" s="16">
        <v>1.1574074074074073E-5</v>
      </c>
      <c r="O2122">
        <v>11</v>
      </c>
      <c r="P2122">
        <v>3</v>
      </c>
      <c r="Q2122">
        <f>pqZwift[[#This Row],[Afstand]]+IF(pqZwift[[#This Row],[Index]]&gt;1,Q2121,0)</f>
        <v>14318</v>
      </c>
      <c r="R2122">
        <v>13</v>
      </c>
      <c r="S2122">
        <v>91</v>
      </c>
    </row>
    <row r="2123" spans="2:19" x14ac:dyDescent="0.25">
      <c r="B2123">
        <v>2121</v>
      </c>
      <c r="C2123" t="s">
        <v>117</v>
      </c>
      <c r="D2123" t="s">
        <v>48</v>
      </c>
      <c r="E2123" s="10">
        <v>1.1574074074074073E-5</v>
      </c>
      <c r="F2123" t="s">
        <v>1223</v>
      </c>
      <c r="G2123" t="s">
        <v>41</v>
      </c>
      <c r="H2123" s="11">
        <v>44171.422974537039</v>
      </c>
      <c r="I2123" t="s">
        <v>3060</v>
      </c>
      <c r="J2123">
        <v>0</v>
      </c>
      <c r="K2123">
        <v>91</v>
      </c>
      <c r="M2123">
        <v>2121</v>
      </c>
      <c r="N2123" s="16">
        <v>1.1574074074074073E-5</v>
      </c>
      <c r="O2123">
        <v>11</v>
      </c>
      <c r="P2123">
        <v>3</v>
      </c>
      <c r="Q2123">
        <f>pqZwift[[#This Row],[Afstand]]+IF(pqZwift[[#This Row],[Index]]&gt;1,Q2122,0)</f>
        <v>14321</v>
      </c>
      <c r="R2123">
        <v>12</v>
      </c>
      <c r="S2123">
        <v>91</v>
      </c>
    </row>
    <row r="2124" spans="2:19" x14ac:dyDescent="0.25">
      <c r="B2124">
        <v>2122</v>
      </c>
      <c r="C2124" t="s">
        <v>117</v>
      </c>
      <c r="D2124" t="s">
        <v>48</v>
      </c>
      <c r="E2124" s="10">
        <v>1.1574074074074073E-5</v>
      </c>
      <c r="F2124" t="s">
        <v>1149</v>
      </c>
      <c r="G2124" t="s">
        <v>41</v>
      </c>
      <c r="H2124" s="11">
        <v>44171.422986111109</v>
      </c>
      <c r="I2124" t="s">
        <v>3061</v>
      </c>
      <c r="J2124">
        <v>0</v>
      </c>
      <c r="K2124">
        <v>91</v>
      </c>
      <c r="M2124">
        <v>2122</v>
      </c>
      <c r="N2124" s="16">
        <v>1.1574074074074073E-5</v>
      </c>
      <c r="O2124">
        <v>11</v>
      </c>
      <c r="P2124">
        <v>3</v>
      </c>
      <c r="Q2124">
        <f>pqZwift[[#This Row],[Afstand]]+IF(pqZwift[[#This Row],[Index]]&gt;1,Q2123,0)</f>
        <v>14324</v>
      </c>
      <c r="R2124">
        <v>11</v>
      </c>
      <c r="S2124">
        <v>91</v>
      </c>
    </row>
    <row r="2125" spans="2:19" x14ac:dyDescent="0.25">
      <c r="B2125">
        <v>2123</v>
      </c>
      <c r="C2125" t="s">
        <v>117</v>
      </c>
      <c r="D2125" t="s">
        <v>44</v>
      </c>
      <c r="E2125" s="10">
        <v>1.1574074074074073E-5</v>
      </c>
      <c r="F2125" t="s">
        <v>45</v>
      </c>
      <c r="G2125" t="s">
        <v>2920</v>
      </c>
      <c r="H2125" s="11">
        <v>44171.422997685186</v>
      </c>
      <c r="I2125" t="s">
        <v>3062</v>
      </c>
      <c r="J2125">
        <v>0</v>
      </c>
      <c r="K2125">
        <v>90</v>
      </c>
      <c r="M2125">
        <v>2123</v>
      </c>
      <c r="N2125" s="16">
        <v>1.1574074074074073E-5</v>
      </c>
      <c r="O2125">
        <v>11</v>
      </c>
      <c r="P2125">
        <v>4</v>
      </c>
      <c r="Q2125">
        <f>pqZwift[[#This Row],[Afstand]]+IF(pqZwift[[#This Row],[Index]]&gt;1,Q2124,0)</f>
        <v>14328</v>
      </c>
      <c r="R2125">
        <v>15</v>
      </c>
      <c r="S2125">
        <v>90</v>
      </c>
    </row>
    <row r="2126" spans="2:19" x14ac:dyDescent="0.25">
      <c r="B2126">
        <v>2124</v>
      </c>
      <c r="C2126" t="s">
        <v>401</v>
      </c>
      <c r="D2126" t="s">
        <v>48</v>
      </c>
      <c r="E2126" s="10">
        <v>1.1574074074074073E-5</v>
      </c>
      <c r="F2126" t="s">
        <v>1149</v>
      </c>
      <c r="G2126" t="s">
        <v>41</v>
      </c>
      <c r="H2126" s="11">
        <v>44171.423009259262</v>
      </c>
      <c r="I2126" t="s">
        <v>3063</v>
      </c>
      <c r="J2126">
        <v>0</v>
      </c>
      <c r="K2126">
        <v>91</v>
      </c>
      <c r="M2126">
        <v>2124</v>
      </c>
      <c r="N2126" s="16">
        <v>1.1574074074074073E-5</v>
      </c>
      <c r="O2126">
        <v>12</v>
      </c>
      <c r="P2126">
        <v>3</v>
      </c>
      <c r="Q2126">
        <f>pqZwift[[#This Row],[Afstand]]+IF(pqZwift[[#This Row],[Index]]&gt;1,Q2125,0)</f>
        <v>14331</v>
      </c>
      <c r="R2126">
        <v>11</v>
      </c>
      <c r="S2126">
        <v>91</v>
      </c>
    </row>
    <row r="2127" spans="2:19" x14ac:dyDescent="0.25">
      <c r="B2127">
        <v>2125</v>
      </c>
      <c r="C2127" t="s">
        <v>401</v>
      </c>
      <c r="D2127" t="s">
        <v>48</v>
      </c>
      <c r="E2127" s="10">
        <v>1.1574074074074073E-5</v>
      </c>
      <c r="F2127" t="s">
        <v>1154</v>
      </c>
      <c r="G2127" t="s">
        <v>3058</v>
      </c>
      <c r="H2127" s="11">
        <v>44171.423020833332</v>
      </c>
      <c r="I2127" t="s">
        <v>3064</v>
      </c>
      <c r="J2127">
        <v>0</v>
      </c>
      <c r="K2127">
        <v>91</v>
      </c>
      <c r="M2127">
        <v>2125</v>
      </c>
      <c r="N2127" s="16">
        <v>1.1574074074074073E-5</v>
      </c>
      <c r="O2127">
        <v>12</v>
      </c>
      <c r="P2127">
        <v>3</v>
      </c>
      <c r="Q2127">
        <f>pqZwift[[#This Row],[Afstand]]+IF(pqZwift[[#This Row],[Index]]&gt;1,Q2126,0)</f>
        <v>14334</v>
      </c>
      <c r="R2127">
        <v>13</v>
      </c>
      <c r="S2127">
        <v>91</v>
      </c>
    </row>
    <row r="2128" spans="2:19" x14ac:dyDescent="0.25">
      <c r="B2128">
        <v>2126</v>
      </c>
      <c r="C2128" t="s">
        <v>401</v>
      </c>
      <c r="D2128" t="s">
        <v>44</v>
      </c>
      <c r="E2128" s="10">
        <v>1.1574074074074073E-5</v>
      </c>
      <c r="F2128" t="s">
        <v>1151</v>
      </c>
      <c r="G2128" t="s">
        <v>2924</v>
      </c>
      <c r="H2128" s="11">
        <v>44171.423032407409</v>
      </c>
      <c r="I2128" t="s">
        <v>3065</v>
      </c>
      <c r="J2128">
        <v>0</v>
      </c>
      <c r="K2128">
        <v>91</v>
      </c>
      <c r="M2128">
        <v>2126</v>
      </c>
      <c r="N2128" s="16">
        <v>1.1574074074074073E-5</v>
      </c>
      <c r="O2128">
        <v>12</v>
      </c>
      <c r="P2128">
        <v>4</v>
      </c>
      <c r="Q2128">
        <f>pqZwift[[#This Row],[Afstand]]+IF(pqZwift[[#This Row],[Index]]&gt;1,Q2127,0)</f>
        <v>14338</v>
      </c>
      <c r="R2128">
        <v>14</v>
      </c>
      <c r="S2128">
        <v>91</v>
      </c>
    </row>
    <row r="2129" spans="2:19" x14ac:dyDescent="0.25">
      <c r="B2129">
        <v>2127</v>
      </c>
      <c r="C2129" t="s">
        <v>401</v>
      </c>
      <c r="D2129" t="s">
        <v>48</v>
      </c>
      <c r="E2129" s="10">
        <v>1.1574074074074073E-5</v>
      </c>
      <c r="F2129" t="s">
        <v>1223</v>
      </c>
      <c r="G2129" t="s">
        <v>2981</v>
      </c>
      <c r="H2129" s="11">
        <v>44171.423043981478</v>
      </c>
      <c r="I2129" t="s">
        <v>3066</v>
      </c>
      <c r="J2129">
        <v>0</v>
      </c>
      <c r="K2129">
        <v>91</v>
      </c>
      <c r="M2129">
        <v>2127</v>
      </c>
      <c r="N2129" s="16">
        <v>1.1574074074074073E-5</v>
      </c>
      <c r="O2129">
        <v>12</v>
      </c>
      <c r="P2129">
        <v>3</v>
      </c>
      <c r="Q2129">
        <f>pqZwift[[#This Row],[Afstand]]+IF(pqZwift[[#This Row],[Index]]&gt;1,Q2128,0)</f>
        <v>14341</v>
      </c>
      <c r="R2129">
        <v>12</v>
      </c>
      <c r="S2129">
        <v>91</v>
      </c>
    </row>
    <row r="2130" spans="2:19" x14ac:dyDescent="0.25">
      <c r="B2130">
        <v>2128</v>
      </c>
      <c r="C2130" t="s">
        <v>401</v>
      </c>
      <c r="D2130" t="s">
        <v>48</v>
      </c>
      <c r="E2130" s="10">
        <v>1.1574074074074073E-5</v>
      </c>
      <c r="F2130" t="s">
        <v>1223</v>
      </c>
      <c r="G2130" t="s">
        <v>2981</v>
      </c>
      <c r="H2130" s="11">
        <v>44171.423055555555</v>
      </c>
      <c r="I2130" t="s">
        <v>3067</v>
      </c>
      <c r="J2130">
        <v>0</v>
      </c>
      <c r="K2130">
        <v>91</v>
      </c>
      <c r="M2130">
        <v>2128</v>
      </c>
      <c r="N2130" s="16">
        <v>1.1574074074074073E-5</v>
      </c>
      <c r="O2130">
        <v>12</v>
      </c>
      <c r="P2130">
        <v>3</v>
      </c>
      <c r="Q2130">
        <f>pqZwift[[#This Row],[Afstand]]+IF(pqZwift[[#This Row],[Index]]&gt;1,Q2129,0)</f>
        <v>14344</v>
      </c>
      <c r="R2130">
        <v>12</v>
      </c>
      <c r="S2130">
        <v>91</v>
      </c>
    </row>
    <row r="2131" spans="2:19" x14ac:dyDescent="0.25">
      <c r="B2131">
        <v>2129</v>
      </c>
      <c r="C2131" t="s">
        <v>401</v>
      </c>
      <c r="D2131" t="s">
        <v>48</v>
      </c>
      <c r="E2131" s="10">
        <v>1.1574074074074073E-5</v>
      </c>
      <c r="F2131" t="s">
        <v>1223</v>
      </c>
      <c r="G2131" t="s">
        <v>2230</v>
      </c>
      <c r="H2131" s="11">
        <v>44171.423067129632</v>
      </c>
      <c r="I2131" t="s">
        <v>3068</v>
      </c>
      <c r="J2131">
        <v>0</v>
      </c>
      <c r="K2131">
        <v>92</v>
      </c>
      <c r="M2131">
        <v>2129</v>
      </c>
      <c r="N2131" s="16">
        <v>1.1574074074074073E-5</v>
      </c>
      <c r="O2131">
        <v>12</v>
      </c>
      <c r="P2131">
        <v>3</v>
      </c>
      <c r="Q2131">
        <f>pqZwift[[#This Row],[Afstand]]+IF(pqZwift[[#This Row],[Index]]&gt;1,Q2130,0)</f>
        <v>14347</v>
      </c>
      <c r="R2131">
        <v>12</v>
      </c>
      <c r="S2131">
        <v>92</v>
      </c>
    </row>
    <row r="2132" spans="2:19" x14ac:dyDescent="0.25">
      <c r="B2132">
        <v>2130</v>
      </c>
      <c r="C2132" t="s">
        <v>401</v>
      </c>
      <c r="D2132" t="s">
        <v>44</v>
      </c>
      <c r="E2132" s="10">
        <v>1.1574074074074073E-5</v>
      </c>
      <c r="F2132" t="s">
        <v>52</v>
      </c>
      <c r="G2132" t="s">
        <v>2064</v>
      </c>
      <c r="H2132" s="11">
        <v>44171.423078703701</v>
      </c>
      <c r="I2132" t="s">
        <v>3069</v>
      </c>
      <c r="J2132">
        <v>0</v>
      </c>
      <c r="K2132">
        <v>93</v>
      </c>
      <c r="M2132">
        <v>2130</v>
      </c>
      <c r="N2132" s="16">
        <v>1.1574074074074073E-5</v>
      </c>
      <c r="O2132">
        <v>12</v>
      </c>
      <c r="P2132">
        <v>4</v>
      </c>
      <c r="Q2132">
        <f>pqZwift[[#This Row],[Afstand]]+IF(pqZwift[[#This Row],[Index]]&gt;1,Q2131,0)</f>
        <v>14351</v>
      </c>
      <c r="R2132">
        <v>16</v>
      </c>
      <c r="S2132">
        <v>93</v>
      </c>
    </row>
    <row r="2133" spans="2:19" x14ac:dyDescent="0.25">
      <c r="B2133">
        <v>2131</v>
      </c>
      <c r="C2133" t="s">
        <v>401</v>
      </c>
      <c r="D2133" t="s">
        <v>48</v>
      </c>
      <c r="E2133" s="10">
        <v>1.1574074074074073E-5</v>
      </c>
      <c r="F2133" t="s">
        <v>1228</v>
      </c>
      <c r="G2133" t="s">
        <v>2337</v>
      </c>
      <c r="H2133" s="11">
        <v>44171.423090277778</v>
      </c>
      <c r="I2133" t="s">
        <v>3070</v>
      </c>
      <c r="J2133">
        <v>0</v>
      </c>
      <c r="K2133">
        <v>92</v>
      </c>
      <c r="M2133">
        <v>2131</v>
      </c>
      <c r="N2133" s="16">
        <v>1.1574074074074073E-5</v>
      </c>
      <c r="O2133">
        <v>12</v>
      </c>
      <c r="P2133">
        <v>3</v>
      </c>
      <c r="Q2133">
        <f>pqZwift[[#This Row],[Afstand]]+IF(pqZwift[[#This Row],[Index]]&gt;1,Q2132,0)</f>
        <v>14354</v>
      </c>
      <c r="R2133">
        <v>10</v>
      </c>
      <c r="S2133">
        <v>92</v>
      </c>
    </row>
    <row r="2134" spans="2:19" x14ac:dyDescent="0.25">
      <c r="B2134">
        <v>2132</v>
      </c>
      <c r="C2134" t="s">
        <v>401</v>
      </c>
      <c r="D2134" t="s">
        <v>44</v>
      </c>
      <c r="E2134" s="10">
        <v>1.1574074074074073E-5</v>
      </c>
      <c r="F2134" t="s">
        <v>45</v>
      </c>
      <c r="G2134" t="s">
        <v>1678</v>
      </c>
      <c r="H2134" s="11">
        <v>44171.423101851855</v>
      </c>
      <c r="I2134" t="s">
        <v>3071</v>
      </c>
      <c r="J2134">
        <v>0</v>
      </c>
      <c r="K2134">
        <v>93</v>
      </c>
      <c r="M2134">
        <v>2132</v>
      </c>
      <c r="N2134" s="16">
        <v>1.1574074074074073E-5</v>
      </c>
      <c r="O2134">
        <v>12</v>
      </c>
      <c r="P2134">
        <v>4</v>
      </c>
      <c r="Q2134">
        <f>pqZwift[[#This Row],[Afstand]]+IF(pqZwift[[#This Row],[Index]]&gt;1,Q2133,0)</f>
        <v>14358</v>
      </c>
      <c r="R2134">
        <v>15</v>
      </c>
      <c r="S2134">
        <v>93</v>
      </c>
    </row>
    <row r="2135" spans="2:19" x14ac:dyDescent="0.25">
      <c r="B2135">
        <v>2133</v>
      </c>
      <c r="C2135" t="s">
        <v>401</v>
      </c>
      <c r="D2135" t="s">
        <v>44</v>
      </c>
      <c r="E2135" s="10">
        <v>1.1574074074074073E-5</v>
      </c>
      <c r="F2135" t="s">
        <v>1151</v>
      </c>
      <c r="G2135" t="s">
        <v>922</v>
      </c>
      <c r="H2135" s="11">
        <v>44171.423113425924</v>
      </c>
      <c r="I2135" t="s">
        <v>3072</v>
      </c>
      <c r="J2135">
        <v>0</v>
      </c>
      <c r="K2135">
        <v>94</v>
      </c>
      <c r="M2135">
        <v>2133</v>
      </c>
      <c r="N2135" s="16">
        <v>1.1574074074074073E-5</v>
      </c>
      <c r="O2135">
        <v>12</v>
      </c>
      <c r="P2135">
        <v>4</v>
      </c>
      <c r="Q2135">
        <f>pqZwift[[#This Row],[Afstand]]+IF(pqZwift[[#This Row],[Index]]&gt;1,Q2134,0)</f>
        <v>14362</v>
      </c>
      <c r="R2135">
        <v>14</v>
      </c>
      <c r="S2135">
        <v>94</v>
      </c>
    </row>
    <row r="2136" spans="2:19" x14ac:dyDescent="0.25">
      <c r="B2136">
        <v>2134</v>
      </c>
      <c r="C2136" t="s">
        <v>401</v>
      </c>
      <c r="D2136" t="s">
        <v>44</v>
      </c>
      <c r="E2136" s="10">
        <v>1.1574074074074073E-5</v>
      </c>
      <c r="F2136" t="s">
        <v>1151</v>
      </c>
      <c r="G2136" t="s">
        <v>1618</v>
      </c>
      <c r="H2136" s="11">
        <v>44171.423125000001</v>
      </c>
      <c r="I2136" t="s">
        <v>3073</v>
      </c>
      <c r="J2136">
        <v>0</v>
      </c>
      <c r="K2136">
        <v>94</v>
      </c>
      <c r="M2136">
        <v>2134</v>
      </c>
      <c r="N2136" s="16">
        <v>1.1574074074074073E-5</v>
      </c>
      <c r="O2136">
        <v>12</v>
      </c>
      <c r="P2136">
        <v>4</v>
      </c>
      <c r="Q2136">
        <f>pqZwift[[#This Row],[Afstand]]+IF(pqZwift[[#This Row],[Index]]&gt;1,Q2135,0)</f>
        <v>14366</v>
      </c>
      <c r="R2136">
        <v>14</v>
      </c>
      <c r="S2136">
        <v>94</v>
      </c>
    </row>
    <row r="2137" spans="2:19" x14ac:dyDescent="0.25">
      <c r="B2137">
        <v>2135</v>
      </c>
      <c r="C2137" t="s">
        <v>401</v>
      </c>
      <c r="D2137" t="s">
        <v>36</v>
      </c>
      <c r="E2137" s="10">
        <v>1.1574074074074073E-5</v>
      </c>
      <c r="F2137" t="s">
        <v>37</v>
      </c>
      <c r="G2137" t="s">
        <v>2924</v>
      </c>
      <c r="H2137" s="11">
        <v>44171.423136574071</v>
      </c>
      <c r="I2137" t="s">
        <v>3074</v>
      </c>
      <c r="J2137">
        <v>0</v>
      </c>
      <c r="K2137">
        <v>95</v>
      </c>
      <c r="M2137">
        <v>2135</v>
      </c>
      <c r="N2137" s="16">
        <v>1.1574074074074073E-5</v>
      </c>
      <c r="O2137">
        <v>12</v>
      </c>
      <c r="P2137">
        <v>2</v>
      </c>
      <c r="Q2137">
        <f>pqZwift[[#This Row],[Afstand]]+IF(pqZwift[[#This Row],[Index]]&gt;1,Q2136,0)</f>
        <v>14368</v>
      </c>
      <c r="R2137">
        <v>7</v>
      </c>
      <c r="S2137">
        <v>95</v>
      </c>
    </row>
    <row r="2138" spans="2:19" x14ac:dyDescent="0.25">
      <c r="B2138">
        <v>2136</v>
      </c>
      <c r="C2138" t="s">
        <v>401</v>
      </c>
      <c r="D2138" t="s">
        <v>55</v>
      </c>
      <c r="E2138" s="10">
        <v>1.1574074074074073E-5</v>
      </c>
      <c r="F2138" t="s">
        <v>56</v>
      </c>
      <c r="G2138" t="s">
        <v>878</v>
      </c>
      <c r="H2138" s="11">
        <v>44171.423148148147</v>
      </c>
      <c r="I2138" t="s">
        <v>3075</v>
      </c>
      <c r="J2138">
        <v>0</v>
      </c>
      <c r="K2138">
        <v>96</v>
      </c>
      <c r="M2138">
        <v>2136</v>
      </c>
      <c r="N2138" s="16">
        <v>1.1574074074074073E-5</v>
      </c>
      <c r="O2138">
        <v>12</v>
      </c>
      <c r="P2138">
        <v>5</v>
      </c>
      <c r="Q2138">
        <f>pqZwift[[#This Row],[Afstand]]+IF(pqZwift[[#This Row],[Index]]&gt;1,Q2137,0)</f>
        <v>14373</v>
      </c>
      <c r="R2138">
        <v>17</v>
      </c>
      <c r="S2138">
        <v>96</v>
      </c>
    </row>
    <row r="2139" spans="2:19" x14ac:dyDescent="0.25">
      <c r="B2139">
        <v>2137</v>
      </c>
      <c r="C2139" t="s">
        <v>401</v>
      </c>
      <c r="D2139" t="s">
        <v>44</v>
      </c>
      <c r="E2139" s="10">
        <v>1.1574074074074073E-5</v>
      </c>
      <c r="F2139" t="s">
        <v>1154</v>
      </c>
      <c r="G2139" t="s">
        <v>880</v>
      </c>
      <c r="H2139" s="11">
        <v>44171.423159722224</v>
      </c>
      <c r="I2139" t="s">
        <v>3076</v>
      </c>
      <c r="J2139">
        <v>0</v>
      </c>
      <c r="K2139">
        <v>96</v>
      </c>
      <c r="M2139">
        <v>2137</v>
      </c>
      <c r="N2139" s="16">
        <v>1.1574074074074073E-5</v>
      </c>
      <c r="O2139">
        <v>12</v>
      </c>
      <c r="P2139">
        <v>4</v>
      </c>
      <c r="Q2139">
        <f>pqZwift[[#This Row],[Afstand]]+IF(pqZwift[[#This Row],[Index]]&gt;1,Q2138,0)</f>
        <v>14377</v>
      </c>
      <c r="R2139">
        <v>13</v>
      </c>
      <c r="S2139">
        <v>96</v>
      </c>
    </row>
    <row r="2140" spans="2:19" x14ac:dyDescent="0.25">
      <c r="B2140">
        <v>2138</v>
      </c>
      <c r="C2140" t="s">
        <v>401</v>
      </c>
      <c r="D2140" t="s">
        <v>44</v>
      </c>
      <c r="E2140" s="10">
        <v>1.1574074074074073E-5</v>
      </c>
      <c r="F2140" t="s">
        <v>1154</v>
      </c>
      <c r="G2140" t="s">
        <v>876</v>
      </c>
      <c r="H2140" s="11">
        <v>44171.423171296294</v>
      </c>
      <c r="I2140" t="s">
        <v>3077</v>
      </c>
      <c r="J2140">
        <v>0</v>
      </c>
      <c r="K2140">
        <v>97</v>
      </c>
      <c r="M2140">
        <v>2138</v>
      </c>
      <c r="N2140" s="16">
        <v>1.1574074074074073E-5</v>
      </c>
      <c r="O2140">
        <v>12</v>
      </c>
      <c r="P2140">
        <v>4</v>
      </c>
      <c r="Q2140">
        <f>pqZwift[[#This Row],[Afstand]]+IF(pqZwift[[#This Row],[Index]]&gt;1,Q2139,0)</f>
        <v>14381</v>
      </c>
      <c r="R2140">
        <v>13</v>
      </c>
      <c r="S2140">
        <v>97</v>
      </c>
    </row>
    <row r="2141" spans="2:19" x14ac:dyDescent="0.25">
      <c r="B2141">
        <v>2139</v>
      </c>
      <c r="C2141" t="s">
        <v>1163</v>
      </c>
      <c r="D2141" t="s">
        <v>44</v>
      </c>
      <c r="E2141" s="10">
        <v>1.1574074074074073E-5</v>
      </c>
      <c r="F2141" t="s">
        <v>1154</v>
      </c>
      <c r="G2141" t="s">
        <v>826</v>
      </c>
      <c r="H2141" s="11">
        <v>44171.423182870371</v>
      </c>
      <c r="I2141" t="s">
        <v>3078</v>
      </c>
      <c r="J2141">
        <v>0</v>
      </c>
      <c r="K2141">
        <v>96</v>
      </c>
      <c r="M2141">
        <v>2139</v>
      </c>
      <c r="N2141" s="16">
        <v>1.1574074074074073E-5</v>
      </c>
      <c r="O2141">
        <v>13</v>
      </c>
      <c r="P2141">
        <v>4</v>
      </c>
      <c r="Q2141">
        <f>pqZwift[[#This Row],[Afstand]]+IF(pqZwift[[#This Row],[Index]]&gt;1,Q2140,0)</f>
        <v>14385</v>
      </c>
      <c r="R2141">
        <v>13</v>
      </c>
      <c r="S2141">
        <v>96</v>
      </c>
    </row>
    <row r="2142" spans="2:19" x14ac:dyDescent="0.25">
      <c r="B2142">
        <v>2140</v>
      </c>
      <c r="C2142" t="s">
        <v>1163</v>
      </c>
      <c r="D2142" t="s">
        <v>44</v>
      </c>
      <c r="E2142" s="10">
        <v>1.1574074074074073E-5</v>
      </c>
      <c r="F2142" t="s">
        <v>1154</v>
      </c>
      <c r="G2142" t="s">
        <v>838</v>
      </c>
      <c r="H2142" s="11">
        <v>44171.423194444447</v>
      </c>
      <c r="I2142" t="s">
        <v>3079</v>
      </c>
      <c r="J2142">
        <v>0</v>
      </c>
      <c r="K2142">
        <v>96</v>
      </c>
      <c r="M2142">
        <v>2140</v>
      </c>
      <c r="N2142" s="16">
        <v>1.1574074074074073E-5</v>
      </c>
      <c r="O2142">
        <v>13</v>
      </c>
      <c r="P2142">
        <v>4</v>
      </c>
      <c r="Q2142">
        <f>pqZwift[[#This Row],[Afstand]]+IF(pqZwift[[#This Row],[Index]]&gt;1,Q2141,0)</f>
        <v>14389</v>
      </c>
      <c r="R2142">
        <v>13</v>
      </c>
      <c r="S2142">
        <v>96</v>
      </c>
    </row>
    <row r="2143" spans="2:19" x14ac:dyDescent="0.25">
      <c r="B2143">
        <v>2141</v>
      </c>
      <c r="C2143" t="s">
        <v>1163</v>
      </c>
      <c r="D2143" t="s">
        <v>55</v>
      </c>
      <c r="E2143" s="10">
        <v>1.1574074074074073E-5</v>
      </c>
      <c r="F2143" t="s">
        <v>56</v>
      </c>
      <c r="G2143" t="s">
        <v>805</v>
      </c>
      <c r="H2143" s="11">
        <v>44171.423206018517</v>
      </c>
      <c r="I2143" t="s">
        <v>3080</v>
      </c>
      <c r="J2143">
        <v>0</v>
      </c>
      <c r="K2143">
        <v>96</v>
      </c>
      <c r="M2143">
        <v>2141</v>
      </c>
      <c r="N2143" s="16">
        <v>1.1574074074074073E-5</v>
      </c>
      <c r="O2143">
        <v>13</v>
      </c>
      <c r="P2143">
        <v>5</v>
      </c>
      <c r="Q2143">
        <f>pqZwift[[#This Row],[Afstand]]+IF(pqZwift[[#This Row],[Index]]&gt;1,Q2142,0)</f>
        <v>14394</v>
      </c>
      <c r="R2143">
        <v>17</v>
      </c>
      <c r="S2143">
        <v>96</v>
      </c>
    </row>
    <row r="2144" spans="2:19" x14ac:dyDescent="0.25">
      <c r="B2144">
        <v>2142</v>
      </c>
      <c r="C2144" t="s">
        <v>1163</v>
      </c>
      <c r="D2144" t="s">
        <v>44</v>
      </c>
      <c r="E2144" s="10">
        <v>1.1574074074074073E-5</v>
      </c>
      <c r="F2144" t="s">
        <v>1154</v>
      </c>
      <c r="G2144" t="s">
        <v>1354</v>
      </c>
      <c r="H2144" s="11">
        <v>44171.423217592594</v>
      </c>
      <c r="I2144" t="s">
        <v>3081</v>
      </c>
      <c r="J2144">
        <v>0</v>
      </c>
      <c r="K2144">
        <v>96</v>
      </c>
      <c r="M2144">
        <v>2142</v>
      </c>
      <c r="N2144" s="16">
        <v>1.1574074074074073E-5</v>
      </c>
      <c r="O2144">
        <v>13</v>
      </c>
      <c r="P2144">
        <v>4</v>
      </c>
      <c r="Q2144">
        <f>pqZwift[[#This Row],[Afstand]]+IF(pqZwift[[#This Row],[Index]]&gt;1,Q2143,0)</f>
        <v>14398</v>
      </c>
      <c r="R2144">
        <v>13</v>
      </c>
      <c r="S2144">
        <v>96</v>
      </c>
    </row>
    <row r="2145" spans="2:19" x14ac:dyDescent="0.25">
      <c r="B2145">
        <v>2143</v>
      </c>
      <c r="C2145" t="s">
        <v>1163</v>
      </c>
      <c r="D2145" t="s">
        <v>44</v>
      </c>
      <c r="E2145" s="10">
        <v>1.1574074074074073E-5</v>
      </c>
      <c r="F2145" t="s">
        <v>1151</v>
      </c>
      <c r="G2145" t="s">
        <v>1152</v>
      </c>
      <c r="H2145" s="11">
        <v>44171.423229166663</v>
      </c>
      <c r="I2145" t="s">
        <v>3082</v>
      </c>
      <c r="J2145">
        <v>0</v>
      </c>
      <c r="K2145">
        <v>96</v>
      </c>
      <c r="M2145">
        <v>2143</v>
      </c>
      <c r="N2145" s="16">
        <v>1.1574074074074073E-5</v>
      </c>
      <c r="O2145">
        <v>13</v>
      </c>
      <c r="P2145">
        <v>4</v>
      </c>
      <c r="Q2145">
        <f>pqZwift[[#This Row],[Afstand]]+IF(pqZwift[[#This Row],[Index]]&gt;1,Q2144,0)</f>
        <v>14402</v>
      </c>
      <c r="R2145">
        <v>14</v>
      </c>
      <c r="S2145">
        <v>96</v>
      </c>
    </row>
    <row r="2146" spans="2:19" x14ac:dyDescent="0.25">
      <c r="B2146">
        <v>2144</v>
      </c>
      <c r="C2146" t="s">
        <v>1163</v>
      </c>
      <c r="D2146" t="s">
        <v>48</v>
      </c>
      <c r="E2146" s="10">
        <v>1.1574074074074073E-5</v>
      </c>
      <c r="F2146" t="s">
        <v>1149</v>
      </c>
      <c r="G2146" t="s">
        <v>650</v>
      </c>
      <c r="H2146" s="11">
        <v>44171.42324074074</v>
      </c>
      <c r="I2146" t="s">
        <v>3083</v>
      </c>
      <c r="J2146">
        <v>0</v>
      </c>
      <c r="K2146">
        <v>96</v>
      </c>
      <c r="M2146">
        <v>2144</v>
      </c>
      <c r="N2146" s="16">
        <v>1.1574074074074073E-5</v>
      </c>
      <c r="O2146">
        <v>13</v>
      </c>
      <c r="P2146">
        <v>3</v>
      </c>
      <c r="Q2146">
        <f>pqZwift[[#This Row],[Afstand]]+IF(pqZwift[[#This Row],[Index]]&gt;1,Q2145,0)</f>
        <v>14405</v>
      </c>
      <c r="R2146">
        <v>11</v>
      </c>
      <c r="S2146">
        <v>96</v>
      </c>
    </row>
    <row r="2147" spans="2:19" x14ac:dyDescent="0.25">
      <c r="B2147">
        <v>2145</v>
      </c>
      <c r="C2147" t="s">
        <v>1163</v>
      </c>
      <c r="D2147" t="s">
        <v>44</v>
      </c>
      <c r="E2147" s="10">
        <v>1.1574074074074073E-5</v>
      </c>
      <c r="F2147" t="s">
        <v>1151</v>
      </c>
      <c r="G2147" t="s">
        <v>1838</v>
      </c>
      <c r="H2147" s="11">
        <v>44171.423252314817</v>
      </c>
      <c r="I2147" t="s">
        <v>3084</v>
      </c>
      <c r="J2147">
        <v>0</v>
      </c>
      <c r="K2147">
        <v>96</v>
      </c>
      <c r="M2147">
        <v>2145</v>
      </c>
      <c r="N2147" s="16">
        <v>1.1574074074074073E-5</v>
      </c>
      <c r="O2147">
        <v>13</v>
      </c>
      <c r="P2147">
        <v>4</v>
      </c>
      <c r="Q2147">
        <f>pqZwift[[#This Row],[Afstand]]+IF(pqZwift[[#This Row],[Index]]&gt;1,Q2146,0)</f>
        <v>14409</v>
      </c>
      <c r="R2147">
        <v>14</v>
      </c>
      <c r="S2147">
        <v>96</v>
      </c>
    </row>
    <row r="2148" spans="2:19" x14ac:dyDescent="0.25">
      <c r="B2148">
        <v>2146</v>
      </c>
      <c r="C2148" t="s">
        <v>1163</v>
      </c>
      <c r="D2148" t="s">
        <v>44</v>
      </c>
      <c r="E2148" s="10">
        <v>1.1574074074074073E-5</v>
      </c>
      <c r="F2148" t="s">
        <v>1151</v>
      </c>
      <c r="G2148" t="s">
        <v>1838</v>
      </c>
      <c r="H2148" s="11">
        <v>44171.423263888886</v>
      </c>
      <c r="I2148" t="s">
        <v>3085</v>
      </c>
      <c r="J2148">
        <v>0</v>
      </c>
      <c r="K2148">
        <v>96</v>
      </c>
      <c r="M2148">
        <v>2146</v>
      </c>
      <c r="N2148" s="16">
        <v>1.1574074074074073E-5</v>
      </c>
      <c r="O2148">
        <v>13</v>
      </c>
      <c r="P2148">
        <v>4</v>
      </c>
      <c r="Q2148">
        <f>pqZwift[[#This Row],[Afstand]]+IF(pqZwift[[#This Row],[Index]]&gt;1,Q2147,0)</f>
        <v>14413</v>
      </c>
      <c r="R2148">
        <v>14</v>
      </c>
      <c r="S2148">
        <v>96</v>
      </c>
    </row>
    <row r="2149" spans="2:19" x14ac:dyDescent="0.25">
      <c r="B2149">
        <v>2147</v>
      </c>
      <c r="C2149" t="s">
        <v>1163</v>
      </c>
      <c r="D2149" t="s">
        <v>44</v>
      </c>
      <c r="E2149" s="10">
        <v>1.1574074074074073E-5</v>
      </c>
      <c r="F2149" t="s">
        <v>45</v>
      </c>
      <c r="G2149" t="s">
        <v>657</v>
      </c>
      <c r="H2149" s="11">
        <v>44171.423275462963</v>
      </c>
      <c r="I2149" t="s">
        <v>3086</v>
      </c>
      <c r="J2149">
        <v>0</v>
      </c>
      <c r="K2149">
        <v>96</v>
      </c>
      <c r="M2149">
        <v>2147</v>
      </c>
      <c r="N2149" s="16">
        <v>1.1574074074074073E-5</v>
      </c>
      <c r="O2149">
        <v>13</v>
      </c>
      <c r="P2149">
        <v>4</v>
      </c>
      <c r="Q2149">
        <f>pqZwift[[#This Row],[Afstand]]+IF(pqZwift[[#This Row],[Index]]&gt;1,Q2148,0)</f>
        <v>14417</v>
      </c>
      <c r="R2149">
        <v>15</v>
      </c>
      <c r="S2149">
        <v>96</v>
      </c>
    </row>
    <row r="2150" spans="2:19" x14ac:dyDescent="0.25">
      <c r="B2150">
        <v>2148</v>
      </c>
      <c r="C2150" t="s">
        <v>1163</v>
      </c>
      <c r="D2150" t="s">
        <v>44</v>
      </c>
      <c r="E2150" s="10">
        <v>1.1574074074074073E-5</v>
      </c>
      <c r="F2150" t="s">
        <v>45</v>
      </c>
      <c r="G2150" t="s">
        <v>657</v>
      </c>
      <c r="H2150" s="11">
        <v>44171.42328703704</v>
      </c>
      <c r="I2150" t="s">
        <v>3087</v>
      </c>
      <c r="J2150">
        <v>0</v>
      </c>
      <c r="K2150">
        <v>97</v>
      </c>
      <c r="M2150">
        <v>2148</v>
      </c>
      <c r="N2150" s="16">
        <v>1.1574074074074073E-5</v>
      </c>
      <c r="O2150">
        <v>13</v>
      </c>
      <c r="P2150">
        <v>4</v>
      </c>
      <c r="Q2150">
        <f>pqZwift[[#This Row],[Afstand]]+IF(pqZwift[[#This Row],[Index]]&gt;1,Q2149,0)</f>
        <v>14421</v>
      </c>
      <c r="R2150">
        <v>15</v>
      </c>
      <c r="S2150">
        <v>97</v>
      </c>
    </row>
    <row r="2151" spans="2:19" x14ac:dyDescent="0.25">
      <c r="B2151">
        <v>2149</v>
      </c>
      <c r="C2151" t="s">
        <v>1163</v>
      </c>
      <c r="D2151" t="s">
        <v>48</v>
      </c>
      <c r="E2151" s="10">
        <v>1.1574074074074073E-5</v>
      </c>
      <c r="F2151" t="s">
        <v>49</v>
      </c>
      <c r="G2151" t="s">
        <v>1047</v>
      </c>
      <c r="H2151" s="11">
        <v>44171.423298611109</v>
      </c>
      <c r="I2151" t="s">
        <v>3088</v>
      </c>
      <c r="J2151">
        <v>0</v>
      </c>
      <c r="K2151">
        <v>96</v>
      </c>
      <c r="M2151">
        <v>2149</v>
      </c>
      <c r="N2151" s="16">
        <v>1.1574074074074073E-5</v>
      </c>
      <c r="O2151">
        <v>13</v>
      </c>
      <c r="P2151">
        <v>3</v>
      </c>
      <c r="Q2151">
        <f>pqZwift[[#This Row],[Afstand]]+IF(pqZwift[[#This Row],[Index]]&gt;1,Q2150,0)</f>
        <v>14424</v>
      </c>
      <c r="R2151">
        <v>9</v>
      </c>
      <c r="S2151">
        <v>96</v>
      </c>
    </row>
    <row r="2152" spans="2:19" x14ac:dyDescent="0.25">
      <c r="B2152">
        <v>2150</v>
      </c>
      <c r="C2152" t="s">
        <v>1163</v>
      </c>
      <c r="D2152" t="s">
        <v>44</v>
      </c>
      <c r="E2152" s="10">
        <v>1.1574074074074073E-5</v>
      </c>
      <c r="F2152" t="s">
        <v>45</v>
      </c>
      <c r="G2152" t="s">
        <v>3089</v>
      </c>
      <c r="H2152" s="11">
        <v>44171.423310185186</v>
      </c>
      <c r="I2152" t="s">
        <v>3090</v>
      </c>
      <c r="J2152">
        <v>0</v>
      </c>
      <c r="K2152">
        <v>96</v>
      </c>
      <c r="M2152">
        <v>2150</v>
      </c>
      <c r="N2152" s="16">
        <v>1.1574074074074073E-5</v>
      </c>
      <c r="O2152">
        <v>13</v>
      </c>
      <c r="P2152">
        <v>4</v>
      </c>
      <c r="Q2152">
        <f>pqZwift[[#This Row],[Afstand]]+IF(pqZwift[[#This Row],[Index]]&gt;1,Q2151,0)</f>
        <v>14428</v>
      </c>
      <c r="R2152">
        <v>15</v>
      </c>
      <c r="S2152">
        <v>96</v>
      </c>
    </row>
    <row r="2153" spans="2:19" x14ac:dyDescent="0.25">
      <c r="B2153">
        <v>2151</v>
      </c>
      <c r="C2153" t="s">
        <v>1163</v>
      </c>
      <c r="D2153" t="s">
        <v>44</v>
      </c>
      <c r="E2153" s="10">
        <v>1.1574074074074073E-5</v>
      </c>
      <c r="F2153" t="s">
        <v>45</v>
      </c>
      <c r="G2153" t="s">
        <v>1220</v>
      </c>
      <c r="H2153" s="11">
        <v>44171.423321759263</v>
      </c>
      <c r="I2153" t="s">
        <v>3091</v>
      </c>
      <c r="J2153">
        <v>0</v>
      </c>
      <c r="K2153">
        <v>96</v>
      </c>
      <c r="M2153">
        <v>2151</v>
      </c>
      <c r="N2153" s="16">
        <v>1.1574074074074073E-5</v>
      </c>
      <c r="O2153">
        <v>13</v>
      </c>
      <c r="P2153">
        <v>4</v>
      </c>
      <c r="Q2153">
        <f>pqZwift[[#This Row],[Afstand]]+IF(pqZwift[[#This Row],[Index]]&gt;1,Q2152,0)</f>
        <v>14432</v>
      </c>
      <c r="R2153">
        <v>15</v>
      </c>
      <c r="S2153">
        <v>96</v>
      </c>
    </row>
    <row r="2154" spans="2:19" x14ac:dyDescent="0.25">
      <c r="B2154">
        <v>2152</v>
      </c>
      <c r="C2154" t="s">
        <v>1163</v>
      </c>
      <c r="D2154" t="s">
        <v>44</v>
      </c>
      <c r="E2154" s="10">
        <v>1.1574074074074073E-5</v>
      </c>
      <c r="F2154" t="s">
        <v>45</v>
      </c>
      <c r="G2154" t="s">
        <v>657</v>
      </c>
      <c r="H2154" s="11">
        <v>44171.423333333332</v>
      </c>
      <c r="I2154" t="s">
        <v>3092</v>
      </c>
      <c r="J2154">
        <v>0</v>
      </c>
      <c r="K2154">
        <v>96</v>
      </c>
      <c r="M2154">
        <v>2152</v>
      </c>
      <c r="N2154" s="16">
        <v>1.1574074074074073E-5</v>
      </c>
      <c r="O2154">
        <v>13</v>
      </c>
      <c r="P2154">
        <v>4</v>
      </c>
      <c r="Q2154">
        <f>pqZwift[[#This Row],[Afstand]]+IF(pqZwift[[#This Row],[Index]]&gt;1,Q2153,0)</f>
        <v>14436</v>
      </c>
      <c r="R2154">
        <v>15</v>
      </c>
      <c r="S2154">
        <v>96</v>
      </c>
    </row>
    <row r="2155" spans="2:19" x14ac:dyDescent="0.25">
      <c r="B2155">
        <v>2153</v>
      </c>
      <c r="C2155" t="s">
        <v>1163</v>
      </c>
      <c r="D2155" t="s">
        <v>44</v>
      </c>
      <c r="E2155" s="10">
        <v>1.1574074074074073E-5</v>
      </c>
      <c r="F2155" t="s">
        <v>1151</v>
      </c>
      <c r="G2155" t="s">
        <v>1838</v>
      </c>
      <c r="H2155" s="11">
        <v>44171.423344907409</v>
      </c>
      <c r="I2155" t="s">
        <v>3093</v>
      </c>
      <c r="J2155">
        <v>0</v>
      </c>
      <c r="K2155">
        <v>96</v>
      </c>
      <c r="M2155">
        <v>2153</v>
      </c>
      <c r="N2155" s="16">
        <v>1.1574074074074073E-5</v>
      </c>
      <c r="O2155">
        <v>13</v>
      </c>
      <c r="P2155">
        <v>4</v>
      </c>
      <c r="Q2155">
        <f>pqZwift[[#This Row],[Afstand]]+IF(pqZwift[[#This Row],[Index]]&gt;1,Q2154,0)</f>
        <v>14440</v>
      </c>
      <c r="R2155">
        <v>14</v>
      </c>
      <c r="S2155">
        <v>96</v>
      </c>
    </row>
    <row r="2156" spans="2:19" x14ac:dyDescent="0.25">
      <c r="B2156">
        <v>2154</v>
      </c>
      <c r="C2156" t="s">
        <v>1163</v>
      </c>
      <c r="D2156" t="s">
        <v>55</v>
      </c>
      <c r="E2156" s="10">
        <v>1.1574074074074073E-5</v>
      </c>
      <c r="F2156" t="s">
        <v>61</v>
      </c>
      <c r="G2156" t="s">
        <v>1216</v>
      </c>
      <c r="H2156" s="11">
        <v>44171.423356481479</v>
      </c>
      <c r="I2156" t="s">
        <v>3094</v>
      </c>
      <c r="J2156">
        <v>0</v>
      </c>
      <c r="K2156">
        <v>96</v>
      </c>
      <c r="M2156">
        <v>2154</v>
      </c>
      <c r="N2156" s="16">
        <v>1.1574074074074073E-5</v>
      </c>
      <c r="O2156">
        <v>13</v>
      </c>
      <c r="P2156">
        <v>5</v>
      </c>
      <c r="Q2156">
        <f>pqZwift[[#This Row],[Afstand]]+IF(pqZwift[[#This Row],[Index]]&gt;1,Q2155,0)</f>
        <v>14445</v>
      </c>
      <c r="R2156">
        <v>18</v>
      </c>
      <c r="S2156">
        <v>96</v>
      </c>
    </row>
    <row r="2157" spans="2:19" x14ac:dyDescent="0.25">
      <c r="B2157">
        <v>2155</v>
      </c>
      <c r="C2157" t="s">
        <v>1163</v>
      </c>
      <c r="D2157" t="s">
        <v>44</v>
      </c>
      <c r="E2157" s="10">
        <v>1.1574074074074073E-5</v>
      </c>
      <c r="F2157" t="s">
        <v>1151</v>
      </c>
      <c r="G2157" t="s">
        <v>1216</v>
      </c>
      <c r="H2157" s="11">
        <v>44171.423368055555</v>
      </c>
      <c r="I2157" t="s">
        <v>3095</v>
      </c>
      <c r="J2157">
        <v>0</v>
      </c>
      <c r="K2157">
        <v>96</v>
      </c>
      <c r="M2157">
        <v>2155</v>
      </c>
      <c r="N2157" s="16">
        <v>1.1574074074074073E-5</v>
      </c>
      <c r="O2157">
        <v>13</v>
      </c>
      <c r="P2157">
        <v>4</v>
      </c>
      <c r="Q2157">
        <f>pqZwift[[#This Row],[Afstand]]+IF(pqZwift[[#This Row],[Index]]&gt;1,Q2156,0)</f>
        <v>14449</v>
      </c>
      <c r="R2157">
        <v>14</v>
      </c>
      <c r="S2157">
        <v>96</v>
      </c>
    </row>
    <row r="2158" spans="2:19" x14ac:dyDescent="0.25">
      <c r="B2158">
        <v>2156</v>
      </c>
      <c r="C2158" t="s">
        <v>1163</v>
      </c>
      <c r="D2158" t="s">
        <v>44</v>
      </c>
      <c r="E2158" s="10">
        <v>1.1574074074074073E-5</v>
      </c>
      <c r="F2158" t="s">
        <v>1154</v>
      </c>
      <c r="G2158" t="s">
        <v>1155</v>
      </c>
      <c r="H2158" s="11">
        <v>44171.423379629632</v>
      </c>
      <c r="I2158" t="s">
        <v>3096</v>
      </c>
      <c r="J2158">
        <v>0</v>
      </c>
      <c r="K2158">
        <v>96</v>
      </c>
      <c r="M2158">
        <v>2156</v>
      </c>
      <c r="N2158" s="16">
        <v>1.1574074074074073E-5</v>
      </c>
      <c r="O2158">
        <v>13</v>
      </c>
      <c r="P2158">
        <v>4</v>
      </c>
      <c r="Q2158">
        <f>pqZwift[[#This Row],[Afstand]]+IF(pqZwift[[#This Row],[Index]]&gt;1,Q2157,0)</f>
        <v>14453</v>
      </c>
      <c r="R2158">
        <v>13</v>
      </c>
      <c r="S2158">
        <v>96</v>
      </c>
    </row>
    <row r="2159" spans="2:19" x14ac:dyDescent="0.25">
      <c r="B2159">
        <v>2157</v>
      </c>
      <c r="C2159" t="s">
        <v>1163</v>
      </c>
      <c r="D2159" t="s">
        <v>36</v>
      </c>
      <c r="E2159" s="10">
        <v>1.1574074074074073E-5</v>
      </c>
      <c r="F2159" t="s">
        <v>1164</v>
      </c>
      <c r="G2159" t="s">
        <v>1165</v>
      </c>
      <c r="H2159" s="11">
        <v>44171.423391203702</v>
      </c>
      <c r="I2159" t="s">
        <v>3097</v>
      </c>
      <c r="J2159">
        <v>0</v>
      </c>
      <c r="K2159">
        <v>95</v>
      </c>
      <c r="M2159">
        <v>2157</v>
      </c>
      <c r="N2159" s="16">
        <v>1.1574074074074073E-5</v>
      </c>
      <c r="O2159">
        <v>13</v>
      </c>
      <c r="P2159">
        <v>2</v>
      </c>
      <c r="Q2159">
        <f>pqZwift[[#This Row],[Afstand]]+IF(pqZwift[[#This Row],[Index]]&gt;1,Q2158,0)</f>
        <v>14455</v>
      </c>
      <c r="R2159">
        <v>8</v>
      </c>
      <c r="S2159">
        <v>95</v>
      </c>
    </row>
    <row r="2160" spans="2:19" x14ac:dyDescent="0.25">
      <c r="B2160">
        <v>2158</v>
      </c>
      <c r="C2160" t="s">
        <v>1163</v>
      </c>
      <c r="D2160" t="s">
        <v>66</v>
      </c>
      <c r="E2160" s="10">
        <v>1.1574074074074073E-5</v>
      </c>
      <c r="F2160" t="s">
        <v>67</v>
      </c>
      <c r="G2160" t="s">
        <v>1688</v>
      </c>
      <c r="H2160" s="11">
        <v>44171.423402777778</v>
      </c>
      <c r="I2160" t="s">
        <v>3098</v>
      </c>
      <c r="J2160">
        <v>0</v>
      </c>
      <c r="K2160">
        <v>94</v>
      </c>
      <c r="M2160">
        <v>2158</v>
      </c>
      <c r="N2160" s="16">
        <v>1.1574074074074073E-5</v>
      </c>
      <c r="O2160">
        <v>13</v>
      </c>
      <c r="P2160">
        <v>6</v>
      </c>
      <c r="Q2160">
        <f>pqZwift[[#This Row],[Afstand]]+IF(pqZwift[[#This Row],[Index]]&gt;1,Q2159,0)</f>
        <v>14461</v>
      </c>
      <c r="R2160">
        <v>21</v>
      </c>
      <c r="S2160">
        <v>94</v>
      </c>
    </row>
    <row r="2161" spans="2:19" x14ac:dyDescent="0.25">
      <c r="B2161">
        <v>2159</v>
      </c>
      <c r="C2161" t="s">
        <v>1170</v>
      </c>
      <c r="D2161" t="s">
        <v>44</v>
      </c>
      <c r="E2161" s="10">
        <v>1.1574074074074073E-5</v>
      </c>
      <c r="F2161" t="s">
        <v>1154</v>
      </c>
      <c r="G2161" t="s">
        <v>887</v>
      </c>
      <c r="H2161" s="11">
        <v>44171.423414351855</v>
      </c>
      <c r="I2161" t="s">
        <v>3099</v>
      </c>
      <c r="J2161">
        <v>0</v>
      </c>
      <c r="K2161">
        <v>94</v>
      </c>
      <c r="M2161">
        <v>2159</v>
      </c>
      <c r="N2161" s="16">
        <v>1.1574074074074073E-5</v>
      </c>
      <c r="O2161">
        <v>14</v>
      </c>
      <c r="P2161">
        <v>4</v>
      </c>
      <c r="Q2161">
        <f>pqZwift[[#This Row],[Afstand]]+IF(pqZwift[[#This Row],[Index]]&gt;1,Q2160,0)</f>
        <v>14465</v>
      </c>
      <c r="R2161">
        <v>13</v>
      </c>
      <c r="S2161">
        <v>94</v>
      </c>
    </row>
    <row r="2162" spans="2:19" x14ac:dyDescent="0.25">
      <c r="B2162">
        <v>2160</v>
      </c>
      <c r="C2162" t="s">
        <v>1170</v>
      </c>
      <c r="D2162" t="s">
        <v>48</v>
      </c>
      <c r="E2162" s="10">
        <v>1.1574074074074073E-5</v>
      </c>
      <c r="F2162" t="s">
        <v>1228</v>
      </c>
      <c r="G2162" t="s">
        <v>933</v>
      </c>
      <c r="H2162" s="11">
        <v>44171.423425925925</v>
      </c>
      <c r="I2162" t="s">
        <v>3100</v>
      </c>
      <c r="J2162">
        <v>0</v>
      </c>
      <c r="K2162">
        <v>95</v>
      </c>
      <c r="M2162">
        <v>2160</v>
      </c>
      <c r="N2162" s="16">
        <v>1.1574074074074073E-5</v>
      </c>
      <c r="O2162">
        <v>14</v>
      </c>
      <c r="P2162">
        <v>3</v>
      </c>
      <c r="Q2162">
        <f>pqZwift[[#This Row],[Afstand]]+IF(pqZwift[[#This Row],[Index]]&gt;1,Q2161,0)</f>
        <v>14468</v>
      </c>
      <c r="R2162">
        <v>10</v>
      </c>
      <c r="S2162">
        <v>95</v>
      </c>
    </row>
    <row r="2163" spans="2:19" x14ac:dyDescent="0.25">
      <c r="B2163">
        <v>2161</v>
      </c>
      <c r="C2163" t="s">
        <v>1170</v>
      </c>
      <c r="D2163" t="s">
        <v>44</v>
      </c>
      <c r="E2163" s="10">
        <v>1.1574074074074073E-5</v>
      </c>
      <c r="F2163" t="s">
        <v>1151</v>
      </c>
      <c r="G2163" t="s">
        <v>1603</v>
      </c>
      <c r="H2163" s="11">
        <v>44171.423437500001</v>
      </c>
      <c r="I2163" t="s">
        <v>3101</v>
      </c>
      <c r="J2163">
        <v>0</v>
      </c>
      <c r="K2163">
        <v>94</v>
      </c>
      <c r="M2163">
        <v>2161</v>
      </c>
      <c r="N2163" s="16">
        <v>1.1574074074074073E-5</v>
      </c>
      <c r="O2163">
        <v>14</v>
      </c>
      <c r="P2163">
        <v>4</v>
      </c>
      <c r="Q2163">
        <f>pqZwift[[#This Row],[Afstand]]+IF(pqZwift[[#This Row],[Index]]&gt;1,Q2162,0)</f>
        <v>14472</v>
      </c>
      <c r="R2163">
        <v>14</v>
      </c>
      <c r="S2163">
        <v>94</v>
      </c>
    </row>
    <row r="2164" spans="2:19" x14ac:dyDescent="0.25">
      <c r="B2164">
        <v>2162</v>
      </c>
      <c r="C2164" t="s">
        <v>1170</v>
      </c>
      <c r="D2164" t="s">
        <v>48</v>
      </c>
      <c r="E2164" s="10">
        <v>1.1574074074074073E-5</v>
      </c>
      <c r="F2164" t="s">
        <v>1149</v>
      </c>
      <c r="G2164" t="s">
        <v>2274</v>
      </c>
      <c r="H2164" s="11">
        <v>44171.423449074071</v>
      </c>
      <c r="I2164" t="s">
        <v>3102</v>
      </c>
      <c r="J2164">
        <v>0</v>
      </c>
      <c r="K2164">
        <v>95</v>
      </c>
      <c r="M2164">
        <v>2162</v>
      </c>
      <c r="N2164" s="16">
        <v>1.1574074074074073E-5</v>
      </c>
      <c r="O2164">
        <v>14</v>
      </c>
      <c r="P2164">
        <v>3</v>
      </c>
      <c r="Q2164">
        <f>pqZwift[[#This Row],[Afstand]]+IF(pqZwift[[#This Row],[Index]]&gt;1,Q2163,0)</f>
        <v>14475</v>
      </c>
      <c r="R2164">
        <v>11</v>
      </c>
      <c r="S2164">
        <v>95</v>
      </c>
    </row>
    <row r="2165" spans="2:19" x14ac:dyDescent="0.25">
      <c r="B2165">
        <v>2163</v>
      </c>
      <c r="C2165" t="s">
        <v>1170</v>
      </c>
      <c r="D2165" t="s">
        <v>44</v>
      </c>
      <c r="E2165" s="10">
        <v>1.1574074074074073E-5</v>
      </c>
      <c r="F2165" t="s">
        <v>45</v>
      </c>
      <c r="G2165" t="s">
        <v>933</v>
      </c>
      <c r="H2165" s="11">
        <v>44171.423460648148</v>
      </c>
      <c r="I2165" t="s">
        <v>3103</v>
      </c>
      <c r="J2165">
        <v>0</v>
      </c>
      <c r="K2165">
        <v>94</v>
      </c>
      <c r="M2165">
        <v>2163</v>
      </c>
      <c r="N2165" s="16">
        <v>1.1574074074074073E-5</v>
      </c>
      <c r="O2165">
        <v>14</v>
      </c>
      <c r="P2165">
        <v>4</v>
      </c>
      <c r="Q2165">
        <f>pqZwift[[#This Row],[Afstand]]+IF(pqZwift[[#This Row],[Index]]&gt;1,Q2164,0)</f>
        <v>14479</v>
      </c>
      <c r="R2165">
        <v>15</v>
      </c>
      <c r="S2165">
        <v>94</v>
      </c>
    </row>
    <row r="2166" spans="2:19" x14ac:dyDescent="0.25">
      <c r="B2166">
        <v>2164</v>
      </c>
      <c r="C2166" t="s">
        <v>1170</v>
      </c>
      <c r="D2166" t="s">
        <v>48</v>
      </c>
      <c r="E2166" s="10">
        <v>1.1574074074074073E-5</v>
      </c>
      <c r="F2166" t="s">
        <v>1223</v>
      </c>
      <c r="G2166" t="s">
        <v>2202</v>
      </c>
      <c r="H2166" s="11">
        <v>44171.423472222225</v>
      </c>
      <c r="I2166" t="s">
        <v>3104</v>
      </c>
      <c r="J2166">
        <v>0</v>
      </c>
      <c r="K2166">
        <v>94</v>
      </c>
      <c r="M2166">
        <v>2164</v>
      </c>
      <c r="N2166" s="16">
        <v>1.1574074074074073E-5</v>
      </c>
      <c r="O2166">
        <v>14</v>
      </c>
      <c r="P2166">
        <v>3</v>
      </c>
      <c r="Q2166">
        <f>pqZwift[[#This Row],[Afstand]]+IF(pqZwift[[#This Row],[Index]]&gt;1,Q2165,0)</f>
        <v>14482</v>
      </c>
      <c r="R2166">
        <v>12</v>
      </c>
      <c r="S2166">
        <v>94</v>
      </c>
    </row>
    <row r="2167" spans="2:19" x14ac:dyDescent="0.25">
      <c r="B2167">
        <v>2165</v>
      </c>
      <c r="C2167" t="s">
        <v>1170</v>
      </c>
      <c r="D2167" t="s">
        <v>44</v>
      </c>
      <c r="E2167" s="10">
        <v>1.1574074074074073E-5</v>
      </c>
      <c r="F2167" t="s">
        <v>45</v>
      </c>
      <c r="G2167" t="s">
        <v>1664</v>
      </c>
      <c r="H2167" s="11">
        <v>44171.423483796294</v>
      </c>
      <c r="I2167" t="s">
        <v>3105</v>
      </c>
      <c r="J2167">
        <v>0</v>
      </c>
      <c r="K2167">
        <v>95</v>
      </c>
      <c r="M2167">
        <v>2165</v>
      </c>
      <c r="N2167" s="16">
        <v>1.1574074074074073E-5</v>
      </c>
      <c r="O2167">
        <v>14</v>
      </c>
      <c r="P2167">
        <v>4</v>
      </c>
      <c r="Q2167">
        <f>pqZwift[[#This Row],[Afstand]]+IF(pqZwift[[#This Row],[Index]]&gt;1,Q2166,0)</f>
        <v>14486</v>
      </c>
      <c r="R2167">
        <v>15</v>
      </c>
      <c r="S2167">
        <v>95</v>
      </c>
    </row>
    <row r="2168" spans="2:19" x14ac:dyDescent="0.25">
      <c r="B2168">
        <v>2166</v>
      </c>
      <c r="C2168" t="s">
        <v>1170</v>
      </c>
      <c r="D2168" t="s">
        <v>48</v>
      </c>
      <c r="E2168" s="10">
        <v>1.1574074074074073E-5</v>
      </c>
      <c r="F2168" t="s">
        <v>1223</v>
      </c>
      <c r="G2168" t="s">
        <v>1667</v>
      </c>
      <c r="H2168" s="11">
        <v>44171.423495370371</v>
      </c>
      <c r="I2168" t="s">
        <v>3106</v>
      </c>
      <c r="J2168">
        <v>0</v>
      </c>
      <c r="K2168">
        <v>94</v>
      </c>
      <c r="M2168">
        <v>2166</v>
      </c>
      <c r="N2168" s="16">
        <v>1.1574074074074073E-5</v>
      </c>
      <c r="O2168">
        <v>14</v>
      </c>
      <c r="P2168">
        <v>3</v>
      </c>
      <c r="Q2168">
        <f>pqZwift[[#This Row],[Afstand]]+IF(pqZwift[[#This Row],[Index]]&gt;1,Q2167,0)</f>
        <v>14489</v>
      </c>
      <c r="R2168">
        <v>12</v>
      </c>
      <c r="S2168">
        <v>94</v>
      </c>
    </row>
    <row r="2169" spans="2:19" x14ac:dyDescent="0.25">
      <c r="B2169">
        <v>2167</v>
      </c>
      <c r="C2169" t="s">
        <v>1170</v>
      </c>
      <c r="D2169" t="s">
        <v>48</v>
      </c>
      <c r="E2169" s="10">
        <v>1.1574074074074073E-5</v>
      </c>
      <c r="F2169" t="s">
        <v>1223</v>
      </c>
      <c r="G2169" t="s">
        <v>1667</v>
      </c>
      <c r="H2169" s="11">
        <v>44171.423506944448</v>
      </c>
      <c r="I2169" t="s">
        <v>3107</v>
      </c>
      <c r="J2169">
        <v>0</v>
      </c>
      <c r="K2169">
        <v>95</v>
      </c>
      <c r="M2169">
        <v>2167</v>
      </c>
      <c r="N2169" s="16">
        <v>1.1574074074074073E-5</v>
      </c>
      <c r="O2169">
        <v>14</v>
      </c>
      <c r="P2169">
        <v>3</v>
      </c>
      <c r="Q2169">
        <f>pqZwift[[#This Row],[Afstand]]+IF(pqZwift[[#This Row],[Index]]&gt;1,Q2168,0)</f>
        <v>14492</v>
      </c>
      <c r="R2169">
        <v>12</v>
      </c>
      <c r="S2169">
        <v>95</v>
      </c>
    </row>
    <row r="2170" spans="2:19" x14ac:dyDescent="0.25">
      <c r="B2170">
        <v>2168</v>
      </c>
      <c r="C2170" t="s">
        <v>1170</v>
      </c>
      <c r="D2170" t="s">
        <v>44</v>
      </c>
      <c r="E2170" s="10">
        <v>1.1574074074074073E-5</v>
      </c>
      <c r="F2170" t="s">
        <v>45</v>
      </c>
      <c r="G2170" t="s">
        <v>1664</v>
      </c>
      <c r="H2170" s="11">
        <v>44171.423518518517</v>
      </c>
      <c r="I2170" t="s">
        <v>3108</v>
      </c>
      <c r="J2170">
        <v>0</v>
      </c>
      <c r="K2170">
        <v>94</v>
      </c>
      <c r="M2170">
        <v>2168</v>
      </c>
      <c r="N2170" s="16">
        <v>1.1574074074074073E-5</v>
      </c>
      <c r="O2170">
        <v>14</v>
      </c>
      <c r="P2170">
        <v>4</v>
      </c>
      <c r="Q2170">
        <f>pqZwift[[#This Row],[Afstand]]+IF(pqZwift[[#This Row],[Index]]&gt;1,Q2169,0)</f>
        <v>14496</v>
      </c>
      <c r="R2170">
        <v>15</v>
      </c>
      <c r="S2170">
        <v>94</v>
      </c>
    </row>
    <row r="2171" spans="2:19" x14ac:dyDescent="0.25">
      <c r="B2171">
        <v>2169</v>
      </c>
      <c r="C2171" t="s">
        <v>1170</v>
      </c>
      <c r="D2171" t="s">
        <v>48</v>
      </c>
      <c r="E2171" s="10">
        <v>1.1574074074074073E-5</v>
      </c>
      <c r="F2171" t="s">
        <v>1223</v>
      </c>
      <c r="G2171" t="s">
        <v>2202</v>
      </c>
      <c r="H2171" s="11">
        <v>44171.423530092594</v>
      </c>
      <c r="I2171" t="s">
        <v>3109</v>
      </c>
      <c r="J2171">
        <v>0</v>
      </c>
      <c r="K2171">
        <v>95</v>
      </c>
      <c r="M2171">
        <v>2169</v>
      </c>
      <c r="N2171" s="16">
        <v>1.1574074074074073E-5</v>
      </c>
      <c r="O2171">
        <v>14</v>
      </c>
      <c r="P2171">
        <v>3</v>
      </c>
      <c r="Q2171">
        <f>pqZwift[[#This Row],[Afstand]]+IF(pqZwift[[#This Row],[Index]]&gt;1,Q2170,0)</f>
        <v>14499</v>
      </c>
      <c r="R2171">
        <v>12</v>
      </c>
      <c r="S2171">
        <v>95</v>
      </c>
    </row>
    <row r="2172" spans="2:19" x14ac:dyDescent="0.25">
      <c r="B2172">
        <v>2170</v>
      </c>
      <c r="C2172" t="s">
        <v>1170</v>
      </c>
      <c r="D2172" t="s">
        <v>44</v>
      </c>
      <c r="E2172" s="10">
        <v>1.1574074074074073E-5</v>
      </c>
      <c r="F2172" t="s">
        <v>45</v>
      </c>
      <c r="G2172" t="s">
        <v>1664</v>
      </c>
      <c r="H2172" s="11">
        <v>44171.423541666663</v>
      </c>
      <c r="I2172" t="s">
        <v>3110</v>
      </c>
      <c r="J2172">
        <v>0</v>
      </c>
      <c r="K2172">
        <v>94</v>
      </c>
      <c r="M2172">
        <v>2170</v>
      </c>
      <c r="N2172" s="16">
        <v>1.1574074074074073E-5</v>
      </c>
      <c r="O2172">
        <v>14</v>
      </c>
      <c r="P2172">
        <v>4</v>
      </c>
      <c r="Q2172">
        <f>pqZwift[[#This Row],[Afstand]]+IF(pqZwift[[#This Row],[Index]]&gt;1,Q2171,0)</f>
        <v>14503</v>
      </c>
      <c r="R2172">
        <v>15</v>
      </c>
      <c r="S2172">
        <v>94</v>
      </c>
    </row>
    <row r="2173" spans="2:19" x14ac:dyDescent="0.25">
      <c r="B2173">
        <v>2171</v>
      </c>
      <c r="C2173" t="s">
        <v>1170</v>
      </c>
      <c r="D2173" t="s">
        <v>36</v>
      </c>
      <c r="E2173" s="10">
        <v>1.1574074074074073E-5</v>
      </c>
      <c r="F2173" t="s">
        <v>49</v>
      </c>
      <c r="G2173" t="s">
        <v>2927</v>
      </c>
      <c r="H2173" s="11">
        <v>44171.42355324074</v>
      </c>
      <c r="I2173" t="s">
        <v>3111</v>
      </c>
      <c r="J2173">
        <v>0</v>
      </c>
      <c r="K2173">
        <v>94</v>
      </c>
      <c r="M2173">
        <v>2171</v>
      </c>
      <c r="N2173" s="16">
        <v>1.1574074074074073E-5</v>
      </c>
      <c r="O2173">
        <v>14</v>
      </c>
      <c r="P2173">
        <v>2</v>
      </c>
      <c r="Q2173">
        <f>pqZwift[[#This Row],[Afstand]]+IF(pqZwift[[#This Row],[Index]]&gt;1,Q2172,0)</f>
        <v>14505</v>
      </c>
      <c r="R2173">
        <v>9</v>
      </c>
      <c r="S2173">
        <v>94</v>
      </c>
    </row>
    <row r="2174" spans="2:19" x14ac:dyDescent="0.25">
      <c r="B2174">
        <v>2172</v>
      </c>
      <c r="C2174" t="s">
        <v>1170</v>
      </c>
      <c r="D2174" t="s">
        <v>44</v>
      </c>
      <c r="E2174" s="10">
        <v>1.1574074074074073E-5</v>
      </c>
      <c r="F2174" t="s">
        <v>45</v>
      </c>
      <c r="G2174" t="s">
        <v>1678</v>
      </c>
      <c r="H2174" s="11">
        <v>44171.423564814817</v>
      </c>
      <c r="I2174" t="s">
        <v>3112</v>
      </c>
      <c r="J2174">
        <v>0</v>
      </c>
      <c r="K2174">
        <v>94</v>
      </c>
      <c r="M2174">
        <v>2172</v>
      </c>
      <c r="N2174" s="16">
        <v>1.1574074074074073E-5</v>
      </c>
      <c r="O2174">
        <v>14</v>
      </c>
      <c r="P2174">
        <v>4</v>
      </c>
      <c r="Q2174">
        <f>pqZwift[[#This Row],[Afstand]]+IF(pqZwift[[#This Row],[Index]]&gt;1,Q2173,0)</f>
        <v>14509</v>
      </c>
      <c r="R2174">
        <v>15</v>
      </c>
      <c r="S2174">
        <v>94</v>
      </c>
    </row>
    <row r="2175" spans="2:19" x14ac:dyDescent="0.25">
      <c r="B2175">
        <v>2173</v>
      </c>
      <c r="C2175" t="s">
        <v>1170</v>
      </c>
      <c r="D2175" t="s">
        <v>44</v>
      </c>
      <c r="E2175" s="10">
        <v>1.1574074074074073E-5</v>
      </c>
      <c r="F2175" t="s">
        <v>1151</v>
      </c>
      <c r="G2175" t="s">
        <v>1618</v>
      </c>
      <c r="H2175" s="11">
        <v>44171.423576388886</v>
      </c>
      <c r="I2175" t="s">
        <v>3113</v>
      </c>
      <c r="J2175">
        <v>0</v>
      </c>
      <c r="K2175">
        <v>95</v>
      </c>
      <c r="M2175">
        <v>2173</v>
      </c>
      <c r="N2175" s="16">
        <v>1.1574074074074073E-5</v>
      </c>
      <c r="O2175">
        <v>14</v>
      </c>
      <c r="P2175">
        <v>4</v>
      </c>
      <c r="Q2175">
        <f>pqZwift[[#This Row],[Afstand]]+IF(pqZwift[[#This Row],[Index]]&gt;1,Q2174,0)</f>
        <v>14513</v>
      </c>
      <c r="R2175">
        <v>14</v>
      </c>
      <c r="S2175">
        <v>95</v>
      </c>
    </row>
    <row r="2176" spans="2:19" x14ac:dyDescent="0.25">
      <c r="B2176">
        <v>2174</v>
      </c>
      <c r="C2176" t="s">
        <v>1176</v>
      </c>
      <c r="D2176" t="s">
        <v>44</v>
      </c>
      <c r="E2176" s="10">
        <v>1.1574074074074073E-5</v>
      </c>
      <c r="F2176" t="s">
        <v>1154</v>
      </c>
      <c r="G2176" t="s">
        <v>899</v>
      </c>
      <c r="H2176" s="11">
        <v>44171.423587962963</v>
      </c>
      <c r="I2176" t="s">
        <v>3114</v>
      </c>
      <c r="J2176">
        <v>0</v>
      </c>
      <c r="K2176">
        <v>95</v>
      </c>
      <c r="M2176">
        <v>2174</v>
      </c>
      <c r="N2176" s="16">
        <v>1.1574074074074073E-5</v>
      </c>
      <c r="O2176">
        <v>15</v>
      </c>
      <c r="P2176">
        <v>4</v>
      </c>
      <c r="Q2176">
        <f>pqZwift[[#This Row],[Afstand]]+IF(pqZwift[[#This Row],[Index]]&gt;1,Q2175,0)</f>
        <v>14517</v>
      </c>
      <c r="R2176">
        <v>13</v>
      </c>
      <c r="S2176">
        <v>95</v>
      </c>
    </row>
    <row r="2177" spans="2:19" x14ac:dyDescent="0.25">
      <c r="B2177">
        <v>2175</v>
      </c>
      <c r="C2177" t="s">
        <v>1176</v>
      </c>
      <c r="D2177" t="s">
        <v>48</v>
      </c>
      <c r="E2177" s="10">
        <v>1.1574074074074073E-5</v>
      </c>
      <c r="F2177" t="s">
        <v>49</v>
      </c>
      <c r="G2177" t="s">
        <v>922</v>
      </c>
      <c r="H2177" s="11">
        <v>44171.42359953704</v>
      </c>
      <c r="I2177" t="s">
        <v>3115</v>
      </c>
      <c r="J2177">
        <v>0</v>
      </c>
      <c r="K2177">
        <v>96</v>
      </c>
      <c r="M2177">
        <v>2175</v>
      </c>
      <c r="N2177" s="16">
        <v>1.1574074074074073E-5</v>
      </c>
      <c r="O2177">
        <v>15</v>
      </c>
      <c r="P2177">
        <v>3</v>
      </c>
      <c r="Q2177">
        <f>pqZwift[[#This Row],[Afstand]]+IF(pqZwift[[#This Row],[Index]]&gt;1,Q2176,0)</f>
        <v>14520</v>
      </c>
      <c r="R2177">
        <v>9</v>
      </c>
      <c r="S2177">
        <v>96</v>
      </c>
    </row>
    <row r="2178" spans="2:19" x14ac:dyDescent="0.25">
      <c r="B2178">
        <v>2176</v>
      </c>
      <c r="C2178" t="s">
        <v>1176</v>
      </c>
      <c r="D2178" t="s">
        <v>44</v>
      </c>
      <c r="E2178" s="10">
        <v>1.1574074074074073E-5</v>
      </c>
      <c r="F2178" t="s">
        <v>1154</v>
      </c>
      <c r="G2178" t="s">
        <v>872</v>
      </c>
      <c r="H2178" s="11">
        <v>44171.423611111109</v>
      </c>
      <c r="I2178" t="s">
        <v>3116</v>
      </c>
      <c r="J2178">
        <v>0</v>
      </c>
      <c r="K2178">
        <v>95</v>
      </c>
      <c r="M2178">
        <v>2176</v>
      </c>
      <c r="N2178" s="16">
        <v>1.1574074074074073E-5</v>
      </c>
      <c r="O2178">
        <v>15</v>
      </c>
      <c r="P2178">
        <v>4</v>
      </c>
      <c r="Q2178">
        <f>pqZwift[[#This Row],[Afstand]]+IF(pqZwift[[#This Row],[Index]]&gt;1,Q2177,0)</f>
        <v>14524</v>
      </c>
      <c r="R2178">
        <v>13</v>
      </c>
      <c r="S2178">
        <v>95</v>
      </c>
    </row>
    <row r="2179" spans="2:19" x14ac:dyDescent="0.25">
      <c r="B2179">
        <v>2177</v>
      </c>
      <c r="C2179" t="s">
        <v>1176</v>
      </c>
      <c r="D2179" t="s">
        <v>44</v>
      </c>
      <c r="E2179" s="10">
        <v>1.1574074074074073E-5</v>
      </c>
      <c r="F2179" t="s">
        <v>1154</v>
      </c>
      <c r="G2179" t="s">
        <v>826</v>
      </c>
      <c r="H2179" s="11">
        <v>44171.423622685186</v>
      </c>
      <c r="I2179" t="s">
        <v>3117</v>
      </c>
      <c r="J2179">
        <v>0</v>
      </c>
      <c r="K2179">
        <v>95</v>
      </c>
      <c r="M2179">
        <v>2177</v>
      </c>
      <c r="N2179" s="16">
        <v>1.1574074074074073E-5</v>
      </c>
      <c r="O2179">
        <v>15</v>
      </c>
      <c r="P2179">
        <v>4</v>
      </c>
      <c r="Q2179">
        <f>pqZwift[[#This Row],[Afstand]]+IF(pqZwift[[#This Row],[Index]]&gt;1,Q2178,0)</f>
        <v>14528</v>
      </c>
      <c r="R2179">
        <v>13</v>
      </c>
      <c r="S2179">
        <v>95</v>
      </c>
    </row>
    <row r="2180" spans="2:19" x14ac:dyDescent="0.25">
      <c r="B2180">
        <v>2178</v>
      </c>
      <c r="C2180" t="s">
        <v>1176</v>
      </c>
      <c r="D2180" t="s">
        <v>44</v>
      </c>
      <c r="E2180" s="10">
        <v>1.1574074074074073E-5</v>
      </c>
      <c r="F2180" t="s">
        <v>1154</v>
      </c>
      <c r="G2180" t="s">
        <v>838</v>
      </c>
      <c r="H2180" s="11">
        <v>44171.423634259256</v>
      </c>
      <c r="I2180" t="s">
        <v>3118</v>
      </c>
      <c r="J2180">
        <v>0</v>
      </c>
      <c r="K2180">
        <v>93</v>
      </c>
      <c r="M2180">
        <v>2178</v>
      </c>
      <c r="N2180" s="16">
        <v>1.1574074074074073E-5</v>
      </c>
      <c r="O2180">
        <v>15</v>
      </c>
      <c r="P2180">
        <v>4</v>
      </c>
      <c r="Q2180">
        <f>pqZwift[[#This Row],[Afstand]]+IF(pqZwift[[#This Row],[Index]]&gt;1,Q2179,0)</f>
        <v>14532</v>
      </c>
      <c r="R2180">
        <v>13</v>
      </c>
      <c r="S2180">
        <v>93</v>
      </c>
    </row>
    <row r="2181" spans="2:19" x14ac:dyDescent="0.25">
      <c r="B2181">
        <v>2179</v>
      </c>
      <c r="C2181" t="s">
        <v>1176</v>
      </c>
      <c r="D2181" t="s">
        <v>44</v>
      </c>
      <c r="E2181" s="10">
        <v>1.1574074074074073E-5</v>
      </c>
      <c r="F2181" t="s">
        <v>1154</v>
      </c>
      <c r="G2181" t="s">
        <v>1157</v>
      </c>
      <c r="H2181" s="11">
        <v>44171.423645833333</v>
      </c>
      <c r="I2181" t="s">
        <v>3119</v>
      </c>
      <c r="J2181">
        <v>0</v>
      </c>
      <c r="K2181">
        <v>93</v>
      </c>
      <c r="M2181">
        <v>2179</v>
      </c>
      <c r="N2181" s="16">
        <v>1.1574074074074073E-5</v>
      </c>
      <c r="O2181">
        <v>15</v>
      </c>
      <c r="P2181">
        <v>4</v>
      </c>
      <c r="Q2181">
        <f>pqZwift[[#This Row],[Afstand]]+IF(pqZwift[[#This Row],[Index]]&gt;1,Q2180,0)</f>
        <v>14536</v>
      </c>
      <c r="R2181">
        <v>13</v>
      </c>
      <c r="S2181">
        <v>93</v>
      </c>
    </row>
    <row r="2182" spans="2:19" x14ac:dyDescent="0.25">
      <c r="B2182">
        <v>2180</v>
      </c>
      <c r="C2182" t="s">
        <v>1176</v>
      </c>
      <c r="D2182" t="s">
        <v>44</v>
      </c>
      <c r="E2182" s="10">
        <v>1.1574074074074073E-5</v>
      </c>
      <c r="F2182" t="s">
        <v>1154</v>
      </c>
      <c r="G2182" t="s">
        <v>1209</v>
      </c>
      <c r="H2182" s="11">
        <v>44171.423657407409</v>
      </c>
      <c r="I2182" t="s">
        <v>3120</v>
      </c>
      <c r="J2182">
        <v>0</v>
      </c>
      <c r="K2182">
        <v>92</v>
      </c>
      <c r="M2182">
        <v>2180</v>
      </c>
      <c r="N2182" s="16">
        <v>1.1574074074074073E-5</v>
      </c>
      <c r="O2182">
        <v>15</v>
      </c>
      <c r="P2182">
        <v>4</v>
      </c>
      <c r="Q2182">
        <f>pqZwift[[#This Row],[Afstand]]+IF(pqZwift[[#This Row],[Index]]&gt;1,Q2181,0)</f>
        <v>14540</v>
      </c>
      <c r="R2182">
        <v>13</v>
      </c>
      <c r="S2182">
        <v>92</v>
      </c>
    </row>
    <row r="2183" spans="2:19" x14ac:dyDescent="0.25">
      <c r="B2183">
        <v>2181</v>
      </c>
      <c r="C2183" t="s">
        <v>1176</v>
      </c>
      <c r="D2183" t="s">
        <v>48</v>
      </c>
      <c r="E2183" s="10">
        <v>1.1574074074074073E-5</v>
      </c>
      <c r="F2183" t="s">
        <v>49</v>
      </c>
      <c r="G2183" t="s">
        <v>1715</v>
      </c>
      <c r="H2183" s="11">
        <v>44171.423668981479</v>
      </c>
      <c r="I2183" t="s">
        <v>3121</v>
      </c>
      <c r="J2183">
        <v>0</v>
      </c>
      <c r="K2183">
        <v>91</v>
      </c>
      <c r="M2183">
        <v>2181</v>
      </c>
      <c r="N2183" s="16">
        <v>1.1574074074074073E-5</v>
      </c>
      <c r="O2183">
        <v>15</v>
      </c>
      <c r="P2183">
        <v>3</v>
      </c>
      <c r="Q2183">
        <f>pqZwift[[#This Row],[Afstand]]+IF(pqZwift[[#This Row],[Index]]&gt;1,Q2182,0)</f>
        <v>14543</v>
      </c>
      <c r="R2183">
        <v>9</v>
      </c>
      <c r="S2183">
        <v>91</v>
      </c>
    </row>
    <row r="2184" spans="2:19" x14ac:dyDescent="0.25">
      <c r="B2184">
        <v>2182</v>
      </c>
      <c r="C2184" t="s">
        <v>1176</v>
      </c>
      <c r="D2184" t="s">
        <v>44</v>
      </c>
      <c r="E2184" s="10">
        <v>1.1574074074074073E-5</v>
      </c>
      <c r="F2184" t="s">
        <v>1151</v>
      </c>
      <c r="G2184" t="s">
        <v>1216</v>
      </c>
      <c r="H2184" s="11">
        <v>44171.423680555556</v>
      </c>
      <c r="I2184" t="s">
        <v>3122</v>
      </c>
      <c r="J2184">
        <v>0</v>
      </c>
      <c r="K2184">
        <v>91</v>
      </c>
      <c r="M2184">
        <v>2182</v>
      </c>
      <c r="N2184" s="16">
        <v>1.1574074074074073E-5</v>
      </c>
      <c r="O2184">
        <v>15</v>
      </c>
      <c r="P2184">
        <v>4</v>
      </c>
      <c r="Q2184">
        <f>pqZwift[[#This Row],[Afstand]]+IF(pqZwift[[#This Row],[Index]]&gt;1,Q2183,0)</f>
        <v>14547</v>
      </c>
      <c r="R2184">
        <v>14</v>
      </c>
      <c r="S2184">
        <v>91</v>
      </c>
    </row>
    <row r="2185" spans="2:19" x14ac:dyDescent="0.25">
      <c r="B2185">
        <v>2183</v>
      </c>
      <c r="C2185" t="s">
        <v>1176</v>
      </c>
      <c r="D2185" t="s">
        <v>44</v>
      </c>
      <c r="E2185" s="10">
        <v>1.1574074074074073E-5</v>
      </c>
      <c r="F2185" t="s">
        <v>1151</v>
      </c>
      <c r="G2185" t="s">
        <v>1152</v>
      </c>
      <c r="H2185" s="11">
        <v>44171.423692129632</v>
      </c>
      <c r="I2185" t="s">
        <v>3123</v>
      </c>
      <c r="J2185">
        <v>0</v>
      </c>
      <c r="K2185">
        <v>91</v>
      </c>
      <c r="M2185">
        <v>2183</v>
      </c>
      <c r="N2185" s="16">
        <v>1.1574074074074073E-5</v>
      </c>
      <c r="O2185">
        <v>15</v>
      </c>
      <c r="P2185">
        <v>4</v>
      </c>
      <c r="Q2185">
        <f>pqZwift[[#This Row],[Afstand]]+IF(pqZwift[[#This Row],[Index]]&gt;1,Q2184,0)</f>
        <v>14551</v>
      </c>
      <c r="R2185">
        <v>14</v>
      </c>
      <c r="S2185">
        <v>91</v>
      </c>
    </row>
    <row r="2186" spans="2:19" x14ac:dyDescent="0.25">
      <c r="B2186">
        <v>2184</v>
      </c>
      <c r="C2186" t="s">
        <v>1176</v>
      </c>
      <c r="D2186" t="s">
        <v>44</v>
      </c>
      <c r="E2186" s="10">
        <v>1.1574074074074073E-5</v>
      </c>
      <c r="F2186" t="s">
        <v>1151</v>
      </c>
      <c r="G2186" t="s">
        <v>1152</v>
      </c>
      <c r="H2186" s="11">
        <v>44171.423703703702</v>
      </c>
      <c r="I2186" t="s">
        <v>3124</v>
      </c>
      <c r="J2186">
        <v>0</v>
      </c>
      <c r="K2186">
        <v>90</v>
      </c>
      <c r="M2186">
        <v>2184</v>
      </c>
      <c r="N2186" s="16">
        <v>1.1574074074074073E-5</v>
      </c>
      <c r="O2186">
        <v>15</v>
      </c>
      <c r="P2186">
        <v>4</v>
      </c>
      <c r="Q2186">
        <f>pqZwift[[#This Row],[Afstand]]+IF(pqZwift[[#This Row],[Index]]&gt;1,Q2185,0)</f>
        <v>14555</v>
      </c>
      <c r="R2186">
        <v>14</v>
      </c>
      <c r="S2186">
        <v>90</v>
      </c>
    </row>
    <row r="2187" spans="2:19" x14ac:dyDescent="0.25">
      <c r="B2187">
        <v>2185</v>
      </c>
      <c r="C2187" t="s">
        <v>1181</v>
      </c>
      <c r="D2187" t="s">
        <v>44</v>
      </c>
      <c r="E2187" s="10">
        <v>1.1574074074074073E-5</v>
      </c>
      <c r="F2187" t="s">
        <v>1151</v>
      </c>
      <c r="G2187" t="s">
        <v>1216</v>
      </c>
      <c r="H2187" s="11">
        <v>44171.423715277779</v>
      </c>
      <c r="I2187" t="s">
        <v>3125</v>
      </c>
      <c r="J2187">
        <v>0</v>
      </c>
      <c r="K2187">
        <v>91</v>
      </c>
      <c r="M2187">
        <v>2185</v>
      </c>
      <c r="N2187" s="16">
        <v>1.1574074074074073E-5</v>
      </c>
      <c r="O2187">
        <v>16</v>
      </c>
      <c r="P2187">
        <v>4</v>
      </c>
      <c r="Q2187">
        <f>pqZwift[[#This Row],[Afstand]]+IF(pqZwift[[#This Row],[Index]]&gt;1,Q2186,0)</f>
        <v>14559</v>
      </c>
      <c r="R2187">
        <v>14</v>
      </c>
      <c r="S2187">
        <v>91</v>
      </c>
    </row>
    <row r="2188" spans="2:19" x14ac:dyDescent="0.25">
      <c r="B2188">
        <v>2186</v>
      </c>
      <c r="C2188" t="s">
        <v>1181</v>
      </c>
      <c r="D2188" t="s">
        <v>36</v>
      </c>
      <c r="E2188" s="10">
        <v>1.1574074074074073E-5</v>
      </c>
      <c r="F2188" t="s">
        <v>40</v>
      </c>
      <c r="G2188" t="s">
        <v>1446</v>
      </c>
      <c r="H2188" s="11">
        <v>44171.423726851855</v>
      </c>
      <c r="I2188" t="s">
        <v>3126</v>
      </c>
      <c r="J2188">
        <v>0</v>
      </c>
      <c r="K2188">
        <v>91</v>
      </c>
      <c r="M2188">
        <v>2186</v>
      </c>
      <c r="N2188" s="16">
        <v>1.1574074074074073E-5</v>
      </c>
      <c r="O2188">
        <v>16</v>
      </c>
      <c r="P2188">
        <v>2</v>
      </c>
      <c r="Q2188">
        <f>pqZwift[[#This Row],[Afstand]]+IF(pqZwift[[#This Row],[Index]]&gt;1,Q2187,0)</f>
        <v>14561</v>
      </c>
      <c r="R2188">
        <v>6</v>
      </c>
      <c r="S2188">
        <v>91</v>
      </c>
    </row>
    <row r="2189" spans="2:19" x14ac:dyDescent="0.25">
      <c r="B2189">
        <v>2187</v>
      </c>
      <c r="C2189" t="s">
        <v>1181</v>
      </c>
      <c r="D2189" t="s">
        <v>44</v>
      </c>
      <c r="E2189" s="10">
        <v>1.1574074074074073E-5</v>
      </c>
      <c r="F2189" t="s">
        <v>1154</v>
      </c>
      <c r="G2189" t="s">
        <v>1354</v>
      </c>
      <c r="H2189" s="11">
        <v>44171.423738425925</v>
      </c>
      <c r="I2189" t="s">
        <v>3127</v>
      </c>
      <c r="J2189">
        <v>0</v>
      </c>
      <c r="K2189">
        <v>91</v>
      </c>
      <c r="M2189">
        <v>2187</v>
      </c>
      <c r="N2189" s="16">
        <v>1.1574074074074073E-5</v>
      </c>
      <c r="O2189">
        <v>16</v>
      </c>
      <c r="P2189">
        <v>4</v>
      </c>
      <c r="Q2189">
        <f>pqZwift[[#This Row],[Afstand]]+IF(pqZwift[[#This Row],[Index]]&gt;1,Q2188,0)</f>
        <v>14565</v>
      </c>
      <c r="R2189">
        <v>13</v>
      </c>
      <c r="S2189">
        <v>91</v>
      </c>
    </row>
    <row r="2190" spans="2:19" x14ac:dyDescent="0.25">
      <c r="B2190">
        <v>2188</v>
      </c>
      <c r="C2190" t="s">
        <v>1181</v>
      </c>
      <c r="D2190" t="s">
        <v>44</v>
      </c>
      <c r="E2190" s="10">
        <v>1.1574074074074073E-5</v>
      </c>
      <c r="F2190" t="s">
        <v>1154</v>
      </c>
      <c r="G2190" t="s">
        <v>1209</v>
      </c>
      <c r="H2190" s="11">
        <v>44171.423750000002</v>
      </c>
      <c r="I2190" t="s">
        <v>3128</v>
      </c>
      <c r="J2190">
        <v>0</v>
      </c>
      <c r="K2190">
        <v>91</v>
      </c>
      <c r="M2190">
        <v>2188</v>
      </c>
      <c r="N2190" s="16">
        <v>1.1574074074074073E-5</v>
      </c>
      <c r="O2190">
        <v>16</v>
      </c>
      <c r="P2190">
        <v>4</v>
      </c>
      <c r="Q2190">
        <f>pqZwift[[#This Row],[Afstand]]+IF(pqZwift[[#This Row],[Index]]&gt;1,Q2189,0)</f>
        <v>14569</v>
      </c>
      <c r="R2190">
        <v>13</v>
      </c>
      <c r="S2190">
        <v>91</v>
      </c>
    </row>
    <row r="2191" spans="2:19" x14ac:dyDescent="0.25">
      <c r="B2191">
        <v>2189</v>
      </c>
      <c r="C2191" t="s">
        <v>1181</v>
      </c>
      <c r="D2191" t="s">
        <v>44</v>
      </c>
      <c r="E2191" s="10">
        <v>1.1574074074074073E-5</v>
      </c>
      <c r="F2191" t="s">
        <v>1154</v>
      </c>
      <c r="G2191" t="s">
        <v>805</v>
      </c>
      <c r="H2191" s="11">
        <v>44171.423761574071</v>
      </c>
      <c r="I2191" t="s">
        <v>3129</v>
      </c>
      <c r="J2191">
        <v>0</v>
      </c>
      <c r="K2191">
        <v>91</v>
      </c>
      <c r="M2191">
        <v>2189</v>
      </c>
      <c r="N2191" s="16">
        <v>1.1574074074074073E-5</v>
      </c>
      <c r="O2191">
        <v>16</v>
      </c>
      <c r="P2191">
        <v>4</v>
      </c>
      <c r="Q2191">
        <f>pqZwift[[#This Row],[Afstand]]+IF(pqZwift[[#This Row],[Index]]&gt;1,Q2190,0)</f>
        <v>14573</v>
      </c>
      <c r="R2191">
        <v>13</v>
      </c>
      <c r="S2191">
        <v>91</v>
      </c>
    </row>
    <row r="2192" spans="2:19" x14ac:dyDescent="0.25">
      <c r="B2192">
        <v>2190</v>
      </c>
      <c r="C2192" t="s">
        <v>1181</v>
      </c>
      <c r="D2192" t="s">
        <v>44</v>
      </c>
      <c r="E2192" s="10">
        <v>1.1574074074074073E-5</v>
      </c>
      <c r="F2192" t="s">
        <v>1154</v>
      </c>
      <c r="G2192" t="s">
        <v>842</v>
      </c>
      <c r="H2192" s="11">
        <v>44171.423773148148</v>
      </c>
      <c r="I2192" t="s">
        <v>3130</v>
      </c>
      <c r="J2192">
        <v>0</v>
      </c>
      <c r="K2192">
        <v>92</v>
      </c>
      <c r="M2192">
        <v>2190</v>
      </c>
      <c r="N2192" s="16">
        <v>1.1574074074074073E-5</v>
      </c>
      <c r="O2192">
        <v>16</v>
      </c>
      <c r="P2192">
        <v>4</v>
      </c>
      <c r="Q2192">
        <f>pqZwift[[#This Row],[Afstand]]+IF(pqZwift[[#This Row],[Index]]&gt;1,Q2191,0)</f>
        <v>14577</v>
      </c>
      <c r="R2192">
        <v>13</v>
      </c>
      <c r="S2192">
        <v>92</v>
      </c>
    </row>
    <row r="2193" spans="2:19" x14ac:dyDescent="0.25">
      <c r="B2193">
        <v>2191</v>
      </c>
      <c r="C2193" t="s">
        <v>1181</v>
      </c>
      <c r="D2193" t="s">
        <v>36</v>
      </c>
      <c r="E2193" s="10">
        <v>1.1574074074074073E-5</v>
      </c>
      <c r="F2193" t="s">
        <v>49</v>
      </c>
      <c r="G2193" t="s">
        <v>889</v>
      </c>
      <c r="H2193" s="11">
        <v>44171.423784722225</v>
      </c>
      <c r="I2193" t="s">
        <v>3131</v>
      </c>
      <c r="J2193">
        <v>0</v>
      </c>
      <c r="K2193">
        <v>92</v>
      </c>
      <c r="M2193">
        <v>2191</v>
      </c>
      <c r="N2193" s="16">
        <v>1.1574074074074073E-5</v>
      </c>
      <c r="O2193">
        <v>16</v>
      </c>
      <c r="P2193">
        <v>2</v>
      </c>
      <c r="Q2193">
        <f>pqZwift[[#This Row],[Afstand]]+IF(pqZwift[[#This Row],[Index]]&gt;1,Q2192,0)</f>
        <v>14579</v>
      </c>
      <c r="R2193">
        <v>9</v>
      </c>
      <c r="S2193">
        <v>92</v>
      </c>
    </row>
    <row r="2194" spans="2:19" x14ac:dyDescent="0.25">
      <c r="B2194">
        <v>2192</v>
      </c>
      <c r="C2194" t="s">
        <v>1181</v>
      </c>
      <c r="D2194" t="s">
        <v>44</v>
      </c>
      <c r="E2194" s="10">
        <v>1.1574074074074073E-5</v>
      </c>
      <c r="F2194" t="s">
        <v>1154</v>
      </c>
      <c r="G2194" t="s">
        <v>878</v>
      </c>
      <c r="H2194" s="11">
        <v>44171.423796296294</v>
      </c>
      <c r="I2194" t="s">
        <v>3132</v>
      </c>
      <c r="J2194">
        <v>0</v>
      </c>
      <c r="K2194">
        <v>93</v>
      </c>
      <c r="M2194">
        <v>2192</v>
      </c>
      <c r="N2194" s="16">
        <v>1.1574074074074073E-5</v>
      </c>
      <c r="O2194">
        <v>16</v>
      </c>
      <c r="P2194">
        <v>4</v>
      </c>
      <c r="Q2194">
        <f>pqZwift[[#This Row],[Afstand]]+IF(pqZwift[[#This Row],[Index]]&gt;1,Q2193,0)</f>
        <v>14583</v>
      </c>
      <c r="R2194">
        <v>13</v>
      </c>
      <c r="S2194">
        <v>93</v>
      </c>
    </row>
    <row r="2195" spans="2:19" x14ac:dyDescent="0.25">
      <c r="B2195">
        <v>2193</v>
      </c>
      <c r="C2195" t="s">
        <v>1181</v>
      </c>
      <c r="D2195" t="s">
        <v>44</v>
      </c>
      <c r="E2195" s="10">
        <v>1.1574074074074073E-5</v>
      </c>
      <c r="F2195" t="s">
        <v>1154</v>
      </c>
      <c r="G2195" t="s">
        <v>899</v>
      </c>
      <c r="H2195" s="11">
        <v>44171.423807870371</v>
      </c>
      <c r="I2195" t="s">
        <v>3133</v>
      </c>
      <c r="J2195">
        <v>0</v>
      </c>
      <c r="K2195">
        <v>94</v>
      </c>
      <c r="M2195">
        <v>2193</v>
      </c>
      <c r="N2195" s="16">
        <v>1.1574074074074073E-5</v>
      </c>
      <c r="O2195">
        <v>16</v>
      </c>
      <c r="P2195">
        <v>4</v>
      </c>
      <c r="Q2195">
        <f>pqZwift[[#This Row],[Afstand]]+IF(pqZwift[[#This Row],[Index]]&gt;1,Q2194,0)</f>
        <v>14587</v>
      </c>
      <c r="R2195">
        <v>13</v>
      </c>
      <c r="S2195">
        <v>94</v>
      </c>
    </row>
    <row r="2196" spans="2:19" x14ac:dyDescent="0.25">
      <c r="B2196">
        <v>2194</v>
      </c>
      <c r="C2196" t="s">
        <v>1181</v>
      </c>
      <c r="D2196" t="s">
        <v>44</v>
      </c>
      <c r="E2196" s="10">
        <v>1.1574074074074073E-5</v>
      </c>
      <c r="F2196" t="s">
        <v>1151</v>
      </c>
      <c r="G2196" t="s">
        <v>1618</v>
      </c>
      <c r="H2196" s="11">
        <v>44171.423819444448</v>
      </c>
      <c r="I2196" t="s">
        <v>3134</v>
      </c>
      <c r="J2196">
        <v>0</v>
      </c>
      <c r="K2196">
        <v>95</v>
      </c>
      <c r="M2196">
        <v>2194</v>
      </c>
      <c r="N2196" s="16">
        <v>1.1574074074074073E-5</v>
      </c>
      <c r="O2196">
        <v>16</v>
      </c>
      <c r="P2196">
        <v>4</v>
      </c>
      <c r="Q2196">
        <f>pqZwift[[#This Row],[Afstand]]+IF(pqZwift[[#This Row],[Index]]&gt;1,Q2195,0)</f>
        <v>14591</v>
      </c>
      <c r="R2196">
        <v>14</v>
      </c>
      <c r="S2196">
        <v>95</v>
      </c>
    </row>
    <row r="2197" spans="2:19" x14ac:dyDescent="0.25">
      <c r="B2197">
        <v>2195</v>
      </c>
      <c r="C2197" t="s">
        <v>1181</v>
      </c>
      <c r="D2197" t="s">
        <v>44</v>
      </c>
      <c r="E2197" s="10">
        <v>1.1574074074074073E-5</v>
      </c>
      <c r="F2197" t="s">
        <v>1151</v>
      </c>
      <c r="G2197" t="s">
        <v>1618</v>
      </c>
      <c r="H2197" s="11">
        <v>44171.423831018517</v>
      </c>
      <c r="I2197" t="s">
        <v>3135</v>
      </c>
      <c r="J2197">
        <v>0</v>
      </c>
      <c r="K2197">
        <v>95</v>
      </c>
      <c r="M2197">
        <v>2195</v>
      </c>
      <c r="N2197" s="16">
        <v>1.1574074074074073E-5</v>
      </c>
      <c r="O2197">
        <v>16</v>
      </c>
      <c r="P2197">
        <v>4</v>
      </c>
      <c r="Q2197">
        <f>pqZwift[[#This Row],[Afstand]]+IF(pqZwift[[#This Row],[Index]]&gt;1,Q2196,0)</f>
        <v>14595</v>
      </c>
      <c r="R2197">
        <v>14</v>
      </c>
      <c r="S2197">
        <v>95</v>
      </c>
    </row>
    <row r="2198" spans="2:19" x14ac:dyDescent="0.25">
      <c r="B2198">
        <v>2196</v>
      </c>
      <c r="C2198" t="s">
        <v>1181</v>
      </c>
      <c r="D2198" t="s">
        <v>44</v>
      </c>
      <c r="E2198" s="10">
        <v>1.1574074074074073E-5</v>
      </c>
      <c r="F2198" t="s">
        <v>1151</v>
      </c>
      <c r="G2198" t="s">
        <v>1603</v>
      </c>
      <c r="H2198" s="11">
        <v>44171.423842592594</v>
      </c>
      <c r="I2198" t="s">
        <v>3136</v>
      </c>
      <c r="J2198">
        <v>0</v>
      </c>
      <c r="K2198">
        <v>96</v>
      </c>
      <c r="M2198">
        <v>2196</v>
      </c>
      <c r="N2198" s="16">
        <v>1.1574074074074073E-5</v>
      </c>
      <c r="O2198">
        <v>16</v>
      </c>
      <c r="P2198">
        <v>4</v>
      </c>
      <c r="Q2198">
        <f>pqZwift[[#This Row],[Afstand]]+IF(pqZwift[[#This Row],[Index]]&gt;1,Q2197,0)</f>
        <v>14599</v>
      </c>
      <c r="R2198">
        <v>14</v>
      </c>
      <c r="S2198">
        <v>96</v>
      </c>
    </row>
    <row r="2199" spans="2:19" x14ac:dyDescent="0.25">
      <c r="B2199">
        <v>2197</v>
      </c>
      <c r="C2199" t="s">
        <v>1181</v>
      </c>
      <c r="D2199" t="s">
        <v>44</v>
      </c>
      <c r="E2199" s="10">
        <v>1.1574074074074073E-5</v>
      </c>
      <c r="F2199" t="s">
        <v>45</v>
      </c>
      <c r="G2199" t="s">
        <v>1678</v>
      </c>
      <c r="H2199" s="11">
        <v>44171.423854166664</v>
      </c>
      <c r="I2199" t="s">
        <v>3137</v>
      </c>
      <c r="J2199">
        <v>0</v>
      </c>
      <c r="K2199">
        <v>96</v>
      </c>
      <c r="M2199">
        <v>2197</v>
      </c>
      <c r="N2199" s="16">
        <v>1.1574074074074073E-5</v>
      </c>
      <c r="O2199">
        <v>16</v>
      </c>
      <c r="P2199">
        <v>4</v>
      </c>
      <c r="Q2199">
        <f>pqZwift[[#This Row],[Afstand]]+IF(pqZwift[[#This Row],[Index]]&gt;1,Q2198,0)</f>
        <v>14603</v>
      </c>
      <c r="R2199">
        <v>15</v>
      </c>
      <c r="S2199">
        <v>96</v>
      </c>
    </row>
    <row r="2200" spans="2:19" x14ac:dyDescent="0.25">
      <c r="B2200">
        <v>2198</v>
      </c>
      <c r="C2200" t="s">
        <v>1181</v>
      </c>
      <c r="D2200" t="s">
        <v>48</v>
      </c>
      <c r="E2200" s="10">
        <v>1.1574074074074073E-5</v>
      </c>
      <c r="F2200" t="s">
        <v>1223</v>
      </c>
      <c r="G2200" t="s">
        <v>2202</v>
      </c>
      <c r="H2200" s="11">
        <v>44171.42386574074</v>
      </c>
      <c r="I2200" t="s">
        <v>3138</v>
      </c>
      <c r="J2200">
        <v>0</v>
      </c>
      <c r="K2200">
        <v>96</v>
      </c>
      <c r="M2200">
        <v>2198</v>
      </c>
      <c r="N2200" s="16">
        <v>1.1574074074074073E-5</v>
      </c>
      <c r="O2200">
        <v>16</v>
      </c>
      <c r="P2200">
        <v>3</v>
      </c>
      <c r="Q2200">
        <f>pqZwift[[#This Row],[Afstand]]+IF(pqZwift[[#This Row],[Index]]&gt;1,Q2199,0)</f>
        <v>14606</v>
      </c>
      <c r="R2200">
        <v>12</v>
      </c>
      <c r="S2200">
        <v>96</v>
      </c>
    </row>
    <row r="2201" spans="2:19" x14ac:dyDescent="0.25">
      <c r="B2201">
        <v>2199</v>
      </c>
      <c r="C2201" t="s">
        <v>1181</v>
      </c>
      <c r="D2201" t="s">
        <v>66</v>
      </c>
      <c r="E2201" s="10">
        <v>1.1574074074074073E-5</v>
      </c>
      <c r="F2201" t="s">
        <v>315</v>
      </c>
      <c r="G2201" t="s">
        <v>3139</v>
      </c>
      <c r="H2201" s="11">
        <v>44171.423877314817</v>
      </c>
      <c r="I2201" t="s">
        <v>3140</v>
      </c>
      <c r="J2201">
        <v>0</v>
      </c>
      <c r="K2201">
        <v>95</v>
      </c>
      <c r="M2201">
        <v>2199</v>
      </c>
      <c r="N2201" s="16">
        <v>1.1574074074074073E-5</v>
      </c>
      <c r="O2201">
        <v>16</v>
      </c>
      <c r="P2201">
        <v>6</v>
      </c>
      <c r="Q2201">
        <f>pqZwift[[#This Row],[Afstand]]+IF(pqZwift[[#This Row],[Index]]&gt;1,Q2200,0)</f>
        <v>14612</v>
      </c>
      <c r="R2201">
        <v>23</v>
      </c>
      <c r="S2201">
        <v>95</v>
      </c>
    </row>
    <row r="2202" spans="2:19" x14ac:dyDescent="0.25">
      <c r="B2202">
        <v>2200</v>
      </c>
      <c r="C2202" t="s">
        <v>1181</v>
      </c>
      <c r="D2202" t="s">
        <v>44</v>
      </c>
      <c r="E2202" s="10">
        <v>1.1574074074074073E-5</v>
      </c>
      <c r="F2202" t="s">
        <v>1154</v>
      </c>
      <c r="G2202" t="s">
        <v>2235</v>
      </c>
      <c r="H2202" s="11">
        <v>44171.423888888887</v>
      </c>
      <c r="I2202" t="s">
        <v>3141</v>
      </c>
      <c r="J2202">
        <v>0</v>
      </c>
      <c r="K2202">
        <v>94</v>
      </c>
      <c r="M2202">
        <v>2200</v>
      </c>
      <c r="N2202" s="16">
        <v>1.1574074074074073E-5</v>
      </c>
      <c r="O2202">
        <v>16</v>
      </c>
      <c r="P2202">
        <v>4</v>
      </c>
      <c r="Q2202">
        <f>pqZwift[[#This Row],[Afstand]]+IF(pqZwift[[#This Row],[Index]]&gt;1,Q2201,0)</f>
        <v>14616</v>
      </c>
      <c r="R2202">
        <v>13</v>
      </c>
      <c r="S2202">
        <v>94</v>
      </c>
    </row>
    <row r="2203" spans="2:19" x14ac:dyDescent="0.25">
      <c r="B2203">
        <v>2201</v>
      </c>
      <c r="C2203" t="s">
        <v>1181</v>
      </c>
      <c r="D2203" t="s">
        <v>55</v>
      </c>
      <c r="E2203" s="10">
        <v>1.1574074074074073E-5</v>
      </c>
      <c r="F2203" t="s">
        <v>56</v>
      </c>
      <c r="G2203" t="s">
        <v>929</v>
      </c>
      <c r="H2203" s="11">
        <v>44171.423900462964</v>
      </c>
      <c r="I2203" t="s">
        <v>3142</v>
      </c>
      <c r="J2203">
        <v>0</v>
      </c>
      <c r="K2203">
        <v>92</v>
      </c>
      <c r="M2203">
        <v>2201</v>
      </c>
      <c r="N2203" s="16">
        <v>1.1574074074074073E-5</v>
      </c>
      <c r="O2203">
        <v>16</v>
      </c>
      <c r="P2203">
        <v>5</v>
      </c>
      <c r="Q2203">
        <f>pqZwift[[#This Row],[Afstand]]+IF(pqZwift[[#This Row],[Index]]&gt;1,Q2202,0)</f>
        <v>14621</v>
      </c>
      <c r="R2203">
        <v>17</v>
      </c>
      <c r="S2203">
        <v>92</v>
      </c>
    </row>
    <row r="2204" spans="2:19" x14ac:dyDescent="0.25">
      <c r="B2204">
        <v>2202</v>
      </c>
      <c r="C2204" t="s">
        <v>1181</v>
      </c>
      <c r="D2204" t="s">
        <v>55</v>
      </c>
      <c r="E2204" s="10">
        <v>1.1574074074074073E-5</v>
      </c>
      <c r="F2204" t="s">
        <v>56</v>
      </c>
      <c r="G2204" t="s">
        <v>3143</v>
      </c>
      <c r="H2204" s="11">
        <v>44171.42391203704</v>
      </c>
      <c r="I2204" t="s">
        <v>3144</v>
      </c>
      <c r="J2204">
        <v>0</v>
      </c>
      <c r="K2204">
        <v>91</v>
      </c>
      <c r="M2204">
        <v>2202</v>
      </c>
      <c r="N2204" s="16">
        <v>1.1574074074074073E-5</v>
      </c>
      <c r="O2204">
        <v>16</v>
      </c>
      <c r="P2204">
        <v>5</v>
      </c>
      <c r="Q2204">
        <f>pqZwift[[#This Row],[Afstand]]+IF(pqZwift[[#This Row],[Index]]&gt;1,Q2203,0)</f>
        <v>14626</v>
      </c>
      <c r="R2204">
        <v>17</v>
      </c>
      <c r="S2204">
        <v>91</v>
      </c>
    </row>
    <row r="2205" spans="2:19" x14ac:dyDescent="0.25">
      <c r="B2205">
        <v>2203</v>
      </c>
      <c r="C2205" t="s">
        <v>1181</v>
      </c>
      <c r="D2205" t="s">
        <v>55</v>
      </c>
      <c r="E2205" s="10">
        <v>1.1574074074074073E-5</v>
      </c>
      <c r="F2205" t="s">
        <v>61</v>
      </c>
      <c r="G2205" t="s">
        <v>3145</v>
      </c>
      <c r="H2205" s="11">
        <v>44171.42392361111</v>
      </c>
      <c r="I2205" t="s">
        <v>3146</v>
      </c>
      <c r="J2205">
        <v>0</v>
      </c>
      <c r="K2205">
        <v>92</v>
      </c>
      <c r="M2205">
        <v>2203</v>
      </c>
      <c r="N2205" s="16">
        <v>1.1574074074074073E-5</v>
      </c>
      <c r="O2205">
        <v>16</v>
      </c>
      <c r="P2205">
        <v>5</v>
      </c>
      <c r="Q2205">
        <f>pqZwift[[#This Row],[Afstand]]+IF(pqZwift[[#This Row],[Index]]&gt;1,Q2204,0)</f>
        <v>14631</v>
      </c>
      <c r="R2205">
        <v>18</v>
      </c>
      <c r="S2205">
        <v>92</v>
      </c>
    </row>
    <row r="2206" spans="2:19" x14ac:dyDescent="0.25">
      <c r="B2206">
        <v>2204</v>
      </c>
      <c r="C2206" t="s">
        <v>1181</v>
      </c>
      <c r="D2206" t="s">
        <v>55</v>
      </c>
      <c r="E2206" s="10">
        <v>1.1574074074074073E-5</v>
      </c>
      <c r="F2206" t="s">
        <v>921</v>
      </c>
      <c r="G2206" t="s">
        <v>3147</v>
      </c>
      <c r="H2206" s="11">
        <v>44171.423935185187</v>
      </c>
      <c r="I2206" t="s">
        <v>3148</v>
      </c>
      <c r="J2206">
        <v>0</v>
      </c>
      <c r="K2206">
        <v>93</v>
      </c>
      <c r="M2206">
        <v>2204</v>
      </c>
      <c r="N2206" s="16">
        <v>1.1574074074074073E-5</v>
      </c>
      <c r="O2206">
        <v>16</v>
      </c>
      <c r="P2206">
        <v>5</v>
      </c>
      <c r="Q2206">
        <f>pqZwift[[#This Row],[Afstand]]+IF(pqZwift[[#This Row],[Index]]&gt;1,Q2205,0)</f>
        <v>14636</v>
      </c>
      <c r="R2206">
        <v>19</v>
      </c>
      <c r="S2206">
        <v>93</v>
      </c>
    </row>
    <row r="2207" spans="2:19" x14ac:dyDescent="0.25">
      <c r="B2207">
        <v>2205</v>
      </c>
      <c r="C2207" t="s">
        <v>1181</v>
      </c>
      <c r="D2207" t="s">
        <v>44</v>
      </c>
      <c r="E2207" s="10">
        <v>1.1574074074074073E-5</v>
      </c>
      <c r="F2207" t="s">
        <v>45</v>
      </c>
      <c r="G2207" t="s">
        <v>2929</v>
      </c>
      <c r="H2207" s="11">
        <v>44171.423946759256</v>
      </c>
      <c r="I2207" t="s">
        <v>3149</v>
      </c>
      <c r="J2207">
        <v>0</v>
      </c>
      <c r="K2207">
        <v>93</v>
      </c>
      <c r="M2207">
        <v>2205</v>
      </c>
      <c r="N2207" s="16">
        <v>1.1574074074074073E-5</v>
      </c>
      <c r="O2207">
        <v>16</v>
      </c>
      <c r="P2207">
        <v>4</v>
      </c>
      <c r="Q2207">
        <f>pqZwift[[#This Row],[Afstand]]+IF(pqZwift[[#This Row],[Index]]&gt;1,Q2206,0)</f>
        <v>14640</v>
      </c>
      <c r="R2207">
        <v>15</v>
      </c>
      <c r="S2207">
        <v>93</v>
      </c>
    </row>
    <row r="2208" spans="2:19" x14ac:dyDescent="0.25">
      <c r="B2208">
        <v>2206</v>
      </c>
      <c r="C2208" t="s">
        <v>1181</v>
      </c>
      <c r="D2208" t="s">
        <v>55</v>
      </c>
      <c r="E2208" s="10">
        <v>1.1574074074074073E-5</v>
      </c>
      <c r="F2208" t="s">
        <v>61</v>
      </c>
      <c r="G2208" t="s">
        <v>2237</v>
      </c>
      <c r="H2208" s="11">
        <v>44171.423958333333</v>
      </c>
      <c r="I2208" t="s">
        <v>3150</v>
      </c>
      <c r="J2208">
        <v>0</v>
      </c>
      <c r="K2208">
        <v>93</v>
      </c>
      <c r="M2208">
        <v>2206</v>
      </c>
      <c r="N2208" s="16">
        <v>1.1574074074074073E-5</v>
      </c>
      <c r="O2208">
        <v>16</v>
      </c>
      <c r="P2208">
        <v>5</v>
      </c>
      <c r="Q2208">
        <f>pqZwift[[#This Row],[Afstand]]+IF(pqZwift[[#This Row],[Index]]&gt;1,Q2207,0)</f>
        <v>14645</v>
      </c>
      <c r="R2208">
        <v>18</v>
      </c>
      <c r="S2208">
        <v>93</v>
      </c>
    </row>
    <row r="2209" spans="2:19" x14ac:dyDescent="0.25">
      <c r="B2209">
        <v>2207</v>
      </c>
      <c r="C2209" t="s">
        <v>1181</v>
      </c>
      <c r="D2209" t="s">
        <v>44</v>
      </c>
      <c r="E2209" s="10">
        <v>1.1574074074074073E-5</v>
      </c>
      <c r="F2209" t="s">
        <v>52</v>
      </c>
      <c r="G2209" t="s">
        <v>41</v>
      </c>
      <c r="H2209" s="11">
        <v>44171.42396990741</v>
      </c>
      <c r="I2209" t="s">
        <v>3151</v>
      </c>
      <c r="J2209">
        <v>0</v>
      </c>
      <c r="K2209">
        <v>93</v>
      </c>
      <c r="M2209">
        <v>2207</v>
      </c>
      <c r="N2209" s="16">
        <v>1.1574074074074073E-5</v>
      </c>
      <c r="O2209">
        <v>16</v>
      </c>
      <c r="P2209">
        <v>4</v>
      </c>
      <c r="Q2209">
        <f>pqZwift[[#This Row],[Afstand]]+IF(pqZwift[[#This Row],[Index]]&gt;1,Q2208,0)</f>
        <v>14649</v>
      </c>
      <c r="R2209">
        <v>16</v>
      </c>
      <c r="S2209">
        <v>93</v>
      </c>
    </row>
    <row r="2210" spans="2:19" x14ac:dyDescent="0.25">
      <c r="B2210">
        <v>2208</v>
      </c>
      <c r="C2210" t="s">
        <v>1181</v>
      </c>
      <c r="D2210" t="s">
        <v>44</v>
      </c>
      <c r="E2210" s="10">
        <v>1.1574074074074073E-5</v>
      </c>
      <c r="F2210" t="s">
        <v>52</v>
      </c>
      <c r="G2210" t="s">
        <v>41</v>
      </c>
      <c r="H2210" s="11">
        <v>44171.423981481479</v>
      </c>
      <c r="I2210" t="s">
        <v>3152</v>
      </c>
      <c r="J2210">
        <v>0</v>
      </c>
      <c r="K2210">
        <v>93</v>
      </c>
      <c r="M2210">
        <v>2208</v>
      </c>
      <c r="N2210" s="16">
        <v>1.1574074074074073E-5</v>
      </c>
      <c r="O2210">
        <v>16</v>
      </c>
      <c r="P2210">
        <v>4</v>
      </c>
      <c r="Q2210">
        <f>pqZwift[[#This Row],[Afstand]]+IF(pqZwift[[#This Row],[Index]]&gt;1,Q2209,0)</f>
        <v>14653</v>
      </c>
      <c r="R2210">
        <v>16</v>
      </c>
      <c r="S2210">
        <v>93</v>
      </c>
    </row>
    <row r="2211" spans="2:19" x14ac:dyDescent="0.25">
      <c r="B2211">
        <v>2209</v>
      </c>
      <c r="C2211" t="s">
        <v>1181</v>
      </c>
      <c r="D2211" t="s">
        <v>44</v>
      </c>
      <c r="E2211" s="10">
        <v>1.1574074074074073E-5</v>
      </c>
      <c r="F2211" t="s">
        <v>45</v>
      </c>
      <c r="G2211" t="s">
        <v>41</v>
      </c>
      <c r="H2211" s="11">
        <v>44171.423993055556</v>
      </c>
      <c r="I2211" t="s">
        <v>3153</v>
      </c>
      <c r="J2211">
        <v>0</v>
      </c>
      <c r="K2211">
        <v>92</v>
      </c>
      <c r="M2211">
        <v>2209</v>
      </c>
      <c r="N2211" s="16">
        <v>1.1574074074074073E-5</v>
      </c>
      <c r="O2211">
        <v>16</v>
      </c>
      <c r="P2211">
        <v>4</v>
      </c>
      <c r="Q2211">
        <f>pqZwift[[#This Row],[Afstand]]+IF(pqZwift[[#This Row],[Index]]&gt;1,Q2210,0)</f>
        <v>14657</v>
      </c>
      <c r="R2211">
        <v>15</v>
      </c>
      <c r="S2211">
        <v>92</v>
      </c>
    </row>
    <row r="2212" spans="2:19" x14ac:dyDescent="0.25">
      <c r="B2212">
        <v>2210</v>
      </c>
      <c r="C2212" t="s">
        <v>1185</v>
      </c>
      <c r="D2212" t="s">
        <v>55</v>
      </c>
      <c r="E2212" s="10">
        <v>1.1574074074074073E-5</v>
      </c>
      <c r="F2212" t="s">
        <v>52</v>
      </c>
      <c r="G2212" t="s">
        <v>2732</v>
      </c>
      <c r="H2212" s="11">
        <v>44171.424004629633</v>
      </c>
      <c r="I2212" t="s">
        <v>3154</v>
      </c>
      <c r="J2212">
        <v>0</v>
      </c>
      <c r="K2212">
        <v>93</v>
      </c>
      <c r="M2212">
        <v>2210</v>
      </c>
      <c r="N2212" s="16">
        <v>1.1574074074074073E-5</v>
      </c>
      <c r="O2212">
        <v>17</v>
      </c>
      <c r="P2212">
        <v>5</v>
      </c>
      <c r="Q2212">
        <f>pqZwift[[#This Row],[Afstand]]+IF(pqZwift[[#This Row],[Index]]&gt;1,Q2211,0)</f>
        <v>14662</v>
      </c>
      <c r="R2212">
        <v>16</v>
      </c>
      <c r="S2212">
        <v>93</v>
      </c>
    </row>
    <row r="2213" spans="2:19" x14ac:dyDescent="0.25">
      <c r="B2213">
        <v>2211</v>
      </c>
      <c r="C2213" t="s">
        <v>1185</v>
      </c>
      <c r="D2213" t="s">
        <v>44</v>
      </c>
      <c r="E2213" s="10">
        <v>1.1574074074074073E-5</v>
      </c>
      <c r="F2213" t="s">
        <v>1151</v>
      </c>
      <c r="G2213" t="s">
        <v>2889</v>
      </c>
      <c r="H2213" s="11">
        <v>44171.424016203702</v>
      </c>
      <c r="I2213" t="s">
        <v>3155</v>
      </c>
      <c r="J2213">
        <v>0</v>
      </c>
      <c r="K2213">
        <v>92</v>
      </c>
      <c r="M2213">
        <v>2211</v>
      </c>
      <c r="N2213" s="16">
        <v>1.1574074074074073E-5</v>
      </c>
      <c r="O2213">
        <v>17</v>
      </c>
      <c r="P2213">
        <v>4</v>
      </c>
      <c r="Q2213">
        <f>pqZwift[[#This Row],[Afstand]]+IF(pqZwift[[#This Row],[Index]]&gt;1,Q2212,0)</f>
        <v>14666</v>
      </c>
      <c r="R2213">
        <v>14</v>
      </c>
      <c r="S2213">
        <v>92</v>
      </c>
    </row>
    <row r="2214" spans="2:19" x14ac:dyDescent="0.25">
      <c r="B2214">
        <v>2212</v>
      </c>
      <c r="C2214" t="s">
        <v>1185</v>
      </c>
      <c r="D2214" t="s">
        <v>44</v>
      </c>
      <c r="E2214" s="10">
        <v>1.1574074074074073E-5</v>
      </c>
      <c r="F2214" t="s">
        <v>1154</v>
      </c>
      <c r="G2214" t="s">
        <v>41</v>
      </c>
      <c r="H2214" s="11">
        <v>44171.424027777779</v>
      </c>
      <c r="I2214" t="s">
        <v>3156</v>
      </c>
      <c r="J2214">
        <v>0</v>
      </c>
      <c r="K2214">
        <v>91</v>
      </c>
      <c r="M2214">
        <v>2212</v>
      </c>
      <c r="N2214" s="16">
        <v>1.1574074074074073E-5</v>
      </c>
      <c r="O2214">
        <v>17</v>
      </c>
      <c r="P2214">
        <v>4</v>
      </c>
      <c r="Q2214">
        <f>pqZwift[[#This Row],[Afstand]]+IF(pqZwift[[#This Row],[Index]]&gt;1,Q2213,0)</f>
        <v>14670</v>
      </c>
      <c r="R2214">
        <v>13</v>
      </c>
      <c r="S2214">
        <v>91</v>
      </c>
    </row>
    <row r="2215" spans="2:19" x14ac:dyDescent="0.25">
      <c r="B2215">
        <v>2213</v>
      </c>
      <c r="C2215" t="s">
        <v>1185</v>
      </c>
      <c r="D2215" t="s">
        <v>44</v>
      </c>
      <c r="E2215" s="10">
        <v>1.1574074074074073E-5</v>
      </c>
      <c r="F2215" t="s">
        <v>45</v>
      </c>
      <c r="G2215" t="s">
        <v>3157</v>
      </c>
      <c r="H2215" s="11">
        <v>44171.424039351848</v>
      </c>
      <c r="I2215" t="s">
        <v>3158</v>
      </c>
      <c r="J2215">
        <v>0</v>
      </c>
      <c r="K2215">
        <v>91</v>
      </c>
      <c r="M2215">
        <v>2213</v>
      </c>
      <c r="N2215" s="16">
        <v>1.1574074074074073E-5</v>
      </c>
      <c r="O2215">
        <v>17</v>
      </c>
      <c r="P2215">
        <v>4</v>
      </c>
      <c r="Q2215">
        <f>pqZwift[[#This Row],[Afstand]]+IF(pqZwift[[#This Row],[Index]]&gt;1,Q2214,0)</f>
        <v>14674</v>
      </c>
      <c r="R2215">
        <v>15</v>
      </c>
      <c r="S2215">
        <v>91</v>
      </c>
    </row>
    <row r="2216" spans="2:19" x14ac:dyDescent="0.25">
      <c r="B2216">
        <v>2214</v>
      </c>
      <c r="C2216" t="s">
        <v>1185</v>
      </c>
      <c r="D2216" t="s">
        <v>44</v>
      </c>
      <c r="E2216" s="10">
        <v>1.1574074074074073E-5</v>
      </c>
      <c r="F2216" t="s">
        <v>1154</v>
      </c>
      <c r="G2216" t="s">
        <v>41</v>
      </c>
      <c r="H2216" s="11">
        <v>44171.424050925925</v>
      </c>
      <c r="I2216" t="s">
        <v>3159</v>
      </c>
      <c r="J2216">
        <v>0</v>
      </c>
      <c r="K2216">
        <v>91</v>
      </c>
      <c r="M2216">
        <v>2214</v>
      </c>
      <c r="N2216" s="16">
        <v>1.1574074074074073E-5</v>
      </c>
      <c r="O2216">
        <v>17</v>
      </c>
      <c r="P2216">
        <v>4</v>
      </c>
      <c r="Q2216">
        <f>pqZwift[[#This Row],[Afstand]]+IF(pqZwift[[#This Row],[Index]]&gt;1,Q2215,0)</f>
        <v>14678</v>
      </c>
      <c r="R2216">
        <v>13</v>
      </c>
      <c r="S2216">
        <v>91</v>
      </c>
    </row>
    <row r="2217" spans="2:19" x14ac:dyDescent="0.25">
      <c r="B2217">
        <v>2215</v>
      </c>
      <c r="C2217" t="s">
        <v>1185</v>
      </c>
      <c r="D2217" t="s">
        <v>48</v>
      </c>
      <c r="E2217" s="10">
        <v>1.1574074074074073E-5</v>
      </c>
      <c r="F2217" t="s">
        <v>1154</v>
      </c>
      <c r="G2217" t="s">
        <v>3160</v>
      </c>
      <c r="H2217" s="11">
        <v>44171.424062500002</v>
      </c>
      <c r="I2217" t="s">
        <v>3161</v>
      </c>
      <c r="J2217">
        <v>0</v>
      </c>
      <c r="K2217">
        <v>91</v>
      </c>
      <c r="M2217">
        <v>2215</v>
      </c>
      <c r="N2217" s="16">
        <v>1.1574074074074073E-5</v>
      </c>
      <c r="O2217">
        <v>17</v>
      </c>
      <c r="P2217">
        <v>3</v>
      </c>
      <c r="Q2217">
        <f>pqZwift[[#This Row],[Afstand]]+IF(pqZwift[[#This Row],[Index]]&gt;1,Q2216,0)</f>
        <v>14681</v>
      </c>
      <c r="R2217">
        <v>13</v>
      </c>
      <c r="S2217">
        <v>91</v>
      </c>
    </row>
    <row r="2218" spans="2:19" x14ac:dyDescent="0.25">
      <c r="B2218">
        <v>2216</v>
      </c>
      <c r="C2218" t="s">
        <v>1185</v>
      </c>
      <c r="D2218" t="s">
        <v>44</v>
      </c>
      <c r="E2218" s="10">
        <v>1.1574074074074073E-5</v>
      </c>
      <c r="F2218" t="s">
        <v>1154</v>
      </c>
      <c r="G2218" t="s">
        <v>41</v>
      </c>
      <c r="H2218" s="11">
        <v>44171.424074074072</v>
      </c>
      <c r="I2218" t="s">
        <v>3162</v>
      </c>
      <c r="J2218">
        <v>0</v>
      </c>
      <c r="K2218">
        <v>91</v>
      </c>
      <c r="M2218">
        <v>2216</v>
      </c>
      <c r="N2218" s="16">
        <v>1.1574074074074073E-5</v>
      </c>
      <c r="O2218">
        <v>17</v>
      </c>
      <c r="P2218">
        <v>4</v>
      </c>
      <c r="Q2218">
        <f>pqZwift[[#This Row],[Afstand]]+IF(pqZwift[[#This Row],[Index]]&gt;1,Q2217,0)</f>
        <v>14685</v>
      </c>
      <c r="R2218">
        <v>13</v>
      </c>
      <c r="S2218">
        <v>91</v>
      </c>
    </row>
    <row r="2219" spans="2:19" x14ac:dyDescent="0.25">
      <c r="B2219">
        <v>2217</v>
      </c>
      <c r="C2219" t="s">
        <v>1185</v>
      </c>
      <c r="D2219" t="s">
        <v>48</v>
      </c>
      <c r="E2219" s="10">
        <v>1.1574074074074073E-5</v>
      </c>
      <c r="F2219" t="s">
        <v>1223</v>
      </c>
      <c r="G2219" t="s">
        <v>41</v>
      </c>
      <c r="H2219" s="11">
        <v>44171.424085648148</v>
      </c>
      <c r="I2219" t="s">
        <v>3163</v>
      </c>
      <c r="J2219">
        <v>0</v>
      </c>
      <c r="K2219">
        <v>90</v>
      </c>
      <c r="M2219">
        <v>2217</v>
      </c>
      <c r="N2219" s="16">
        <v>1.1574074074074073E-5</v>
      </c>
      <c r="O2219">
        <v>17</v>
      </c>
      <c r="P2219">
        <v>3</v>
      </c>
      <c r="Q2219">
        <f>pqZwift[[#This Row],[Afstand]]+IF(pqZwift[[#This Row],[Index]]&gt;1,Q2218,0)</f>
        <v>14688</v>
      </c>
      <c r="R2219">
        <v>12</v>
      </c>
      <c r="S2219">
        <v>90</v>
      </c>
    </row>
    <row r="2220" spans="2:19" x14ac:dyDescent="0.25">
      <c r="B2220">
        <v>2218</v>
      </c>
      <c r="C2220" t="s">
        <v>1185</v>
      </c>
      <c r="D2220" t="s">
        <v>48</v>
      </c>
      <c r="E2220" s="10">
        <v>1.1574074074074073E-5</v>
      </c>
      <c r="F2220" t="s">
        <v>1223</v>
      </c>
      <c r="G2220" t="s">
        <v>41</v>
      </c>
      <c r="H2220" s="11">
        <v>44171.424097222225</v>
      </c>
      <c r="I2220" t="s">
        <v>3164</v>
      </c>
      <c r="J2220">
        <v>0</v>
      </c>
      <c r="K2220">
        <v>90</v>
      </c>
      <c r="M2220">
        <v>2218</v>
      </c>
      <c r="N2220" s="16">
        <v>1.1574074074074073E-5</v>
      </c>
      <c r="O2220">
        <v>17</v>
      </c>
      <c r="P2220">
        <v>3</v>
      </c>
      <c r="Q2220">
        <f>pqZwift[[#This Row],[Afstand]]+IF(pqZwift[[#This Row],[Index]]&gt;1,Q2219,0)</f>
        <v>14691</v>
      </c>
      <c r="R2220">
        <v>12</v>
      </c>
      <c r="S2220">
        <v>90</v>
      </c>
    </row>
    <row r="2221" spans="2:19" x14ac:dyDescent="0.25">
      <c r="B2221">
        <v>2219</v>
      </c>
      <c r="C2221" t="s">
        <v>1185</v>
      </c>
      <c r="D2221" t="s">
        <v>48</v>
      </c>
      <c r="E2221" s="10">
        <v>1.1574074074074073E-5</v>
      </c>
      <c r="F2221" t="s">
        <v>1223</v>
      </c>
      <c r="G2221" t="s">
        <v>41</v>
      </c>
      <c r="H2221" s="11">
        <v>44171.424108796295</v>
      </c>
      <c r="I2221" t="s">
        <v>3165</v>
      </c>
      <c r="J2221">
        <v>0</v>
      </c>
      <c r="K2221">
        <v>90</v>
      </c>
      <c r="M2221">
        <v>2219</v>
      </c>
      <c r="N2221" s="16">
        <v>1.1574074074074073E-5</v>
      </c>
      <c r="O2221">
        <v>17</v>
      </c>
      <c r="P2221">
        <v>3</v>
      </c>
      <c r="Q2221">
        <f>pqZwift[[#This Row],[Afstand]]+IF(pqZwift[[#This Row],[Index]]&gt;1,Q2220,0)</f>
        <v>14694</v>
      </c>
      <c r="R2221">
        <v>12</v>
      </c>
      <c r="S2221">
        <v>90</v>
      </c>
    </row>
    <row r="2222" spans="2:19" x14ac:dyDescent="0.25">
      <c r="B2222">
        <v>2220</v>
      </c>
      <c r="C2222" t="s">
        <v>1189</v>
      </c>
      <c r="D2222" t="s">
        <v>48</v>
      </c>
      <c r="E2222" s="10">
        <v>1.1574074074074073E-5</v>
      </c>
      <c r="F2222" t="s">
        <v>1223</v>
      </c>
      <c r="G2222" t="s">
        <v>41</v>
      </c>
      <c r="H2222" s="11">
        <v>44171.424120370371</v>
      </c>
      <c r="I2222" t="s">
        <v>3166</v>
      </c>
      <c r="J2222">
        <v>0</v>
      </c>
      <c r="K2222">
        <v>89</v>
      </c>
      <c r="M2222">
        <v>2220</v>
      </c>
      <c r="N2222" s="16">
        <v>1.1574074074074073E-5</v>
      </c>
      <c r="O2222">
        <v>18</v>
      </c>
      <c r="P2222">
        <v>3</v>
      </c>
      <c r="Q2222">
        <f>pqZwift[[#This Row],[Afstand]]+IF(pqZwift[[#This Row],[Index]]&gt;1,Q2221,0)</f>
        <v>14697</v>
      </c>
      <c r="R2222">
        <v>12</v>
      </c>
      <c r="S2222">
        <v>89</v>
      </c>
    </row>
    <row r="2223" spans="2:19" x14ac:dyDescent="0.25">
      <c r="B2223">
        <v>2221</v>
      </c>
      <c r="C2223" t="s">
        <v>1189</v>
      </c>
      <c r="D2223" t="s">
        <v>48</v>
      </c>
      <c r="E2223" s="10">
        <v>1.1574074074074073E-5</v>
      </c>
      <c r="F2223" t="s">
        <v>1154</v>
      </c>
      <c r="G2223" t="s">
        <v>3058</v>
      </c>
      <c r="H2223" s="11">
        <v>44171.424131944441</v>
      </c>
      <c r="I2223" t="s">
        <v>3167</v>
      </c>
      <c r="J2223">
        <v>0</v>
      </c>
      <c r="K2223">
        <v>90</v>
      </c>
      <c r="M2223">
        <v>2221</v>
      </c>
      <c r="N2223" s="16">
        <v>1.1574074074074073E-5</v>
      </c>
      <c r="O2223">
        <v>18</v>
      </c>
      <c r="P2223">
        <v>3</v>
      </c>
      <c r="Q2223">
        <f>pqZwift[[#This Row],[Afstand]]+IF(pqZwift[[#This Row],[Index]]&gt;1,Q2222,0)</f>
        <v>14700</v>
      </c>
      <c r="R2223">
        <v>13</v>
      </c>
      <c r="S2223">
        <v>90</v>
      </c>
    </row>
    <row r="2224" spans="2:19" x14ac:dyDescent="0.25">
      <c r="B2224">
        <v>2222</v>
      </c>
      <c r="C2224" t="s">
        <v>1189</v>
      </c>
      <c r="D2224" t="s">
        <v>48</v>
      </c>
      <c r="E2224" s="10">
        <v>1.1574074074074073E-5</v>
      </c>
      <c r="F2224" t="s">
        <v>1149</v>
      </c>
      <c r="G2224" t="s">
        <v>41</v>
      </c>
      <c r="H2224" s="11">
        <v>44171.424143518518</v>
      </c>
      <c r="I2224" t="s">
        <v>3168</v>
      </c>
      <c r="J2224">
        <v>0</v>
      </c>
      <c r="K2224">
        <v>89</v>
      </c>
      <c r="M2224">
        <v>2222</v>
      </c>
      <c r="N2224" s="16">
        <v>1.1574074074074073E-5</v>
      </c>
      <c r="O2224">
        <v>18</v>
      </c>
      <c r="P2224">
        <v>3</v>
      </c>
      <c r="Q2224">
        <f>pqZwift[[#This Row],[Afstand]]+IF(pqZwift[[#This Row],[Index]]&gt;1,Q2223,0)</f>
        <v>14703</v>
      </c>
      <c r="R2224">
        <v>11</v>
      </c>
      <c r="S2224">
        <v>89</v>
      </c>
    </row>
    <row r="2225" spans="2:19" x14ac:dyDescent="0.25">
      <c r="B2225">
        <v>2223</v>
      </c>
      <c r="C2225" t="s">
        <v>1189</v>
      </c>
      <c r="D2225" t="s">
        <v>44</v>
      </c>
      <c r="E2225" s="10">
        <v>1.1574074074074073E-5</v>
      </c>
      <c r="F2225" t="s">
        <v>1151</v>
      </c>
      <c r="G2225" t="s">
        <v>2232</v>
      </c>
      <c r="H2225" s="11">
        <v>44171.424155092594</v>
      </c>
      <c r="I2225" t="s">
        <v>3169</v>
      </c>
      <c r="J2225">
        <v>0</v>
      </c>
      <c r="K2225">
        <v>90</v>
      </c>
      <c r="M2225">
        <v>2223</v>
      </c>
      <c r="N2225" s="16">
        <v>1.1574074074074073E-5</v>
      </c>
      <c r="O2225">
        <v>18</v>
      </c>
      <c r="P2225">
        <v>4</v>
      </c>
      <c r="Q2225">
        <f>pqZwift[[#This Row],[Afstand]]+IF(pqZwift[[#This Row],[Index]]&gt;1,Q2224,0)</f>
        <v>14707</v>
      </c>
      <c r="R2225">
        <v>14</v>
      </c>
      <c r="S2225">
        <v>90</v>
      </c>
    </row>
    <row r="2226" spans="2:19" x14ac:dyDescent="0.25">
      <c r="B2226">
        <v>2224</v>
      </c>
      <c r="C2226" t="s">
        <v>1189</v>
      </c>
      <c r="D2226" t="s">
        <v>48</v>
      </c>
      <c r="E2226" s="10">
        <v>1.1574074074074073E-5</v>
      </c>
      <c r="F2226" t="s">
        <v>1223</v>
      </c>
      <c r="G2226" t="s">
        <v>2363</v>
      </c>
      <c r="H2226" s="11">
        <v>44171.424166666664</v>
      </c>
      <c r="I2226" t="s">
        <v>3170</v>
      </c>
      <c r="J2226">
        <v>0</v>
      </c>
      <c r="K2226">
        <v>89</v>
      </c>
      <c r="M2226">
        <v>2224</v>
      </c>
      <c r="N2226" s="16">
        <v>1.1574074074074073E-5</v>
      </c>
      <c r="O2226">
        <v>18</v>
      </c>
      <c r="P2226">
        <v>3</v>
      </c>
      <c r="Q2226">
        <f>pqZwift[[#This Row],[Afstand]]+IF(pqZwift[[#This Row],[Index]]&gt;1,Q2225,0)</f>
        <v>14710</v>
      </c>
      <c r="R2226">
        <v>12</v>
      </c>
      <c r="S2226">
        <v>89</v>
      </c>
    </row>
    <row r="2227" spans="2:19" x14ac:dyDescent="0.25">
      <c r="B2227">
        <v>2225</v>
      </c>
      <c r="C2227" t="s">
        <v>1189</v>
      </c>
      <c r="D2227" t="s">
        <v>44</v>
      </c>
      <c r="E2227" s="10">
        <v>1.1574074074074073E-5</v>
      </c>
      <c r="F2227" t="s">
        <v>1151</v>
      </c>
      <c r="G2227" t="s">
        <v>2924</v>
      </c>
      <c r="H2227" s="11">
        <v>44171.424178240741</v>
      </c>
      <c r="I2227" t="s">
        <v>3171</v>
      </c>
      <c r="J2227">
        <v>0</v>
      </c>
      <c r="K2227">
        <v>88</v>
      </c>
      <c r="M2227">
        <v>2225</v>
      </c>
      <c r="N2227" s="16">
        <v>1.1574074074074073E-5</v>
      </c>
      <c r="O2227">
        <v>18</v>
      </c>
      <c r="P2227">
        <v>4</v>
      </c>
      <c r="Q2227">
        <f>pqZwift[[#This Row],[Afstand]]+IF(pqZwift[[#This Row],[Index]]&gt;1,Q2226,0)</f>
        <v>14714</v>
      </c>
      <c r="R2227">
        <v>14</v>
      </c>
      <c r="S2227">
        <v>88</v>
      </c>
    </row>
    <row r="2228" spans="2:19" x14ac:dyDescent="0.25">
      <c r="B2228">
        <v>2226</v>
      </c>
      <c r="C2228" t="s">
        <v>1189</v>
      </c>
      <c r="D2228" t="s">
        <v>48</v>
      </c>
      <c r="E2228" s="10">
        <v>1.1574074074074073E-5</v>
      </c>
      <c r="F2228" t="s">
        <v>1228</v>
      </c>
      <c r="G2228" t="s">
        <v>41</v>
      </c>
      <c r="H2228" s="11">
        <v>44171.424189814818</v>
      </c>
      <c r="I2228" t="s">
        <v>3172</v>
      </c>
      <c r="J2228">
        <v>0</v>
      </c>
      <c r="K2228">
        <v>89</v>
      </c>
      <c r="M2228">
        <v>2226</v>
      </c>
      <c r="N2228" s="16">
        <v>1.1574074074074073E-5</v>
      </c>
      <c r="O2228">
        <v>18</v>
      </c>
      <c r="P2228">
        <v>3</v>
      </c>
      <c r="Q2228">
        <f>pqZwift[[#This Row],[Afstand]]+IF(pqZwift[[#This Row],[Index]]&gt;1,Q2227,0)</f>
        <v>14717</v>
      </c>
      <c r="R2228">
        <v>10</v>
      </c>
      <c r="S2228">
        <v>89</v>
      </c>
    </row>
    <row r="2229" spans="2:19" x14ac:dyDescent="0.25">
      <c r="B2229">
        <v>2227</v>
      </c>
      <c r="C2229" t="s">
        <v>1189</v>
      </c>
      <c r="D2229" t="s">
        <v>48</v>
      </c>
      <c r="E2229" s="10">
        <v>1.1574074074074073E-5</v>
      </c>
      <c r="F2229" t="s">
        <v>1223</v>
      </c>
      <c r="G2229" t="s">
        <v>2981</v>
      </c>
      <c r="H2229" s="11">
        <v>44171.424201388887</v>
      </c>
      <c r="I2229" t="s">
        <v>3173</v>
      </c>
      <c r="J2229">
        <v>0</v>
      </c>
      <c r="K2229">
        <v>88</v>
      </c>
      <c r="M2229">
        <v>2227</v>
      </c>
      <c r="N2229" s="16">
        <v>1.1574074074074073E-5</v>
      </c>
      <c r="O2229">
        <v>18</v>
      </c>
      <c r="P2229">
        <v>3</v>
      </c>
      <c r="Q2229">
        <f>pqZwift[[#This Row],[Afstand]]+IF(pqZwift[[#This Row],[Index]]&gt;1,Q2228,0)</f>
        <v>14720</v>
      </c>
      <c r="R2229">
        <v>12</v>
      </c>
      <c r="S2229">
        <v>88</v>
      </c>
    </row>
    <row r="2230" spans="2:19" x14ac:dyDescent="0.25">
      <c r="B2230">
        <v>2228</v>
      </c>
      <c r="C2230" t="s">
        <v>1189</v>
      </c>
      <c r="D2230" t="s">
        <v>44</v>
      </c>
      <c r="E2230" s="10">
        <v>1.1574074074074073E-5</v>
      </c>
      <c r="F2230" t="s">
        <v>1154</v>
      </c>
      <c r="G2230" t="s">
        <v>3174</v>
      </c>
      <c r="H2230" s="11">
        <v>44171.424212962964</v>
      </c>
      <c r="I2230" t="s">
        <v>3175</v>
      </c>
      <c r="J2230">
        <v>0</v>
      </c>
      <c r="K2230">
        <v>89</v>
      </c>
      <c r="M2230">
        <v>2228</v>
      </c>
      <c r="N2230" s="16">
        <v>1.1574074074074073E-5</v>
      </c>
      <c r="O2230">
        <v>18</v>
      </c>
      <c r="P2230">
        <v>4</v>
      </c>
      <c r="Q2230">
        <f>pqZwift[[#This Row],[Afstand]]+IF(pqZwift[[#This Row],[Index]]&gt;1,Q2229,0)</f>
        <v>14724</v>
      </c>
      <c r="R2230">
        <v>13</v>
      </c>
      <c r="S2230">
        <v>89</v>
      </c>
    </row>
    <row r="2231" spans="2:19" x14ac:dyDescent="0.25">
      <c r="B2231">
        <v>2229</v>
      </c>
      <c r="C2231" t="s">
        <v>1189</v>
      </c>
      <c r="D2231" t="s">
        <v>48</v>
      </c>
      <c r="E2231" s="10">
        <v>1.1574074074074073E-5</v>
      </c>
      <c r="F2231" t="s">
        <v>1149</v>
      </c>
      <c r="G2231" t="s">
        <v>3176</v>
      </c>
      <c r="H2231" s="11">
        <v>44171.424224537041</v>
      </c>
      <c r="I2231" t="s">
        <v>3177</v>
      </c>
      <c r="J2231">
        <v>0</v>
      </c>
      <c r="K2231">
        <v>90</v>
      </c>
      <c r="M2231">
        <v>2229</v>
      </c>
      <c r="N2231" s="16">
        <v>1.1574074074074073E-5</v>
      </c>
      <c r="O2231">
        <v>18</v>
      </c>
      <c r="P2231">
        <v>3</v>
      </c>
      <c r="Q2231">
        <f>pqZwift[[#This Row],[Afstand]]+IF(pqZwift[[#This Row],[Index]]&gt;1,Q2230,0)</f>
        <v>14727</v>
      </c>
      <c r="R2231">
        <v>11</v>
      </c>
      <c r="S2231">
        <v>90</v>
      </c>
    </row>
    <row r="2232" spans="2:19" x14ac:dyDescent="0.25">
      <c r="B2232">
        <v>2230</v>
      </c>
      <c r="C2232" t="s">
        <v>1189</v>
      </c>
      <c r="D2232" t="s">
        <v>48</v>
      </c>
      <c r="E2232" s="10">
        <v>1.1574074074074073E-5</v>
      </c>
      <c r="F2232" t="s">
        <v>1149</v>
      </c>
      <c r="G2232" t="s">
        <v>2060</v>
      </c>
      <c r="H2232" s="11">
        <v>44171.42423611111</v>
      </c>
      <c r="I2232" t="s">
        <v>3178</v>
      </c>
      <c r="J2232">
        <v>0</v>
      </c>
      <c r="K2232">
        <v>89</v>
      </c>
      <c r="M2232">
        <v>2230</v>
      </c>
      <c r="N2232" s="16">
        <v>1.1574074074074073E-5</v>
      </c>
      <c r="O2232">
        <v>18</v>
      </c>
      <c r="P2232">
        <v>3</v>
      </c>
      <c r="Q2232">
        <f>pqZwift[[#This Row],[Afstand]]+IF(pqZwift[[#This Row],[Index]]&gt;1,Q2231,0)</f>
        <v>14730</v>
      </c>
      <c r="R2232">
        <v>11</v>
      </c>
      <c r="S2232">
        <v>89</v>
      </c>
    </row>
    <row r="2233" spans="2:19" x14ac:dyDescent="0.25">
      <c r="B2233">
        <v>2231</v>
      </c>
      <c r="C2233" t="s">
        <v>1189</v>
      </c>
      <c r="D2233" t="s">
        <v>44</v>
      </c>
      <c r="E2233" s="10">
        <v>1.1574074074074073E-5</v>
      </c>
      <c r="F2233" t="s">
        <v>1154</v>
      </c>
      <c r="G2233" t="s">
        <v>2235</v>
      </c>
      <c r="H2233" s="11">
        <v>44171.424247685187</v>
      </c>
      <c r="I2233" t="s">
        <v>3179</v>
      </c>
      <c r="J2233">
        <v>0</v>
      </c>
      <c r="K2233">
        <v>90</v>
      </c>
      <c r="M2233">
        <v>2231</v>
      </c>
      <c r="N2233" s="16">
        <v>1.1574074074074073E-5</v>
      </c>
      <c r="O2233">
        <v>18</v>
      </c>
      <c r="P2233">
        <v>4</v>
      </c>
      <c r="Q2233">
        <f>pqZwift[[#This Row],[Afstand]]+IF(pqZwift[[#This Row],[Index]]&gt;1,Q2232,0)</f>
        <v>14734</v>
      </c>
      <c r="R2233">
        <v>13</v>
      </c>
      <c r="S2233">
        <v>90</v>
      </c>
    </row>
    <row r="2234" spans="2:19" x14ac:dyDescent="0.25">
      <c r="B2234">
        <v>2232</v>
      </c>
      <c r="C2234" t="s">
        <v>1194</v>
      </c>
      <c r="D2234" t="s">
        <v>48</v>
      </c>
      <c r="E2234" s="10">
        <v>1.1574074074074073E-5</v>
      </c>
      <c r="F2234" t="s">
        <v>1149</v>
      </c>
      <c r="G2234" t="s">
        <v>2060</v>
      </c>
      <c r="H2234" s="11">
        <v>44171.424259259256</v>
      </c>
      <c r="I2234" t="s">
        <v>3180</v>
      </c>
      <c r="J2234">
        <v>0</v>
      </c>
      <c r="K2234">
        <v>89</v>
      </c>
      <c r="M2234">
        <v>2232</v>
      </c>
      <c r="N2234" s="16">
        <v>1.1574074074074073E-5</v>
      </c>
      <c r="O2234">
        <v>19</v>
      </c>
      <c r="P2234">
        <v>3</v>
      </c>
      <c r="Q2234">
        <f>pqZwift[[#This Row],[Afstand]]+IF(pqZwift[[#This Row],[Index]]&gt;1,Q2233,0)</f>
        <v>14737</v>
      </c>
      <c r="R2234">
        <v>11</v>
      </c>
      <c r="S2234">
        <v>89</v>
      </c>
    </row>
    <row r="2235" spans="2:19" x14ac:dyDescent="0.25">
      <c r="B2235">
        <v>2233</v>
      </c>
      <c r="C2235" t="s">
        <v>1194</v>
      </c>
      <c r="D2235" t="s">
        <v>44</v>
      </c>
      <c r="E2235" s="10">
        <v>1.1574074074074073E-5</v>
      </c>
      <c r="F2235" t="s">
        <v>52</v>
      </c>
      <c r="G2235" t="s">
        <v>2064</v>
      </c>
      <c r="H2235" s="11">
        <v>44171.424270833333</v>
      </c>
      <c r="I2235" t="s">
        <v>3181</v>
      </c>
      <c r="J2235">
        <v>0</v>
      </c>
      <c r="K2235">
        <v>90</v>
      </c>
      <c r="M2235">
        <v>2233</v>
      </c>
      <c r="N2235" s="16">
        <v>1.1574074074074073E-5</v>
      </c>
      <c r="O2235">
        <v>19</v>
      </c>
      <c r="P2235">
        <v>4</v>
      </c>
      <c r="Q2235">
        <f>pqZwift[[#This Row],[Afstand]]+IF(pqZwift[[#This Row],[Index]]&gt;1,Q2234,0)</f>
        <v>14741</v>
      </c>
      <c r="R2235">
        <v>16</v>
      </c>
      <c r="S2235">
        <v>90</v>
      </c>
    </row>
    <row r="2236" spans="2:19" x14ac:dyDescent="0.25">
      <c r="B2236">
        <v>2234</v>
      </c>
      <c r="C2236" t="s">
        <v>1194</v>
      </c>
      <c r="D2236" t="s">
        <v>44</v>
      </c>
      <c r="E2236" s="10">
        <v>1.1574074074074073E-5</v>
      </c>
      <c r="F2236" t="s">
        <v>1154</v>
      </c>
      <c r="G2236" t="s">
        <v>3174</v>
      </c>
      <c r="H2236" s="11">
        <v>44171.42428240741</v>
      </c>
      <c r="I2236" t="s">
        <v>3182</v>
      </c>
      <c r="J2236">
        <v>0</v>
      </c>
      <c r="K2236">
        <v>89</v>
      </c>
      <c r="M2236">
        <v>2234</v>
      </c>
      <c r="N2236" s="16">
        <v>1.1574074074074073E-5</v>
      </c>
      <c r="O2236">
        <v>19</v>
      </c>
      <c r="P2236">
        <v>4</v>
      </c>
      <c r="Q2236">
        <f>pqZwift[[#This Row],[Afstand]]+IF(pqZwift[[#This Row],[Index]]&gt;1,Q2235,0)</f>
        <v>14745</v>
      </c>
      <c r="R2236">
        <v>13</v>
      </c>
      <c r="S2236">
        <v>89</v>
      </c>
    </row>
    <row r="2237" spans="2:19" x14ac:dyDescent="0.25">
      <c r="B2237">
        <v>2235</v>
      </c>
      <c r="C2237" t="s">
        <v>1194</v>
      </c>
      <c r="D2237" t="s">
        <v>48</v>
      </c>
      <c r="E2237" s="10">
        <v>1.1574074074074073E-5</v>
      </c>
      <c r="F2237" t="s">
        <v>1228</v>
      </c>
      <c r="G2237" t="s">
        <v>2337</v>
      </c>
      <c r="H2237" s="11">
        <v>44171.424293981479</v>
      </c>
      <c r="I2237" t="s">
        <v>3183</v>
      </c>
      <c r="J2237">
        <v>0</v>
      </c>
      <c r="K2237">
        <v>90</v>
      </c>
      <c r="M2237">
        <v>2235</v>
      </c>
      <c r="N2237" s="16">
        <v>1.1574074074074073E-5</v>
      </c>
      <c r="O2237">
        <v>19</v>
      </c>
      <c r="P2237">
        <v>3</v>
      </c>
      <c r="Q2237">
        <f>pqZwift[[#This Row],[Afstand]]+IF(pqZwift[[#This Row],[Index]]&gt;1,Q2236,0)</f>
        <v>14748</v>
      </c>
      <c r="R2237">
        <v>10</v>
      </c>
      <c r="S2237">
        <v>90</v>
      </c>
    </row>
    <row r="2238" spans="2:19" x14ac:dyDescent="0.25">
      <c r="B2238">
        <v>2236</v>
      </c>
      <c r="C2238" t="s">
        <v>1194</v>
      </c>
      <c r="D2238" t="s">
        <v>48</v>
      </c>
      <c r="E2238" s="10">
        <v>1.1574074074074073E-5</v>
      </c>
      <c r="F2238" t="s">
        <v>1149</v>
      </c>
      <c r="G2238" t="s">
        <v>2060</v>
      </c>
      <c r="H2238" s="11">
        <v>44171.424305555556</v>
      </c>
      <c r="I2238" t="s">
        <v>3184</v>
      </c>
      <c r="J2238">
        <v>0</v>
      </c>
      <c r="K2238">
        <v>89</v>
      </c>
      <c r="M2238">
        <v>2236</v>
      </c>
      <c r="N2238" s="16">
        <v>1.1574074074074073E-5</v>
      </c>
      <c r="O2238">
        <v>19</v>
      </c>
      <c r="P2238">
        <v>3</v>
      </c>
      <c r="Q2238">
        <f>pqZwift[[#This Row],[Afstand]]+IF(pqZwift[[#This Row],[Index]]&gt;1,Q2237,0)</f>
        <v>14751</v>
      </c>
      <c r="R2238">
        <v>11</v>
      </c>
      <c r="S2238">
        <v>89</v>
      </c>
    </row>
    <row r="2239" spans="2:19" x14ac:dyDescent="0.25">
      <c r="B2239">
        <v>2237</v>
      </c>
      <c r="C2239" t="s">
        <v>1194</v>
      </c>
      <c r="D2239" t="s">
        <v>44</v>
      </c>
      <c r="E2239" s="10">
        <v>1.1574074074074073E-5</v>
      </c>
      <c r="F2239" t="s">
        <v>1154</v>
      </c>
      <c r="G2239" t="s">
        <v>2235</v>
      </c>
      <c r="H2239" s="11">
        <v>44171.424317129633</v>
      </c>
      <c r="I2239" t="s">
        <v>3185</v>
      </c>
      <c r="J2239">
        <v>0</v>
      </c>
      <c r="K2239">
        <v>90</v>
      </c>
      <c r="M2239">
        <v>2237</v>
      </c>
      <c r="N2239" s="16">
        <v>1.1574074074074073E-5</v>
      </c>
      <c r="O2239">
        <v>19</v>
      </c>
      <c r="P2239">
        <v>4</v>
      </c>
      <c r="Q2239">
        <f>pqZwift[[#This Row],[Afstand]]+IF(pqZwift[[#This Row],[Index]]&gt;1,Q2238,0)</f>
        <v>14755</v>
      </c>
      <c r="R2239">
        <v>13</v>
      </c>
      <c r="S2239">
        <v>90</v>
      </c>
    </row>
    <row r="2240" spans="2:19" x14ac:dyDescent="0.25">
      <c r="B2240">
        <v>2238</v>
      </c>
      <c r="C2240" t="s">
        <v>1194</v>
      </c>
      <c r="D2240" t="s">
        <v>48</v>
      </c>
      <c r="E2240" s="10">
        <v>1.1574074074074073E-5</v>
      </c>
      <c r="F2240" t="s">
        <v>1149</v>
      </c>
      <c r="G2240" t="s">
        <v>2060</v>
      </c>
      <c r="H2240" s="11">
        <v>44171.424328703702</v>
      </c>
      <c r="I2240" t="s">
        <v>3186</v>
      </c>
      <c r="J2240">
        <v>0</v>
      </c>
      <c r="K2240">
        <v>90</v>
      </c>
      <c r="M2240">
        <v>2238</v>
      </c>
      <c r="N2240" s="16">
        <v>1.1574074074074073E-5</v>
      </c>
      <c r="O2240">
        <v>19</v>
      </c>
      <c r="P2240">
        <v>3</v>
      </c>
      <c r="Q2240">
        <f>pqZwift[[#This Row],[Afstand]]+IF(pqZwift[[#This Row],[Index]]&gt;1,Q2239,0)</f>
        <v>14758</v>
      </c>
      <c r="R2240">
        <v>11</v>
      </c>
      <c r="S2240">
        <v>90</v>
      </c>
    </row>
    <row r="2241" spans="2:19" x14ac:dyDescent="0.25">
      <c r="B2241">
        <v>2239</v>
      </c>
      <c r="C2241" t="s">
        <v>1194</v>
      </c>
      <c r="D2241" t="s">
        <v>44</v>
      </c>
      <c r="E2241" s="10">
        <v>1.1574074074074073E-5</v>
      </c>
      <c r="F2241" t="s">
        <v>1154</v>
      </c>
      <c r="G2241" t="s">
        <v>2235</v>
      </c>
      <c r="H2241" s="11">
        <v>44171.424340277779</v>
      </c>
      <c r="I2241" t="s">
        <v>3187</v>
      </c>
      <c r="J2241">
        <v>0</v>
      </c>
      <c r="K2241">
        <v>89</v>
      </c>
      <c r="M2241">
        <v>2239</v>
      </c>
      <c r="N2241" s="16">
        <v>1.1574074074074073E-5</v>
      </c>
      <c r="O2241">
        <v>19</v>
      </c>
      <c r="P2241">
        <v>4</v>
      </c>
      <c r="Q2241">
        <f>pqZwift[[#This Row],[Afstand]]+IF(pqZwift[[#This Row],[Index]]&gt;1,Q2240,0)</f>
        <v>14762</v>
      </c>
      <c r="R2241">
        <v>13</v>
      </c>
      <c r="S2241">
        <v>89</v>
      </c>
    </row>
    <row r="2242" spans="2:19" x14ac:dyDescent="0.25">
      <c r="B2242">
        <v>2240</v>
      </c>
      <c r="C2242" t="s">
        <v>1194</v>
      </c>
      <c r="D2242" t="s">
        <v>48</v>
      </c>
      <c r="E2242" s="10">
        <v>1.1574074074074073E-5</v>
      </c>
      <c r="F2242" t="s">
        <v>1149</v>
      </c>
      <c r="G2242" t="s">
        <v>2060</v>
      </c>
      <c r="H2242" s="11">
        <v>44171.424351851849</v>
      </c>
      <c r="I2242" t="s">
        <v>3188</v>
      </c>
      <c r="J2242">
        <v>0</v>
      </c>
      <c r="K2242">
        <v>88</v>
      </c>
      <c r="M2242">
        <v>2240</v>
      </c>
      <c r="N2242" s="16">
        <v>1.1574074074074073E-5</v>
      </c>
      <c r="O2242">
        <v>19</v>
      </c>
      <c r="P2242">
        <v>3</v>
      </c>
      <c r="Q2242">
        <f>pqZwift[[#This Row],[Afstand]]+IF(pqZwift[[#This Row],[Index]]&gt;1,Q2241,0)</f>
        <v>14765</v>
      </c>
      <c r="R2242">
        <v>11</v>
      </c>
      <c r="S2242">
        <v>88</v>
      </c>
    </row>
    <row r="2243" spans="2:19" x14ac:dyDescent="0.25">
      <c r="B2243">
        <v>2241</v>
      </c>
      <c r="C2243" t="s">
        <v>1194</v>
      </c>
      <c r="D2243" t="s">
        <v>48</v>
      </c>
      <c r="E2243" s="10">
        <v>1.1574074074074073E-5</v>
      </c>
      <c r="F2243" t="s">
        <v>1149</v>
      </c>
      <c r="G2243" t="s">
        <v>2060</v>
      </c>
      <c r="H2243" s="11">
        <v>44171.424363425926</v>
      </c>
      <c r="I2243" t="s">
        <v>3189</v>
      </c>
      <c r="J2243">
        <v>0</v>
      </c>
      <c r="K2243">
        <v>89</v>
      </c>
      <c r="M2243">
        <v>2241</v>
      </c>
      <c r="N2243" s="16">
        <v>1.1574074074074073E-5</v>
      </c>
      <c r="O2243">
        <v>19</v>
      </c>
      <c r="P2243">
        <v>3</v>
      </c>
      <c r="Q2243">
        <f>pqZwift[[#This Row],[Afstand]]+IF(pqZwift[[#This Row],[Index]]&gt;1,Q2242,0)</f>
        <v>14768</v>
      </c>
      <c r="R2243">
        <v>11</v>
      </c>
      <c r="S2243">
        <v>89</v>
      </c>
    </row>
    <row r="2244" spans="2:19" x14ac:dyDescent="0.25">
      <c r="B2244">
        <v>2242</v>
      </c>
      <c r="C2244" t="s">
        <v>1194</v>
      </c>
      <c r="D2244" t="s">
        <v>44</v>
      </c>
      <c r="E2244" s="10">
        <v>1.1574074074074073E-5</v>
      </c>
      <c r="F2244" t="s">
        <v>1154</v>
      </c>
      <c r="G2244" t="s">
        <v>3174</v>
      </c>
      <c r="H2244" s="11">
        <v>44171.424375000002</v>
      </c>
      <c r="I2244" t="s">
        <v>3190</v>
      </c>
      <c r="J2244">
        <v>0</v>
      </c>
      <c r="K2244">
        <v>88</v>
      </c>
      <c r="M2244">
        <v>2242</v>
      </c>
      <c r="N2244" s="16">
        <v>1.1574074074074073E-5</v>
      </c>
      <c r="O2244">
        <v>19</v>
      </c>
      <c r="P2244">
        <v>4</v>
      </c>
      <c r="Q2244">
        <f>pqZwift[[#This Row],[Afstand]]+IF(pqZwift[[#This Row],[Index]]&gt;1,Q2243,0)</f>
        <v>14772</v>
      </c>
      <c r="R2244">
        <v>13</v>
      </c>
      <c r="S2244">
        <v>88</v>
      </c>
    </row>
    <row r="2245" spans="2:19" x14ac:dyDescent="0.25">
      <c r="B2245">
        <v>2243</v>
      </c>
      <c r="C2245" t="s">
        <v>1197</v>
      </c>
      <c r="D2245" t="s">
        <v>48</v>
      </c>
      <c r="E2245" s="10">
        <v>1.1574074074074073E-5</v>
      </c>
      <c r="F2245" t="s">
        <v>1228</v>
      </c>
      <c r="G2245" t="s">
        <v>2337</v>
      </c>
      <c r="H2245" s="11">
        <v>44171.424386574072</v>
      </c>
      <c r="I2245" t="s">
        <v>3191</v>
      </c>
      <c r="J2245">
        <v>0</v>
      </c>
      <c r="K2245">
        <v>89</v>
      </c>
      <c r="M2245">
        <v>2243</v>
      </c>
      <c r="N2245" s="16">
        <v>1.1574074074074073E-5</v>
      </c>
      <c r="O2245">
        <v>20</v>
      </c>
      <c r="P2245">
        <v>3</v>
      </c>
      <c r="Q2245">
        <f>pqZwift[[#This Row],[Afstand]]+IF(pqZwift[[#This Row],[Index]]&gt;1,Q2244,0)</f>
        <v>14775</v>
      </c>
      <c r="R2245">
        <v>10</v>
      </c>
      <c r="S2245">
        <v>89</v>
      </c>
    </row>
    <row r="2246" spans="2:19" x14ac:dyDescent="0.25">
      <c r="B2246">
        <v>2244</v>
      </c>
      <c r="C2246" t="s">
        <v>1197</v>
      </c>
      <c r="D2246" t="s">
        <v>48</v>
      </c>
      <c r="E2246" s="10">
        <v>1.1574074074074073E-5</v>
      </c>
      <c r="F2246" t="s">
        <v>1228</v>
      </c>
      <c r="G2246" t="s">
        <v>41</v>
      </c>
      <c r="H2246" s="11">
        <v>44171.424398148149</v>
      </c>
      <c r="I2246" t="s">
        <v>3192</v>
      </c>
      <c r="J2246">
        <v>0</v>
      </c>
      <c r="K2246">
        <v>88</v>
      </c>
      <c r="M2246">
        <v>2244</v>
      </c>
      <c r="N2246" s="16">
        <v>1.1574074074074073E-5</v>
      </c>
      <c r="O2246">
        <v>20</v>
      </c>
      <c r="P2246">
        <v>3</v>
      </c>
      <c r="Q2246">
        <f>pqZwift[[#This Row],[Afstand]]+IF(pqZwift[[#This Row],[Index]]&gt;1,Q2245,0)</f>
        <v>14778</v>
      </c>
      <c r="R2246">
        <v>10</v>
      </c>
      <c r="S2246">
        <v>88</v>
      </c>
    </row>
    <row r="2247" spans="2:19" x14ac:dyDescent="0.25">
      <c r="B2247">
        <v>2245</v>
      </c>
      <c r="C2247" t="s">
        <v>1197</v>
      </c>
      <c r="D2247" t="s">
        <v>44</v>
      </c>
      <c r="E2247" s="10">
        <v>1.1574074074074073E-5</v>
      </c>
      <c r="F2247" t="s">
        <v>1154</v>
      </c>
      <c r="G2247" t="s">
        <v>2235</v>
      </c>
      <c r="H2247" s="11">
        <v>44171.424409722225</v>
      </c>
      <c r="I2247" t="s">
        <v>3193</v>
      </c>
      <c r="J2247">
        <v>0</v>
      </c>
      <c r="K2247">
        <v>87</v>
      </c>
      <c r="M2247">
        <v>2245</v>
      </c>
      <c r="N2247" s="16">
        <v>1.1574074074074073E-5</v>
      </c>
      <c r="O2247">
        <v>20</v>
      </c>
      <c r="P2247">
        <v>4</v>
      </c>
      <c r="Q2247">
        <f>pqZwift[[#This Row],[Afstand]]+IF(pqZwift[[#This Row],[Index]]&gt;1,Q2246,0)</f>
        <v>14782</v>
      </c>
      <c r="R2247">
        <v>13</v>
      </c>
      <c r="S2247">
        <v>87</v>
      </c>
    </row>
    <row r="2248" spans="2:19" x14ac:dyDescent="0.25">
      <c r="B2248">
        <v>2246</v>
      </c>
      <c r="C2248" t="s">
        <v>1197</v>
      </c>
      <c r="D2248" t="s">
        <v>48</v>
      </c>
      <c r="E2248" s="10">
        <v>1.1574074074074073E-5</v>
      </c>
      <c r="F2248" t="s">
        <v>1223</v>
      </c>
      <c r="G2248" t="s">
        <v>2981</v>
      </c>
      <c r="H2248" s="11">
        <v>44171.424421296295</v>
      </c>
      <c r="I2248" t="s">
        <v>3194</v>
      </c>
      <c r="J2248">
        <v>0</v>
      </c>
      <c r="K2248">
        <v>88</v>
      </c>
      <c r="M2248">
        <v>2246</v>
      </c>
      <c r="N2248" s="16">
        <v>1.1574074074074073E-5</v>
      </c>
      <c r="O2248">
        <v>20</v>
      </c>
      <c r="P2248">
        <v>3</v>
      </c>
      <c r="Q2248">
        <f>pqZwift[[#This Row],[Afstand]]+IF(pqZwift[[#This Row],[Index]]&gt;1,Q2247,0)</f>
        <v>14785</v>
      </c>
      <c r="R2248">
        <v>12</v>
      </c>
      <c r="S2248">
        <v>88</v>
      </c>
    </row>
    <row r="2249" spans="2:19" x14ac:dyDescent="0.25">
      <c r="B2249">
        <v>2247</v>
      </c>
      <c r="C2249" t="s">
        <v>1197</v>
      </c>
      <c r="D2249" t="s">
        <v>44</v>
      </c>
      <c r="E2249" s="10">
        <v>1.1574074074074073E-5</v>
      </c>
      <c r="F2249" t="s">
        <v>1154</v>
      </c>
      <c r="G2249" t="s">
        <v>3174</v>
      </c>
      <c r="H2249" s="11">
        <v>44171.424432870372</v>
      </c>
      <c r="I2249" t="s">
        <v>3195</v>
      </c>
      <c r="J2249">
        <v>0</v>
      </c>
      <c r="K2249">
        <v>88</v>
      </c>
      <c r="M2249">
        <v>2247</v>
      </c>
      <c r="N2249" s="16">
        <v>1.1574074074074073E-5</v>
      </c>
      <c r="O2249">
        <v>20</v>
      </c>
      <c r="P2249">
        <v>4</v>
      </c>
      <c r="Q2249">
        <f>pqZwift[[#This Row],[Afstand]]+IF(pqZwift[[#This Row],[Index]]&gt;1,Q2248,0)</f>
        <v>14789</v>
      </c>
      <c r="R2249">
        <v>13</v>
      </c>
      <c r="S2249">
        <v>88</v>
      </c>
    </row>
    <row r="2250" spans="2:19" x14ac:dyDescent="0.25">
      <c r="B2250">
        <v>2248</v>
      </c>
      <c r="C2250" t="s">
        <v>1197</v>
      </c>
      <c r="D2250" t="s">
        <v>48</v>
      </c>
      <c r="E2250" s="10">
        <v>1.1574074074074073E-5</v>
      </c>
      <c r="F2250" t="s">
        <v>1149</v>
      </c>
      <c r="G2250" t="s">
        <v>41</v>
      </c>
      <c r="H2250" s="11">
        <v>44171.424444444441</v>
      </c>
      <c r="I2250" t="s">
        <v>3196</v>
      </c>
      <c r="J2250">
        <v>0</v>
      </c>
      <c r="K2250">
        <v>88</v>
      </c>
      <c r="M2250">
        <v>2248</v>
      </c>
      <c r="N2250" s="16">
        <v>1.1574074074074073E-5</v>
      </c>
      <c r="O2250">
        <v>20</v>
      </c>
      <c r="P2250">
        <v>3</v>
      </c>
      <c r="Q2250">
        <f>pqZwift[[#This Row],[Afstand]]+IF(pqZwift[[#This Row],[Index]]&gt;1,Q2249,0)</f>
        <v>14792</v>
      </c>
      <c r="R2250">
        <v>11</v>
      </c>
      <c r="S2250">
        <v>88</v>
      </c>
    </row>
    <row r="2251" spans="2:19" x14ac:dyDescent="0.25">
      <c r="B2251">
        <v>2249</v>
      </c>
      <c r="C2251" t="s">
        <v>1197</v>
      </c>
      <c r="D2251" t="s">
        <v>48</v>
      </c>
      <c r="E2251" s="10">
        <v>1.1574074074074073E-5</v>
      </c>
      <c r="F2251" t="s">
        <v>1149</v>
      </c>
      <c r="G2251" t="s">
        <v>3176</v>
      </c>
      <c r="H2251" s="11">
        <v>44171.424456018518</v>
      </c>
      <c r="I2251" t="s">
        <v>3197</v>
      </c>
      <c r="J2251">
        <v>0</v>
      </c>
      <c r="K2251">
        <v>89</v>
      </c>
      <c r="M2251">
        <v>2249</v>
      </c>
      <c r="N2251" s="16">
        <v>1.1574074074074073E-5</v>
      </c>
      <c r="O2251">
        <v>20</v>
      </c>
      <c r="P2251">
        <v>3</v>
      </c>
      <c r="Q2251">
        <f>pqZwift[[#This Row],[Afstand]]+IF(pqZwift[[#This Row],[Index]]&gt;1,Q2250,0)</f>
        <v>14795</v>
      </c>
      <c r="R2251">
        <v>11</v>
      </c>
      <c r="S2251">
        <v>89</v>
      </c>
    </row>
    <row r="2252" spans="2:19" x14ac:dyDescent="0.25">
      <c r="B2252">
        <v>2250</v>
      </c>
      <c r="C2252" t="s">
        <v>1197</v>
      </c>
      <c r="D2252" t="s">
        <v>48</v>
      </c>
      <c r="E2252" s="10">
        <v>1.1574074074074073E-5</v>
      </c>
      <c r="F2252" t="s">
        <v>1149</v>
      </c>
      <c r="G2252" t="s">
        <v>41</v>
      </c>
      <c r="H2252" s="11">
        <v>44171.424467592595</v>
      </c>
      <c r="I2252" t="s">
        <v>3198</v>
      </c>
      <c r="J2252">
        <v>0</v>
      </c>
      <c r="K2252">
        <v>88</v>
      </c>
      <c r="M2252">
        <v>2250</v>
      </c>
      <c r="N2252" s="16">
        <v>1.1574074074074073E-5</v>
      </c>
      <c r="O2252">
        <v>20</v>
      </c>
      <c r="P2252">
        <v>3</v>
      </c>
      <c r="Q2252">
        <f>pqZwift[[#This Row],[Afstand]]+IF(pqZwift[[#This Row],[Index]]&gt;1,Q2251,0)</f>
        <v>14798</v>
      </c>
      <c r="R2252">
        <v>11</v>
      </c>
      <c r="S2252">
        <v>88</v>
      </c>
    </row>
    <row r="2253" spans="2:19" x14ac:dyDescent="0.25">
      <c r="B2253">
        <v>2251</v>
      </c>
      <c r="C2253" t="s">
        <v>1197</v>
      </c>
      <c r="D2253" t="s">
        <v>48</v>
      </c>
      <c r="E2253" s="10">
        <v>1.1574074074074073E-5</v>
      </c>
      <c r="F2253" t="s">
        <v>1149</v>
      </c>
      <c r="G2253" t="s">
        <v>41</v>
      </c>
      <c r="H2253" s="11">
        <v>44171.424479166664</v>
      </c>
      <c r="I2253" t="s">
        <v>3199</v>
      </c>
      <c r="J2253">
        <v>0</v>
      </c>
      <c r="K2253">
        <v>89</v>
      </c>
      <c r="M2253">
        <v>2251</v>
      </c>
      <c r="N2253" s="16">
        <v>1.1574074074074073E-5</v>
      </c>
      <c r="O2253">
        <v>20</v>
      </c>
      <c r="P2253">
        <v>3</v>
      </c>
      <c r="Q2253">
        <f>pqZwift[[#This Row],[Afstand]]+IF(pqZwift[[#This Row],[Index]]&gt;1,Q2252,0)</f>
        <v>14801</v>
      </c>
      <c r="R2253">
        <v>11</v>
      </c>
      <c r="S2253">
        <v>89</v>
      </c>
    </row>
    <row r="2254" spans="2:19" x14ac:dyDescent="0.25">
      <c r="B2254">
        <v>2252</v>
      </c>
      <c r="C2254" t="s">
        <v>1197</v>
      </c>
      <c r="D2254" t="s">
        <v>48</v>
      </c>
      <c r="E2254" s="10">
        <v>1.1574074074074073E-5</v>
      </c>
      <c r="F2254" t="s">
        <v>1149</v>
      </c>
      <c r="G2254" t="s">
        <v>41</v>
      </c>
      <c r="H2254" s="11">
        <v>44171.424490740741</v>
      </c>
      <c r="I2254" t="s">
        <v>3200</v>
      </c>
      <c r="J2254">
        <v>0</v>
      </c>
      <c r="K2254">
        <v>88</v>
      </c>
      <c r="M2254">
        <v>2252</v>
      </c>
      <c r="N2254" s="16">
        <v>1.1574074074074073E-5</v>
      </c>
      <c r="O2254">
        <v>20</v>
      </c>
      <c r="P2254">
        <v>3</v>
      </c>
      <c r="Q2254">
        <f>pqZwift[[#This Row],[Afstand]]+IF(pqZwift[[#This Row],[Index]]&gt;1,Q2253,0)</f>
        <v>14804</v>
      </c>
      <c r="R2254">
        <v>11</v>
      </c>
      <c r="S2254">
        <v>88</v>
      </c>
    </row>
    <row r="2255" spans="2:19" x14ac:dyDescent="0.25">
      <c r="B2255">
        <v>2253</v>
      </c>
      <c r="C2255" t="s">
        <v>1202</v>
      </c>
      <c r="D2255" t="s">
        <v>48</v>
      </c>
      <c r="E2255" s="10">
        <v>1.1574074074074073E-5</v>
      </c>
      <c r="F2255" t="s">
        <v>1228</v>
      </c>
      <c r="G2255" t="s">
        <v>41</v>
      </c>
      <c r="H2255" s="11">
        <v>44171.424502314818</v>
      </c>
      <c r="I2255" t="s">
        <v>3201</v>
      </c>
      <c r="J2255">
        <v>0</v>
      </c>
      <c r="K2255">
        <v>88</v>
      </c>
      <c r="M2255">
        <v>2253</v>
      </c>
      <c r="N2255" s="16">
        <v>1.1574074074074073E-5</v>
      </c>
      <c r="O2255">
        <v>21</v>
      </c>
      <c r="P2255">
        <v>3</v>
      </c>
      <c r="Q2255">
        <f>pqZwift[[#This Row],[Afstand]]+IF(pqZwift[[#This Row],[Index]]&gt;1,Q2254,0)</f>
        <v>14807</v>
      </c>
      <c r="R2255">
        <v>10</v>
      </c>
      <c r="S2255">
        <v>88</v>
      </c>
    </row>
    <row r="2256" spans="2:19" x14ac:dyDescent="0.25">
      <c r="B2256">
        <v>2254</v>
      </c>
      <c r="C2256" t="s">
        <v>1202</v>
      </c>
      <c r="D2256" t="s">
        <v>48</v>
      </c>
      <c r="E2256" s="10">
        <v>1.1574074074074073E-5</v>
      </c>
      <c r="F2256" t="s">
        <v>1149</v>
      </c>
      <c r="G2256" t="s">
        <v>102</v>
      </c>
      <c r="H2256" s="11">
        <v>44171.424513888887</v>
      </c>
      <c r="I2256" t="s">
        <v>3202</v>
      </c>
      <c r="J2256">
        <v>0</v>
      </c>
      <c r="K2256">
        <v>87</v>
      </c>
      <c r="M2256">
        <v>2254</v>
      </c>
      <c r="N2256" s="16">
        <v>1.1574074074074073E-5</v>
      </c>
      <c r="O2256">
        <v>21</v>
      </c>
      <c r="P2256">
        <v>3</v>
      </c>
      <c r="Q2256">
        <f>pqZwift[[#This Row],[Afstand]]+IF(pqZwift[[#This Row],[Index]]&gt;1,Q2255,0)</f>
        <v>14810</v>
      </c>
      <c r="R2256">
        <v>11</v>
      </c>
      <c r="S2256">
        <v>87</v>
      </c>
    </row>
    <row r="2257" spans="2:19" x14ac:dyDescent="0.25">
      <c r="B2257">
        <v>2255</v>
      </c>
      <c r="C2257" t="s">
        <v>1202</v>
      </c>
      <c r="D2257" t="s">
        <v>48</v>
      </c>
      <c r="E2257" s="10">
        <v>1.1574074074074073E-5</v>
      </c>
      <c r="F2257" t="s">
        <v>1228</v>
      </c>
      <c r="G2257" t="s">
        <v>41</v>
      </c>
      <c r="H2257" s="11">
        <v>44171.424525462964</v>
      </c>
      <c r="I2257" t="s">
        <v>3203</v>
      </c>
      <c r="J2257">
        <v>0</v>
      </c>
      <c r="K2257">
        <v>87</v>
      </c>
      <c r="M2257">
        <v>2255</v>
      </c>
      <c r="N2257" s="16">
        <v>1.1574074074074073E-5</v>
      </c>
      <c r="O2257">
        <v>21</v>
      </c>
      <c r="P2257">
        <v>3</v>
      </c>
      <c r="Q2257">
        <f>pqZwift[[#This Row],[Afstand]]+IF(pqZwift[[#This Row],[Index]]&gt;1,Q2256,0)</f>
        <v>14813</v>
      </c>
      <c r="R2257">
        <v>10</v>
      </c>
      <c r="S2257">
        <v>87</v>
      </c>
    </row>
    <row r="2258" spans="2:19" x14ac:dyDescent="0.25">
      <c r="B2258">
        <v>2256</v>
      </c>
      <c r="C2258" t="s">
        <v>1202</v>
      </c>
      <c r="D2258" t="s">
        <v>44</v>
      </c>
      <c r="E2258" s="10">
        <v>1.1574074074074073E-5</v>
      </c>
      <c r="F2258" t="s">
        <v>1154</v>
      </c>
      <c r="G2258" t="s">
        <v>156</v>
      </c>
      <c r="H2258" s="11">
        <v>44171.424537037034</v>
      </c>
      <c r="I2258" t="s">
        <v>3204</v>
      </c>
      <c r="J2258">
        <v>0</v>
      </c>
      <c r="K2258">
        <v>87</v>
      </c>
      <c r="M2258">
        <v>2256</v>
      </c>
      <c r="N2258" s="16">
        <v>1.1574074074074073E-5</v>
      </c>
      <c r="O2258">
        <v>21</v>
      </c>
      <c r="P2258">
        <v>4</v>
      </c>
      <c r="Q2258">
        <f>pqZwift[[#This Row],[Afstand]]+IF(pqZwift[[#This Row],[Index]]&gt;1,Q2257,0)</f>
        <v>14817</v>
      </c>
      <c r="R2258">
        <v>13</v>
      </c>
      <c r="S2258">
        <v>87</v>
      </c>
    </row>
    <row r="2259" spans="2:19" x14ac:dyDescent="0.25">
      <c r="B2259">
        <v>2257</v>
      </c>
      <c r="C2259" t="s">
        <v>1202</v>
      </c>
      <c r="D2259" t="s">
        <v>48</v>
      </c>
      <c r="E2259" s="10">
        <v>1.1574074074074073E-5</v>
      </c>
      <c r="F2259" t="s">
        <v>1228</v>
      </c>
      <c r="G2259" t="s">
        <v>2943</v>
      </c>
      <c r="H2259" s="11">
        <v>44171.42454861111</v>
      </c>
      <c r="I2259" t="s">
        <v>3205</v>
      </c>
      <c r="J2259">
        <v>0</v>
      </c>
      <c r="K2259">
        <v>86</v>
      </c>
      <c r="M2259">
        <v>2257</v>
      </c>
      <c r="N2259" s="16">
        <v>1.1574074074074073E-5</v>
      </c>
      <c r="O2259">
        <v>21</v>
      </c>
      <c r="P2259">
        <v>3</v>
      </c>
      <c r="Q2259">
        <f>pqZwift[[#This Row],[Afstand]]+IF(pqZwift[[#This Row],[Index]]&gt;1,Q2258,0)</f>
        <v>14820</v>
      </c>
      <c r="R2259">
        <v>10</v>
      </c>
      <c r="S2259">
        <v>86</v>
      </c>
    </row>
    <row r="2260" spans="2:19" x14ac:dyDescent="0.25">
      <c r="B2260">
        <v>2258</v>
      </c>
      <c r="C2260" t="s">
        <v>1202</v>
      </c>
      <c r="D2260" t="s">
        <v>48</v>
      </c>
      <c r="E2260" s="10">
        <v>1.1574074074074073E-5</v>
      </c>
      <c r="F2260" t="s">
        <v>1223</v>
      </c>
      <c r="G2260" t="s">
        <v>2724</v>
      </c>
      <c r="H2260" s="11">
        <v>44171.424560185187</v>
      </c>
      <c r="I2260" t="s">
        <v>3206</v>
      </c>
      <c r="J2260">
        <v>0</v>
      </c>
      <c r="K2260">
        <v>87</v>
      </c>
      <c r="M2260">
        <v>2258</v>
      </c>
      <c r="N2260" s="16">
        <v>1.1574074074074073E-5</v>
      </c>
      <c r="O2260">
        <v>21</v>
      </c>
      <c r="P2260">
        <v>3</v>
      </c>
      <c r="Q2260">
        <f>pqZwift[[#This Row],[Afstand]]+IF(pqZwift[[#This Row],[Index]]&gt;1,Q2259,0)</f>
        <v>14823</v>
      </c>
      <c r="R2260">
        <v>12</v>
      </c>
      <c r="S2260">
        <v>87</v>
      </c>
    </row>
    <row r="2261" spans="2:19" x14ac:dyDescent="0.25">
      <c r="B2261">
        <v>2259</v>
      </c>
      <c r="C2261" t="s">
        <v>1202</v>
      </c>
      <c r="D2261" t="s">
        <v>48</v>
      </c>
      <c r="E2261" s="10">
        <v>1.1574074074074073E-5</v>
      </c>
      <c r="F2261" t="s">
        <v>1228</v>
      </c>
      <c r="G2261" t="s">
        <v>2943</v>
      </c>
      <c r="H2261" s="11">
        <v>44171.424571759257</v>
      </c>
      <c r="I2261" t="s">
        <v>3207</v>
      </c>
      <c r="J2261">
        <v>0</v>
      </c>
      <c r="K2261">
        <v>86</v>
      </c>
      <c r="M2261">
        <v>2259</v>
      </c>
      <c r="N2261" s="16">
        <v>1.1574074074074073E-5</v>
      </c>
      <c r="O2261">
        <v>21</v>
      </c>
      <c r="P2261">
        <v>3</v>
      </c>
      <c r="Q2261">
        <f>pqZwift[[#This Row],[Afstand]]+IF(pqZwift[[#This Row],[Index]]&gt;1,Q2260,0)</f>
        <v>14826</v>
      </c>
      <c r="R2261">
        <v>10</v>
      </c>
      <c r="S2261">
        <v>86</v>
      </c>
    </row>
    <row r="2262" spans="2:19" x14ac:dyDescent="0.25">
      <c r="B2262">
        <v>2260</v>
      </c>
      <c r="C2262" t="s">
        <v>1202</v>
      </c>
      <c r="D2262" t="s">
        <v>48</v>
      </c>
      <c r="E2262" s="10">
        <v>1.1574074074074073E-5</v>
      </c>
      <c r="F2262" t="s">
        <v>1223</v>
      </c>
      <c r="G2262" t="s">
        <v>162</v>
      </c>
      <c r="H2262" s="11">
        <v>44171.424583333333</v>
      </c>
      <c r="I2262" t="s">
        <v>3208</v>
      </c>
      <c r="J2262">
        <v>0</v>
      </c>
      <c r="K2262">
        <v>85</v>
      </c>
      <c r="M2262">
        <v>2260</v>
      </c>
      <c r="N2262" s="16">
        <v>1.1574074074074073E-5</v>
      </c>
      <c r="O2262">
        <v>21</v>
      </c>
      <c r="P2262">
        <v>3</v>
      </c>
      <c r="Q2262">
        <f>pqZwift[[#This Row],[Afstand]]+IF(pqZwift[[#This Row],[Index]]&gt;1,Q2261,0)</f>
        <v>14829</v>
      </c>
      <c r="R2262">
        <v>12</v>
      </c>
      <c r="S2262">
        <v>85</v>
      </c>
    </row>
    <row r="2263" spans="2:19" x14ac:dyDescent="0.25">
      <c r="B2263">
        <v>2261</v>
      </c>
      <c r="C2263" t="s">
        <v>1202</v>
      </c>
      <c r="D2263" t="s">
        <v>48</v>
      </c>
      <c r="E2263" s="10">
        <v>1.1574074074074073E-5</v>
      </c>
      <c r="F2263" t="s">
        <v>1228</v>
      </c>
      <c r="G2263" t="s">
        <v>2883</v>
      </c>
      <c r="H2263" s="11">
        <v>44171.42459490741</v>
      </c>
      <c r="I2263" t="s">
        <v>3209</v>
      </c>
      <c r="J2263">
        <v>0</v>
      </c>
      <c r="K2263">
        <v>86</v>
      </c>
      <c r="M2263">
        <v>2261</v>
      </c>
      <c r="N2263" s="16">
        <v>1.1574074074074073E-5</v>
      </c>
      <c r="O2263">
        <v>21</v>
      </c>
      <c r="P2263">
        <v>3</v>
      </c>
      <c r="Q2263">
        <f>pqZwift[[#This Row],[Afstand]]+IF(pqZwift[[#This Row],[Index]]&gt;1,Q2262,0)</f>
        <v>14832</v>
      </c>
      <c r="R2263">
        <v>10</v>
      </c>
      <c r="S2263">
        <v>86</v>
      </c>
    </row>
    <row r="2264" spans="2:19" x14ac:dyDescent="0.25">
      <c r="B2264">
        <v>2262</v>
      </c>
      <c r="C2264" t="s">
        <v>1202</v>
      </c>
      <c r="D2264" t="s">
        <v>48</v>
      </c>
      <c r="E2264" s="10">
        <v>1.1574074074074073E-5</v>
      </c>
      <c r="F2264" t="s">
        <v>1228</v>
      </c>
      <c r="G2264" t="s">
        <v>2883</v>
      </c>
      <c r="H2264" s="11">
        <v>44171.42460648148</v>
      </c>
      <c r="I2264" t="s">
        <v>3210</v>
      </c>
      <c r="J2264">
        <v>0</v>
      </c>
      <c r="K2264">
        <v>86</v>
      </c>
      <c r="M2264">
        <v>2262</v>
      </c>
      <c r="N2264" s="16">
        <v>1.1574074074074073E-5</v>
      </c>
      <c r="O2264">
        <v>21</v>
      </c>
      <c r="P2264">
        <v>3</v>
      </c>
      <c r="Q2264">
        <f>pqZwift[[#This Row],[Afstand]]+IF(pqZwift[[#This Row],[Index]]&gt;1,Q2263,0)</f>
        <v>14835</v>
      </c>
      <c r="R2264">
        <v>10</v>
      </c>
      <c r="S2264">
        <v>86</v>
      </c>
    </row>
    <row r="2265" spans="2:19" x14ac:dyDescent="0.25">
      <c r="B2265">
        <v>2263</v>
      </c>
      <c r="C2265" t="s">
        <v>1206</v>
      </c>
      <c r="D2265" t="s">
        <v>48</v>
      </c>
      <c r="E2265" s="10">
        <v>1.1574074074074073E-5</v>
      </c>
      <c r="F2265" t="s">
        <v>1223</v>
      </c>
      <c r="G2265" t="s">
        <v>2947</v>
      </c>
      <c r="H2265" s="11">
        <v>44171.424618055556</v>
      </c>
      <c r="I2265" t="s">
        <v>3211</v>
      </c>
      <c r="J2265">
        <v>0</v>
      </c>
      <c r="K2265">
        <v>87</v>
      </c>
      <c r="M2265">
        <v>2263</v>
      </c>
      <c r="N2265" s="16">
        <v>1.1574074074074073E-5</v>
      </c>
      <c r="O2265">
        <v>22</v>
      </c>
      <c r="P2265">
        <v>3</v>
      </c>
      <c r="Q2265">
        <f>pqZwift[[#This Row],[Afstand]]+IF(pqZwift[[#This Row],[Index]]&gt;1,Q2264,0)</f>
        <v>14838</v>
      </c>
      <c r="R2265">
        <v>12</v>
      </c>
      <c r="S2265">
        <v>87</v>
      </c>
    </row>
    <row r="2266" spans="2:19" x14ac:dyDescent="0.25">
      <c r="B2266">
        <v>2264</v>
      </c>
      <c r="C2266" t="s">
        <v>1206</v>
      </c>
      <c r="D2266" t="s">
        <v>48</v>
      </c>
      <c r="E2266" s="10">
        <v>1.1574074074074073E-5</v>
      </c>
      <c r="F2266" t="s">
        <v>49</v>
      </c>
      <c r="G2266" t="s">
        <v>50</v>
      </c>
      <c r="H2266" s="11">
        <v>44171.424629629626</v>
      </c>
      <c r="I2266" t="s">
        <v>3212</v>
      </c>
      <c r="J2266">
        <v>0</v>
      </c>
      <c r="K2266">
        <v>87</v>
      </c>
      <c r="M2266">
        <v>2264</v>
      </c>
      <c r="N2266" s="16">
        <v>1.1574074074074073E-5</v>
      </c>
      <c r="O2266">
        <v>22</v>
      </c>
      <c r="P2266">
        <v>3</v>
      </c>
      <c r="Q2266">
        <f>pqZwift[[#This Row],[Afstand]]+IF(pqZwift[[#This Row],[Index]]&gt;1,Q2265,0)</f>
        <v>14841</v>
      </c>
      <c r="R2266">
        <v>9</v>
      </c>
      <c r="S2266">
        <v>87</v>
      </c>
    </row>
    <row r="2267" spans="2:19" x14ac:dyDescent="0.25">
      <c r="B2267">
        <v>2265</v>
      </c>
      <c r="C2267" t="s">
        <v>1206</v>
      </c>
      <c r="D2267" t="s">
        <v>48</v>
      </c>
      <c r="E2267" s="10">
        <v>1.1574074074074073E-5</v>
      </c>
      <c r="F2267" t="s">
        <v>1223</v>
      </c>
      <c r="G2267" t="s">
        <v>2947</v>
      </c>
      <c r="H2267" s="11">
        <v>44171.424641203703</v>
      </c>
      <c r="I2267" t="s">
        <v>3213</v>
      </c>
      <c r="J2267">
        <v>0</v>
      </c>
      <c r="K2267">
        <v>86</v>
      </c>
      <c r="M2267">
        <v>2265</v>
      </c>
      <c r="N2267" s="16">
        <v>1.1574074074074073E-5</v>
      </c>
      <c r="O2267">
        <v>22</v>
      </c>
      <c r="P2267">
        <v>3</v>
      </c>
      <c r="Q2267">
        <f>pqZwift[[#This Row],[Afstand]]+IF(pqZwift[[#This Row],[Index]]&gt;1,Q2266,0)</f>
        <v>14844</v>
      </c>
      <c r="R2267">
        <v>12</v>
      </c>
      <c r="S2267">
        <v>86</v>
      </c>
    </row>
    <row r="2268" spans="2:19" x14ac:dyDescent="0.25">
      <c r="B2268">
        <v>2266</v>
      </c>
      <c r="C2268" t="s">
        <v>1206</v>
      </c>
      <c r="D2268" t="s">
        <v>48</v>
      </c>
      <c r="E2268" s="10">
        <v>1.1574074074074073E-5</v>
      </c>
      <c r="F2268" t="s">
        <v>1149</v>
      </c>
      <c r="G2268" t="s">
        <v>59</v>
      </c>
      <c r="H2268" s="11">
        <v>44171.42465277778</v>
      </c>
      <c r="I2268" t="s">
        <v>3214</v>
      </c>
      <c r="J2268">
        <v>0</v>
      </c>
      <c r="K2268">
        <v>87</v>
      </c>
      <c r="M2268">
        <v>2266</v>
      </c>
      <c r="N2268" s="16">
        <v>1.1574074074074073E-5</v>
      </c>
      <c r="O2268">
        <v>22</v>
      </c>
      <c r="P2268">
        <v>3</v>
      </c>
      <c r="Q2268">
        <f>pqZwift[[#This Row],[Afstand]]+IF(pqZwift[[#This Row],[Index]]&gt;1,Q2267,0)</f>
        <v>14847</v>
      </c>
      <c r="R2268">
        <v>11</v>
      </c>
      <c r="S2268">
        <v>87</v>
      </c>
    </row>
    <row r="2269" spans="2:19" x14ac:dyDescent="0.25">
      <c r="B2269">
        <v>2267</v>
      </c>
      <c r="C2269" t="s">
        <v>1206</v>
      </c>
      <c r="D2269" t="s">
        <v>48</v>
      </c>
      <c r="E2269" s="10">
        <v>1.1574074074074073E-5</v>
      </c>
      <c r="F2269" t="s">
        <v>1223</v>
      </c>
      <c r="G2269" t="s">
        <v>2947</v>
      </c>
      <c r="H2269" s="11">
        <v>44171.424664351849</v>
      </c>
      <c r="I2269" t="s">
        <v>3215</v>
      </c>
      <c r="J2269">
        <v>0</v>
      </c>
      <c r="K2269">
        <v>87</v>
      </c>
      <c r="M2269">
        <v>2267</v>
      </c>
      <c r="N2269" s="16">
        <v>1.1574074074074073E-5</v>
      </c>
      <c r="O2269">
        <v>22</v>
      </c>
      <c r="P2269">
        <v>3</v>
      </c>
      <c r="Q2269">
        <f>pqZwift[[#This Row],[Afstand]]+IF(pqZwift[[#This Row],[Index]]&gt;1,Q2268,0)</f>
        <v>14850</v>
      </c>
      <c r="R2269">
        <v>12</v>
      </c>
      <c r="S2269">
        <v>87</v>
      </c>
    </row>
    <row r="2270" spans="2:19" x14ac:dyDescent="0.25">
      <c r="B2270">
        <v>2268</v>
      </c>
      <c r="C2270" t="s">
        <v>1206</v>
      </c>
      <c r="D2270" t="s">
        <v>48</v>
      </c>
      <c r="E2270" s="10">
        <v>1.1574074074074073E-5</v>
      </c>
      <c r="F2270" t="s">
        <v>49</v>
      </c>
      <c r="G2270" t="s">
        <v>50</v>
      </c>
      <c r="H2270" s="11">
        <v>44171.424675925926</v>
      </c>
      <c r="I2270" t="s">
        <v>3216</v>
      </c>
      <c r="J2270">
        <v>0</v>
      </c>
      <c r="K2270">
        <v>88</v>
      </c>
      <c r="M2270">
        <v>2268</v>
      </c>
      <c r="N2270" s="16">
        <v>1.1574074074074073E-5</v>
      </c>
      <c r="O2270">
        <v>22</v>
      </c>
      <c r="P2270">
        <v>3</v>
      </c>
      <c r="Q2270">
        <f>pqZwift[[#This Row],[Afstand]]+IF(pqZwift[[#This Row],[Index]]&gt;1,Q2269,0)</f>
        <v>14853</v>
      </c>
      <c r="R2270">
        <v>9</v>
      </c>
      <c r="S2270">
        <v>88</v>
      </c>
    </row>
    <row r="2271" spans="2:19" x14ac:dyDescent="0.25">
      <c r="B2271">
        <v>2269</v>
      </c>
      <c r="C2271" t="s">
        <v>1206</v>
      </c>
      <c r="D2271" t="s">
        <v>48</v>
      </c>
      <c r="E2271" s="10">
        <v>1.1574074074074073E-5</v>
      </c>
      <c r="F2271" t="s">
        <v>1223</v>
      </c>
      <c r="G2271" t="s">
        <v>2947</v>
      </c>
      <c r="H2271" s="11">
        <v>44171.424687500003</v>
      </c>
      <c r="I2271" t="s">
        <v>3217</v>
      </c>
      <c r="J2271">
        <v>0</v>
      </c>
      <c r="K2271">
        <v>88</v>
      </c>
      <c r="M2271">
        <v>2269</v>
      </c>
      <c r="N2271" s="16">
        <v>1.1574074074074073E-5</v>
      </c>
      <c r="O2271">
        <v>22</v>
      </c>
      <c r="P2271">
        <v>3</v>
      </c>
      <c r="Q2271">
        <f>pqZwift[[#This Row],[Afstand]]+IF(pqZwift[[#This Row],[Index]]&gt;1,Q2270,0)</f>
        <v>14856</v>
      </c>
      <c r="R2271">
        <v>12</v>
      </c>
      <c r="S2271">
        <v>88</v>
      </c>
    </row>
    <row r="2272" spans="2:19" x14ac:dyDescent="0.25">
      <c r="B2272">
        <v>2270</v>
      </c>
      <c r="C2272" t="s">
        <v>1206</v>
      </c>
      <c r="D2272" t="s">
        <v>44</v>
      </c>
      <c r="E2272" s="10">
        <v>1.1574074074074073E-5</v>
      </c>
      <c r="F2272" t="s">
        <v>45</v>
      </c>
      <c r="G2272" t="s">
        <v>2952</v>
      </c>
      <c r="H2272" s="11">
        <v>44171.424699074072</v>
      </c>
      <c r="I2272" t="s">
        <v>3218</v>
      </c>
      <c r="J2272">
        <v>0</v>
      </c>
      <c r="K2272">
        <v>89</v>
      </c>
      <c r="M2272">
        <v>2270</v>
      </c>
      <c r="N2272" s="16">
        <v>1.1574074074074073E-5</v>
      </c>
      <c r="O2272">
        <v>22</v>
      </c>
      <c r="P2272">
        <v>4</v>
      </c>
      <c r="Q2272">
        <f>pqZwift[[#This Row],[Afstand]]+IF(pqZwift[[#This Row],[Index]]&gt;1,Q2271,0)</f>
        <v>14860</v>
      </c>
      <c r="R2272">
        <v>15</v>
      </c>
      <c r="S2272">
        <v>89</v>
      </c>
    </row>
    <row r="2273" spans="2:19" x14ac:dyDescent="0.25">
      <c r="B2273">
        <v>2271</v>
      </c>
      <c r="C2273" t="s">
        <v>1206</v>
      </c>
      <c r="D2273" t="s">
        <v>48</v>
      </c>
      <c r="E2273" s="10">
        <v>1.1574074074074073E-5</v>
      </c>
      <c r="F2273" t="s">
        <v>49</v>
      </c>
      <c r="G2273" t="s">
        <v>50</v>
      </c>
      <c r="H2273" s="11">
        <v>44171.424710648149</v>
      </c>
      <c r="I2273" t="s">
        <v>3219</v>
      </c>
      <c r="J2273">
        <v>0</v>
      </c>
      <c r="K2273">
        <v>88</v>
      </c>
      <c r="M2273">
        <v>2271</v>
      </c>
      <c r="N2273" s="16">
        <v>1.1574074074074073E-5</v>
      </c>
      <c r="O2273">
        <v>22</v>
      </c>
      <c r="P2273">
        <v>3</v>
      </c>
      <c r="Q2273">
        <f>pqZwift[[#This Row],[Afstand]]+IF(pqZwift[[#This Row],[Index]]&gt;1,Q2272,0)</f>
        <v>14863</v>
      </c>
      <c r="R2273">
        <v>9</v>
      </c>
      <c r="S2273">
        <v>88</v>
      </c>
    </row>
    <row r="2274" spans="2:19" x14ac:dyDescent="0.25">
      <c r="B2274">
        <v>2272</v>
      </c>
      <c r="C2274" t="s">
        <v>1206</v>
      </c>
      <c r="D2274" t="s">
        <v>48</v>
      </c>
      <c r="E2274" s="10">
        <v>1.1574074074074073E-5</v>
      </c>
      <c r="F2274" t="s">
        <v>49</v>
      </c>
      <c r="G2274" t="s">
        <v>50</v>
      </c>
      <c r="H2274" s="11">
        <v>44171.424722222226</v>
      </c>
      <c r="I2274" t="s">
        <v>3220</v>
      </c>
      <c r="J2274">
        <v>0</v>
      </c>
      <c r="K2274">
        <v>89</v>
      </c>
      <c r="M2274">
        <v>2272</v>
      </c>
      <c r="N2274" s="16">
        <v>1.1574074074074073E-5</v>
      </c>
      <c r="O2274">
        <v>22</v>
      </c>
      <c r="P2274">
        <v>3</v>
      </c>
      <c r="Q2274">
        <f>pqZwift[[#This Row],[Afstand]]+IF(pqZwift[[#This Row],[Index]]&gt;1,Q2273,0)</f>
        <v>14866</v>
      </c>
      <c r="R2274">
        <v>9</v>
      </c>
      <c r="S2274">
        <v>89</v>
      </c>
    </row>
    <row r="2275" spans="2:19" x14ac:dyDescent="0.25">
      <c r="B2275">
        <v>2273</v>
      </c>
      <c r="C2275" t="s">
        <v>1206</v>
      </c>
      <c r="D2275" t="s">
        <v>48</v>
      </c>
      <c r="E2275" s="10">
        <v>1.1574074074074073E-5</v>
      </c>
      <c r="F2275" t="s">
        <v>1223</v>
      </c>
      <c r="G2275" t="s">
        <v>2947</v>
      </c>
      <c r="H2275" s="11">
        <v>44171.424733796295</v>
      </c>
      <c r="I2275" t="s">
        <v>3221</v>
      </c>
      <c r="J2275">
        <v>0</v>
      </c>
      <c r="K2275">
        <v>90</v>
      </c>
      <c r="M2275">
        <v>2273</v>
      </c>
      <c r="N2275" s="16">
        <v>1.1574074074074073E-5</v>
      </c>
      <c r="O2275">
        <v>22</v>
      </c>
      <c r="P2275">
        <v>3</v>
      </c>
      <c r="Q2275">
        <f>pqZwift[[#This Row],[Afstand]]+IF(pqZwift[[#This Row],[Index]]&gt;1,Q2274,0)</f>
        <v>14869</v>
      </c>
      <c r="R2275">
        <v>12</v>
      </c>
      <c r="S2275">
        <v>90</v>
      </c>
    </row>
    <row r="2276" spans="2:19" x14ac:dyDescent="0.25">
      <c r="B2276">
        <v>2274</v>
      </c>
      <c r="C2276" t="s">
        <v>1206</v>
      </c>
      <c r="D2276" t="s">
        <v>44</v>
      </c>
      <c r="E2276" s="10">
        <v>1.1574074074074073E-5</v>
      </c>
      <c r="F2276" t="s">
        <v>45</v>
      </c>
      <c r="G2276" t="s">
        <v>2952</v>
      </c>
      <c r="H2276" s="11">
        <v>44171.424745370372</v>
      </c>
      <c r="I2276" t="s">
        <v>3222</v>
      </c>
      <c r="J2276">
        <v>0</v>
      </c>
      <c r="K2276">
        <v>89</v>
      </c>
      <c r="M2276">
        <v>2274</v>
      </c>
      <c r="N2276" s="16">
        <v>1.1574074074074073E-5</v>
      </c>
      <c r="O2276">
        <v>22</v>
      </c>
      <c r="P2276">
        <v>4</v>
      </c>
      <c r="Q2276">
        <f>pqZwift[[#This Row],[Afstand]]+IF(pqZwift[[#This Row],[Index]]&gt;1,Q2275,0)</f>
        <v>14873</v>
      </c>
      <c r="R2276">
        <v>15</v>
      </c>
      <c r="S2276">
        <v>89</v>
      </c>
    </row>
    <row r="2277" spans="2:19" x14ac:dyDescent="0.25">
      <c r="B2277">
        <v>2275</v>
      </c>
      <c r="C2277" t="s">
        <v>1206</v>
      </c>
      <c r="D2277" t="s">
        <v>48</v>
      </c>
      <c r="E2277" s="10">
        <v>1.1574074074074073E-5</v>
      </c>
      <c r="F2277" t="s">
        <v>49</v>
      </c>
      <c r="G2277" t="s">
        <v>50</v>
      </c>
      <c r="H2277" s="11">
        <v>44171.424756944441</v>
      </c>
      <c r="I2277" t="s">
        <v>3223</v>
      </c>
      <c r="J2277">
        <v>0</v>
      </c>
      <c r="K2277">
        <v>90</v>
      </c>
      <c r="M2277">
        <v>2275</v>
      </c>
      <c r="N2277" s="16">
        <v>1.1574074074074073E-5</v>
      </c>
      <c r="O2277">
        <v>22</v>
      </c>
      <c r="P2277">
        <v>3</v>
      </c>
      <c r="Q2277">
        <f>pqZwift[[#This Row],[Afstand]]+IF(pqZwift[[#This Row],[Index]]&gt;1,Q2276,0)</f>
        <v>14876</v>
      </c>
      <c r="R2277">
        <v>9</v>
      </c>
      <c r="S2277">
        <v>90</v>
      </c>
    </row>
    <row r="2278" spans="2:19" x14ac:dyDescent="0.25">
      <c r="B2278">
        <v>2276</v>
      </c>
      <c r="C2278" t="s">
        <v>1213</v>
      </c>
      <c r="D2278" t="s">
        <v>48</v>
      </c>
      <c r="E2278" s="10">
        <v>1.1574074074074073E-5</v>
      </c>
      <c r="F2278" t="s">
        <v>1223</v>
      </c>
      <c r="G2278" t="s">
        <v>162</v>
      </c>
      <c r="H2278" s="11">
        <v>44171.424768518518</v>
      </c>
      <c r="I2278" t="s">
        <v>3224</v>
      </c>
      <c r="J2278">
        <v>0</v>
      </c>
      <c r="K2278">
        <v>89</v>
      </c>
      <c r="M2278">
        <v>2276</v>
      </c>
      <c r="N2278" s="16">
        <v>1.1574074074074073E-5</v>
      </c>
      <c r="O2278">
        <v>23</v>
      </c>
      <c r="P2278">
        <v>3</v>
      </c>
      <c r="Q2278">
        <f>pqZwift[[#This Row],[Afstand]]+IF(pqZwift[[#This Row],[Index]]&gt;1,Q2277,0)</f>
        <v>14879</v>
      </c>
      <c r="R2278">
        <v>12</v>
      </c>
      <c r="S2278">
        <v>89</v>
      </c>
    </row>
    <row r="2279" spans="2:19" x14ac:dyDescent="0.25">
      <c r="B2279">
        <v>2277</v>
      </c>
      <c r="C2279" t="s">
        <v>1213</v>
      </c>
      <c r="D2279" t="s">
        <v>48</v>
      </c>
      <c r="E2279" s="10">
        <v>1.1574074074074073E-5</v>
      </c>
      <c r="F2279" t="s">
        <v>1228</v>
      </c>
      <c r="G2279" t="s">
        <v>2883</v>
      </c>
      <c r="H2279" s="11">
        <v>44171.424780092595</v>
      </c>
      <c r="I2279" t="s">
        <v>3225</v>
      </c>
      <c r="J2279">
        <v>0</v>
      </c>
      <c r="K2279">
        <v>90</v>
      </c>
      <c r="M2279">
        <v>2277</v>
      </c>
      <c r="N2279" s="16">
        <v>1.1574074074074073E-5</v>
      </c>
      <c r="O2279">
        <v>23</v>
      </c>
      <c r="P2279">
        <v>3</v>
      </c>
      <c r="Q2279">
        <f>pqZwift[[#This Row],[Afstand]]+IF(pqZwift[[#This Row],[Index]]&gt;1,Q2278,0)</f>
        <v>14882</v>
      </c>
      <c r="R2279">
        <v>10</v>
      </c>
      <c r="S2279">
        <v>90</v>
      </c>
    </row>
    <row r="2280" spans="2:19" x14ac:dyDescent="0.25">
      <c r="B2280">
        <v>2278</v>
      </c>
      <c r="C2280" t="s">
        <v>1213</v>
      </c>
      <c r="D2280" t="s">
        <v>44</v>
      </c>
      <c r="E2280" s="10">
        <v>1.1574074074074073E-5</v>
      </c>
      <c r="F2280" t="s">
        <v>45</v>
      </c>
      <c r="G2280" t="s">
        <v>2716</v>
      </c>
      <c r="H2280" s="11">
        <v>44171.424791666665</v>
      </c>
      <c r="I2280" t="s">
        <v>3226</v>
      </c>
      <c r="J2280">
        <v>0</v>
      </c>
      <c r="K2280">
        <v>89</v>
      </c>
      <c r="M2280">
        <v>2278</v>
      </c>
      <c r="N2280" s="16">
        <v>1.1574074074074073E-5</v>
      </c>
      <c r="O2280">
        <v>23</v>
      </c>
      <c r="P2280">
        <v>4</v>
      </c>
      <c r="Q2280">
        <f>pqZwift[[#This Row],[Afstand]]+IF(pqZwift[[#This Row],[Index]]&gt;1,Q2279,0)</f>
        <v>14886</v>
      </c>
      <c r="R2280">
        <v>15</v>
      </c>
      <c r="S2280">
        <v>89</v>
      </c>
    </row>
    <row r="2281" spans="2:19" x14ac:dyDescent="0.25">
      <c r="B2281">
        <v>2279</v>
      </c>
      <c r="C2281" t="s">
        <v>1213</v>
      </c>
      <c r="D2281" t="s">
        <v>48</v>
      </c>
      <c r="E2281" s="10">
        <v>1.1574074074074073E-5</v>
      </c>
      <c r="F2281" t="s">
        <v>1228</v>
      </c>
      <c r="G2281" t="s">
        <v>2943</v>
      </c>
      <c r="H2281" s="11">
        <v>44171.424803240741</v>
      </c>
      <c r="I2281" t="s">
        <v>3227</v>
      </c>
      <c r="J2281">
        <v>0</v>
      </c>
      <c r="K2281">
        <v>90</v>
      </c>
      <c r="M2281">
        <v>2279</v>
      </c>
      <c r="N2281" s="16">
        <v>1.1574074074074073E-5</v>
      </c>
      <c r="O2281">
        <v>23</v>
      </c>
      <c r="P2281">
        <v>3</v>
      </c>
      <c r="Q2281">
        <f>pqZwift[[#This Row],[Afstand]]+IF(pqZwift[[#This Row],[Index]]&gt;1,Q2280,0)</f>
        <v>14889</v>
      </c>
      <c r="R2281">
        <v>10</v>
      </c>
      <c r="S2281">
        <v>90</v>
      </c>
    </row>
    <row r="2282" spans="2:19" x14ac:dyDescent="0.25">
      <c r="B2282">
        <v>2280</v>
      </c>
      <c r="C2282" t="s">
        <v>1213</v>
      </c>
      <c r="D2282" t="s">
        <v>44</v>
      </c>
      <c r="E2282" s="10">
        <v>1.1574074074074073E-5</v>
      </c>
      <c r="F2282" t="s">
        <v>1154</v>
      </c>
      <c r="G2282" t="s">
        <v>156</v>
      </c>
      <c r="H2282" s="11">
        <v>44171.424814814818</v>
      </c>
      <c r="I2282" t="s">
        <v>3228</v>
      </c>
      <c r="J2282">
        <v>0</v>
      </c>
      <c r="K2282">
        <v>89</v>
      </c>
      <c r="M2282">
        <v>2280</v>
      </c>
      <c r="N2282" s="16">
        <v>1.1574074074074073E-5</v>
      </c>
      <c r="O2282">
        <v>23</v>
      </c>
      <c r="P2282">
        <v>4</v>
      </c>
      <c r="Q2282">
        <f>pqZwift[[#This Row],[Afstand]]+IF(pqZwift[[#This Row],[Index]]&gt;1,Q2281,0)</f>
        <v>14893</v>
      </c>
      <c r="R2282">
        <v>13</v>
      </c>
      <c r="S2282">
        <v>89</v>
      </c>
    </row>
    <row r="2283" spans="2:19" x14ac:dyDescent="0.25">
      <c r="B2283">
        <v>2281</v>
      </c>
      <c r="C2283" t="s">
        <v>1213</v>
      </c>
      <c r="D2283" t="s">
        <v>48</v>
      </c>
      <c r="E2283" s="10">
        <v>1.1574074074074073E-5</v>
      </c>
      <c r="F2283" t="s">
        <v>1149</v>
      </c>
      <c r="G2283" t="s">
        <v>2971</v>
      </c>
      <c r="H2283" s="11">
        <v>44171.424826388888</v>
      </c>
      <c r="I2283" t="s">
        <v>3229</v>
      </c>
      <c r="J2283">
        <v>0</v>
      </c>
      <c r="K2283">
        <v>90</v>
      </c>
      <c r="M2283">
        <v>2281</v>
      </c>
      <c r="N2283" s="16">
        <v>1.1574074074074073E-5</v>
      </c>
      <c r="O2283">
        <v>23</v>
      </c>
      <c r="P2283">
        <v>3</v>
      </c>
      <c r="Q2283">
        <f>pqZwift[[#This Row],[Afstand]]+IF(pqZwift[[#This Row],[Index]]&gt;1,Q2282,0)</f>
        <v>14896</v>
      </c>
      <c r="R2283">
        <v>11</v>
      </c>
      <c r="S2283">
        <v>90</v>
      </c>
    </row>
    <row r="2284" spans="2:19" x14ac:dyDescent="0.25">
      <c r="B2284">
        <v>2282</v>
      </c>
      <c r="C2284" t="s">
        <v>1213</v>
      </c>
      <c r="D2284" t="s">
        <v>44</v>
      </c>
      <c r="E2284" s="10">
        <v>1.1574074074074073E-5</v>
      </c>
      <c r="F2284" t="s">
        <v>1154</v>
      </c>
      <c r="G2284" t="s">
        <v>156</v>
      </c>
      <c r="H2284" s="11">
        <v>44171.424837962964</v>
      </c>
      <c r="I2284" t="s">
        <v>3230</v>
      </c>
      <c r="J2284">
        <v>0</v>
      </c>
      <c r="K2284">
        <v>89</v>
      </c>
      <c r="M2284">
        <v>2282</v>
      </c>
      <c r="N2284" s="16">
        <v>1.1574074074074073E-5</v>
      </c>
      <c r="O2284">
        <v>23</v>
      </c>
      <c r="P2284">
        <v>4</v>
      </c>
      <c r="Q2284">
        <f>pqZwift[[#This Row],[Afstand]]+IF(pqZwift[[#This Row],[Index]]&gt;1,Q2283,0)</f>
        <v>14900</v>
      </c>
      <c r="R2284">
        <v>13</v>
      </c>
      <c r="S2284">
        <v>89</v>
      </c>
    </row>
    <row r="2285" spans="2:19" x14ac:dyDescent="0.25">
      <c r="B2285">
        <v>2283</v>
      </c>
      <c r="C2285" t="s">
        <v>1213</v>
      </c>
      <c r="D2285" t="s">
        <v>48</v>
      </c>
      <c r="E2285" s="10">
        <v>1.1574074074074073E-5</v>
      </c>
      <c r="F2285" t="s">
        <v>1149</v>
      </c>
      <c r="G2285" t="s">
        <v>102</v>
      </c>
      <c r="H2285" s="11">
        <v>44171.424849537034</v>
      </c>
      <c r="I2285" t="s">
        <v>3231</v>
      </c>
      <c r="J2285">
        <v>0</v>
      </c>
      <c r="K2285">
        <v>90</v>
      </c>
      <c r="M2285">
        <v>2283</v>
      </c>
      <c r="N2285" s="16">
        <v>1.1574074074074073E-5</v>
      </c>
      <c r="O2285">
        <v>23</v>
      </c>
      <c r="P2285">
        <v>3</v>
      </c>
      <c r="Q2285">
        <f>pqZwift[[#This Row],[Afstand]]+IF(pqZwift[[#This Row],[Index]]&gt;1,Q2284,0)</f>
        <v>14903</v>
      </c>
      <c r="R2285">
        <v>11</v>
      </c>
      <c r="S2285">
        <v>90</v>
      </c>
    </row>
    <row r="2286" spans="2:19" x14ac:dyDescent="0.25">
      <c r="B2286">
        <v>2284</v>
      </c>
      <c r="C2286" t="s">
        <v>1213</v>
      </c>
      <c r="D2286" t="s">
        <v>48</v>
      </c>
      <c r="E2286" s="10">
        <v>1.1574074074074073E-5</v>
      </c>
      <c r="F2286" t="s">
        <v>1149</v>
      </c>
      <c r="G2286" t="s">
        <v>41</v>
      </c>
      <c r="H2286" s="11">
        <v>44171.424861111111</v>
      </c>
      <c r="I2286" t="s">
        <v>3232</v>
      </c>
      <c r="J2286">
        <v>0</v>
      </c>
      <c r="K2286">
        <v>89</v>
      </c>
      <c r="M2286">
        <v>2284</v>
      </c>
      <c r="N2286" s="16">
        <v>1.1574074074074073E-5</v>
      </c>
      <c r="O2286">
        <v>23</v>
      </c>
      <c r="P2286">
        <v>3</v>
      </c>
      <c r="Q2286">
        <f>pqZwift[[#This Row],[Afstand]]+IF(pqZwift[[#This Row],[Index]]&gt;1,Q2285,0)</f>
        <v>14906</v>
      </c>
      <c r="R2286">
        <v>11</v>
      </c>
      <c r="S2286">
        <v>89</v>
      </c>
    </row>
    <row r="2287" spans="2:19" x14ac:dyDescent="0.25">
      <c r="B2287">
        <v>2285</v>
      </c>
      <c r="C2287" t="s">
        <v>1213</v>
      </c>
      <c r="D2287" t="s">
        <v>48</v>
      </c>
      <c r="E2287" s="10">
        <v>1.1574074074074073E-5</v>
      </c>
      <c r="F2287" t="s">
        <v>1223</v>
      </c>
      <c r="G2287" t="s">
        <v>106</v>
      </c>
      <c r="H2287" s="11">
        <v>44171.424872685187</v>
      </c>
      <c r="I2287" t="s">
        <v>3233</v>
      </c>
      <c r="J2287">
        <v>0</v>
      </c>
      <c r="K2287">
        <v>90</v>
      </c>
      <c r="M2287">
        <v>2285</v>
      </c>
      <c r="N2287" s="16">
        <v>1.1574074074074073E-5</v>
      </c>
      <c r="O2287">
        <v>23</v>
      </c>
      <c r="P2287">
        <v>3</v>
      </c>
      <c r="Q2287">
        <f>pqZwift[[#This Row],[Afstand]]+IF(pqZwift[[#This Row],[Index]]&gt;1,Q2286,0)</f>
        <v>14909</v>
      </c>
      <c r="R2287">
        <v>12</v>
      </c>
      <c r="S2287">
        <v>90</v>
      </c>
    </row>
    <row r="2288" spans="2:19" x14ac:dyDescent="0.25">
      <c r="B2288">
        <v>2286</v>
      </c>
      <c r="C2288" t="s">
        <v>1213</v>
      </c>
      <c r="D2288" t="s">
        <v>48</v>
      </c>
      <c r="E2288" s="10">
        <v>1.1574074074074073E-5</v>
      </c>
      <c r="F2288" t="s">
        <v>1149</v>
      </c>
      <c r="G2288" t="s">
        <v>41</v>
      </c>
      <c r="H2288" s="11">
        <v>44171.424884259257</v>
      </c>
      <c r="I2288" t="s">
        <v>3234</v>
      </c>
      <c r="J2288">
        <v>0</v>
      </c>
      <c r="K2288">
        <v>89</v>
      </c>
      <c r="M2288">
        <v>2286</v>
      </c>
      <c r="N2288" s="16">
        <v>1.1574074074074073E-5</v>
      </c>
      <c r="O2288">
        <v>23</v>
      </c>
      <c r="P2288">
        <v>3</v>
      </c>
      <c r="Q2288">
        <f>pqZwift[[#This Row],[Afstand]]+IF(pqZwift[[#This Row],[Index]]&gt;1,Q2287,0)</f>
        <v>14912</v>
      </c>
      <c r="R2288">
        <v>11</v>
      </c>
      <c r="S2288">
        <v>89</v>
      </c>
    </row>
    <row r="2289" spans="2:19" x14ac:dyDescent="0.25">
      <c r="B2289">
        <v>2287</v>
      </c>
      <c r="C2289" t="s">
        <v>1213</v>
      </c>
      <c r="D2289" t="s">
        <v>44</v>
      </c>
      <c r="E2289" s="10">
        <v>1.1574074074074073E-5</v>
      </c>
      <c r="F2289" t="s">
        <v>1151</v>
      </c>
      <c r="G2289" t="s">
        <v>38</v>
      </c>
      <c r="H2289" s="11">
        <v>44171.424895833334</v>
      </c>
      <c r="I2289" t="s">
        <v>3235</v>
      </c>
      <c r="J2289">
        <v>0</v>
      </c>
      <c r="K2289">
        <v>89</v>
      </c>
      <c r="M2289">
        <v>2287</v>
      </c>
      <c r="N2289" s="16">
        <v>1.1574074074074073E-5</v>
      </c>
      <c r="O2289">
        <v>23</v>
      </c>
      <c r="P2289">
        <v>4</v>
      </c>
      <c r="Q2289">
        <f>pqZwift[[#This Row],[Afstand]]+IF(pqZwift[[#This Row],[Index]]&gt;1,Q2288,0)</f>
        <v>14916</v>
      </c>
      <c r="R2289">
        <v>14</v>
      </c>
      <c r="S2289">
        <v>89</v>
      </c>
    </row>
    <row r="2290" spans="2:19" x14ac:dyDescent="0.25">
      <c r="B2290">
        <v>2288</v>
      </c>
      <c r="C2290" t="s">
        <v>1219</v>
      </c>
      <c r="D2290" t="s">
        <v>48</v>
      </c>
      <c r="E2290" s="10">
        <v>1.1574074074074073E-5</v>
      </c>
      <c r="F2290" t="s">
        <v>1149</v>
      </c>
      <c r="G2290" t="s">
        <v>41</v>
      </c>
      <c r="H2290" s="11">
        <v>44171.424907407411</v>
      </c>
      <c r="I2290" t="s">
        <v>3236</v>
      </c>
      <c r="J2290">
        <v>0</v>
      </c>
      <c r="K2290">
        <v>88</v>
      </c>
      <c r="M2290">
        <v>2288</v>
      </c>
      <c r="N2290" s="16">
        <v>1.1574074074074073E-5</v>
      </c>
      <c r="O2290">
        <v>24</v>
      </c>
      <c r="P2290">
        <v>3</v>
      </c>
      <c r="Q2290">
        <f>pqZwift[[#This Row],[Afstand]]+IF(pqZwift[[#This Row],[Index]]&gt;1,Q2289,0)</f>
        <v>14919</v>
      </c>
      <c r="R2290">
        <v>11</v>
      </c>
      <c r="S2290">
        <v>88</v>
      </c>
    </row>
    <row r="2291" spans="2:19" x14ac:dyDescent="0.25">
      <c r="B2291">
        <v>2289</v>
      </c>
      <c r="C2291" t="s">
        <v>1219</v>
      </c>
      <c r="D2291" t="s">
        <v>48</v>
      </c>
      <c r="E2291" s="10">
        <v>1.1574074074074073E-5</v>
      </c>
      <c r="F2291" t="s">
        <v>1223</v>
      </c>
      <c r="G2291" t="s">
        <v>106</v>
      </c>
      <c r="H2291" s="11">
        <v>44171.42491898148</v>
      </c>
      <c r="I2291" t="s">
        <v>3237</v>
      </c>
      <c r="J2291">
        <v>0</v>
      </c>
      <c r="K2291">
        <v>89</v>
      </c>
      <c r="M2291">
        <v>2289</v>
      </c>
      <c r="N2291" s="16">
        <v>1.1574074074074073E-5</v>
      </c>
      <c r="O2291">
        <v>24</v>
      </c>
      <c r="P2291">
        <v>3</v>
      </c>
      <c r="Q2291">
        <f>pqZwift[[#This Row],[Afstand]]+IF(pqZwift[[#This Row],[Index]]&gt;1,Q2290,0)</f>
        <v>14922</v>
      </c>
      <c r="R2291">
        <v>12</v>
      </c>
      <c r="S2291">
        <v>89</v>
      </c>
    </row>
    <row r="2292" spans="2:19" x14ac:dyDescent="0.25">
      <c r="B2292">
        <v>2290</v>
      </c>
      <c r="C2292" t="s">
        <v>1219</v>
      </c>
      <c r="D2292" t="s">
        <v>48</v>
      </c>
      <c r="E2292" s="10">
        <v>1.1574074074074073E-5</v>
      </c>
      <c r="F2292" t="s">
        <v>1149</v>
      </c>
      <c r="G2292" t="s">
        <v>41</v>
      </c>
      <c r="H2292" s="11">
        <v>44171.424930555557</v>
      </c>
      <c r="I2292" t="s">
        <v>3238</v>
      </c>
      <c r="J2292">
        <v>0</v>
      </c>
      <c r="K2292">
        <v>88</v>
      </c>
      <c r="M2292">
        <v>2290</v>
      </c>
      <c r="N2292" s="16">
        <v>1.1574074074074073E-5</v>
      </c>
      <c r="O2292">
        <v>24</v>
      </c>
      <c r="P2292">
        <v>3</v>
      </c>
      <c r="Q2292">
        <f>pqZwift[[#This Row],[Afstand]]+IF(pqZwift[[#This Row],[Index]]&gt;1,Q2291,0)</f>
        <v>14925</v>
      </c>
      <c r="R2292">
        <v>11</v>
      </c>
      <c r="S2292">
        <v>88</v>
      </c>
    </row>
    <row r="2293" spans="2:19" x14ac:dyDescent="0.25">
      <c r="B2293">
        <v>2291</v>
      </c>
      <c r="C2293" t="s">
        <v>1219</v>
      </c>
      <c r="D2293" t="s">
        <v>48</v>
      </c>
      <c r="E2293" s="10">
        <v>1.1574074074074073E-5</v>
      </c>
      <c r="F2293" t="s">
        <v>1149</v>
      </c>
      <c r="G2293" t="s">
        <v>41</v>
      </c>
      <c r="H2293" s="11">
        <v>44171.424942129626</v>
      </c>
      <c r="I2293" t="s">
        <v>3239</v>
      </c>
      <c r="J2293">
        <v>0</v>
      </c>
      <c r="K2293">
        <v>88</v>
      </c>
      <c r="M2293">
        <v>2291</v>
      </c>
      <c r="N2293" s="16">
        <v>1.1574074074074073E-5</v>
      </c>
      <c r="O2293">
        <v>24</v>
      </c>
      <c r="P2293">
        <v>3</v>
      </c>
      <c r="Q2293">
        <f>pqZwift[[#This Row],[Afstand]]+IF(pqZwift[[#This Row],[Index]]&gt;1,Q2292,0)</f>
        <v>14928</v>
      </c>
      <c r="R2293">
        <v>11</v>
      </c>
      <c r="S2293">
        <v>88</v>
      </c>
    </row>
    <row r="2294" spans="2:19" x14ac:dyDescent="0.25">
      <c r="B2294">
        <v>2292</v>
      </c>
      <c r="C2294" t="s">
        <v>1219</v>
      </c>
      <c r="D2294" t="s">
        <v>44</v>
      </c>
      <c r="E2294" s="10">
        <v>1.1574074074074073E-5</v>
      </c>
      <c r="F2294" t="s">
        <v>1151</v>
      </c>
      <c r="G2294" t="s">
        <v>305</v>
      </c>
      <c r="H2294" s="11">
        <v>44171.424953703703</v>
      </c>
      <c r="I2294" t="s">
        <v>3240</v>
      </c>
      <c r="J2294">
        <v>0</v>
      </c>
      <c r="K2294">
        <v>87</v>
      </c>
      <c r="M2294">
        <v>2292</v>
      </c>
      <c r="N2294" s="16">
        <v>1.1574074074074073E-5</v>
      </c>
      <c r="O2294">
        <v>24</v>
      </c>
      <c r="P2294">
        <v>4</v>
      </c>
      <c r="Q2294">
        <f>pqZwift[[#This Row],[Afstand]]+IF(pqZwift[[#This Row],[Index]]&gt;1,Q2293,0)</f>
        <v>14932</v>
      </c>
      <c r="R2294">
        <v>14</v>
      </c>
      <c r="S2294">
        <v>87</v>
      </c>
    </row>
    <row r="2295" spans="2:19" x14ac:dyDescent="0.25">
      <c r="B2295">
        <v>2293</v>
      </c>
      <c r="C2295" t="s">
        <v>1219</v>
      </c>
      <c r="D2295" t="s">
        <v>48</v>
      </c>
      <c r="E2295" s="10">
        <v>1.1574074074074073E-5</v>
      </c>
      <c r="F2295" t="s">
        <v>1149</v>
      </c>
      <c r="G2295" t="s">
        <v>41</v>
      </c>
      <c r="H2295" s="11">
        <v>44171.42496527778</v>
      </c>
      <c r="I2295" t="s">
        <v>3241</v>
      </c>
      <c r="J2295">
        <v>0</v>
      </c>
      <c r="K2295">
        <v>88</v>
      </c>
      <c r="M2295">
        <v>2293</v>
      </c>
      <c r="N2295" s="16">
        <v>1.1574074074074073E-5</v>
      </c>
      <c r="O2295">
        <v>24</v>
      </c>
      <c r="P2295">
        <v>3</v>
      </c>
      <c r="Q2295">
        <f>pqZwift[[#This Row],[Afstand]]+IF(pqZwift[[#This Row],[Index]]&gt;1,Q2294,0)</f>
        <v>14935</v>
      </c>
      <c r="R2295">
        <v>11</v>
      </c>
      <c r="S2295">
        <v>88</v>
      </c>
    </row>
    <row r="2296" spans="2:19" x14ac:dyDescent="0.25">
      <c r="B2296">
        <v>2294</v>
      </c>
      <c r="C2296" t="s">
        <v>1219</v>
      </c>
      <c r="D2296" t="s">
        <v>48</v>
      </c>
      <c r="E2296" s="10">
        <v>1.1574074074074073E-5</v>
      </c>
      <c r="F2296" t="s">
        <v>1149</v>
      </c>
      <c r="G2296" t="s">
        <v>41</v>
      </c>
      <c r="H2296" s="11">
        <v>44171.424976851849</v>
      </c>
      <c r="I2296" t="s">
        <v>3242</v>
      </c>
      <c r="J2296">
        <v>0</v>
      </c>
      <c r="K2296">
        <v>87</v>
      </c>
      <c r="M2296">
        <v>2294</v>
      </c>
      <c r="N2296" s="16">
        <v>1.1574074074074073E-5</v>
      </c>
      <c r="O2296">
        <v>24</v>
      </c>
      <c r="P2296">
        <v>3</v>
      </c>
      <c r="Q2296">
        <f>pqZwift[[#This Row],[Afstand]]+IF(pqZwift[[#This Row],[Index]]&gt;1,Q2295,0)</f>
        <v>14938</v>
      </c>
      <c r="R2296">
        <v>11</v>
      </c>
      <c r="S2296">
        <v>87</v>
      </c>
    </row>
    <row r="2297" spans="2:19" x14ac:dyDescent="0.25">
      <c r="B2297">
        <v>2295</v>
      </c>
      <c r="C2297" t="s">
        <v>1219</v>
      </c>
      <c r="D2297" t="s">
        <v>48</v>
      </c>
      <c r="E2297" s="10">
        <v>1.1574074074074073E-5</v>
      </c>
      <c r="F2297" t="s">
        <v>1149</v>
      </c>
      <c r="G2297" t="s">
        <v>102</v>
      </c>
      <c r="H2297" s="11">
        <v>44171.424988425926</v>
      </c>
      <c r="I2297" t="s">
        <v>3243</v>
      </c>
      <c r="J2297">
        <v>0</v>
      </c>
      <c r="K2297">
        <v>87</v>
      </c>
      <c r="M2297">
        <v>2295</v>
      </c>
      <c r="N2297" s="16">
        <v>1.1574074074074073E-5</v>
      </c>
      <c r="O2297">
        <v>24</v>
      </c>
      <c r="P2297">
        <v>3</v>
      </c>
      <c r="Q2297">
        <f>pqZwift[[#This Row],[Afstand]]+IF(pqZwift[[#This Row],[Index]]&gt;1,Q2296,0)</f>
        <v>14941</v>
      </c>
      <c r="R2297">
        <v>11</v>
      </c>
      <c r="S2297">
        <v>87</v>
      </c>
    </row>
    <row r="2298" spans="2:19" x14ac:dyDescent="0.25">
      <c r="B2298">
        <v>2296</v>
      </c>
      <c r="C2298" t="s">
        <v>1219</v>
      </c>
      <c r="D2298" t="s">
        <v>48</v>
      </c>
      <c r="E2298" s="10">
        <v>1.1574074074074073E-5</v>
      </c>
      <c r="F2298" t="s">
        <v>1149</v>
      </c>
      <c r="G2298" t="s">
        <v>41</v>
      </c>
      <c r="H2298" s="11">
        <v>44171.425000000003</v>
      </c>
      <c r="I2298" t="s">
        <v>3244</v>
      </c>
      <c r="J2298">
        <v>0</v>
      </c>
      <c r="K2298">
        <v>86</v>
      </c>
      <c r="M2298">
        <v>2296</v>
      </c>
      <c r="N2298" s="16">
        <v>1.1574074074074073E-5</v>
      </c>
      <c r="O2298">
        <v>24</v>
      </c>
      <c r="P2298">
        <v>3</v>
      </c>
      <c r="Q2298">
        <f>pqZwift[[#This Row],[Afstand]]+IF(pqZwift[[#This Row],[Index]]&gt;1,Q2297,0)</f>
        <v>14944</v>
      </c>
      <c r="R2298">
        <v>11</v>
      </c>
      <c r="S2298">
        <v>86</v>
      </c>
    </row>
    <row r="2299" spans="2:19" x14ac:dyDescent="0.25">
      <c r="B2299">
        <v>2297</v>
      </c>
      <c r="C2299" t="s">
        <v>1219</v>
      </c>
      <c r="D2299" t="s">
        <v>48</v>
      </c>
      <c r="E2299" s="10">
        <v>1.1574074074074073E-5</v>
      </c>
      <c r="F2299" t="s">
        <v>1149</v>
      </c>
      <c r="G2299" t="s">
        <v>2971</v>
      </c>
      <c r="H2299" s="11">
        <v>44171.425011574072</v>
      </c>
      <c r="I2299" t="s">
        <v>3245</v>
      </c>
      <c r="J2299">
        <v>0</v>
      </c>
      <c r="K2299">
        <v>87</v>
      </c>
      <c r="M2299">
        <v>2297</v>
      </c>
      <c r="N2299" s="16">
        <v>1.1574074074074073E-5</v>
      </c>
      <c r="O2299">
        <v>24</v>
      </c>
      <c r="P2299">
        <v>3</v>
      </c>
      <c r="Q2299">
        <f>pqZwift[[#This Row],[Afstand]]+IF(pqZwift[[#This Row],[Index]]&gt;1,Q2298,0)</f>
        <v>14947</v>
      </c>
      <c r="R2299">
        <v>11</v>
      </c>
      <c r="S2299">
        <v>87</v>
      </c>
    </row>
    <row r="2300" spans="2:19" x14ac:dyDescent="0.25">
      <c r="B2300">
        <v>2298</v>
      </c>
      <c r="C2300" t="s">
        <v>1227</v>
      </c>
      <c r="D2300" t="s">
        <v>48</v>
      </c>
      <c r="E2300" s="10">
        <v>1.1574074074074073E-5</v>
      </c>
      <c r="F2300" t="s">
        <v>1228</v>
      </c>
      <c r="G2300" t="s">
        <v>41</v>
      </c>
      <c r="H2300" s="11">
        <v>44171.425023148149</v>
      </c>
      <c r="I2300" t="s">
        <v>3246</v>
      </c>
      <c r="J2300">
        <v>0</v>
      </c>
      <c r="K2300">
        <v>86</v>
      </c>
      <c r="M2300">
        <v>2298</v>
      </c>
      <c r="N2300" s="16">
        <v>1.1574074074074073E-5</v>
      </c>
      <c r="O2300">
        <v>25</v>
      </c>
      <c r="P2300">
        <v>3</v>
      </c>
      <c r="Q2300">
        <f>pqZwift[[#This Row],[Afstand]]+IF(pqZwift[[#This Row],[Index]]&gt;1,Q2299,0)</f>
        <v>14950</v>
      </c>
      <c r="R2300">
        <v>10</v>
      </c>
      <c r="S2300">
        <v>86</v>
      </c>
    </row>
    <row r="2301" spans="2:19" x14ac:dyDescent="0.25">
      <c r="B2301">
        <v>2299</v>
      </c>
      <c r="C2301" t="s">
        <v>1227</v>
      </c>
      <c r="D2301" t="s">
        <v>44</v>
      </c>
      <c r="E2301" s="10">
        <v>1.1574074074074073E-5</v>
      </c>
      <c r="F2301" t="s">
        <v>1154</v>
      </c>
      <c r="G2301" t="s">
        <v>156</v>
      </c>
      <c r="H2301" s="11">
        <v>44171.425034722219</v>
      </c>
      <c r="I2301" t="s">
        <v>3247</v>
      </c>
      <c r="J2301">
        <v>0</v>
      </c>
      <c r="K2301">
        <v>86</v>
      </c>
      <c r="M2301">
        <v>2299</v>
      </c>
      <c r="N2301" s="16">
        <v>1.1574074074074073E-5</v>
      </c>
      <c r="O2301">
        <v>25</v>
      </c>
      <c r="P2301">
        <v>4</v>
      </c>
      <c r="Q2301">
        <f>pqZwift[[#This Row],[Afstand]]+IF(pqZwift[[#This Row],[Index]]&gt;1,Q2300,0)</f>
        <v>14954</v>
      </c>
      <c r="R2301">
        <v>13</v>
      </c>
      <c r="S2301">
        <v>86</v>
      </c>
    </row>
    <row r="2302" spans="2:19" x14ac:dyDescent="0.25">
      <c r="B2302">
        <v>2300</v>
      </c>
      <c r="C2302" t="s">
        <v>1227</v>
      </c>
      <c r="D2302" t="s">
        <v>48</v>
      </c>
      <c r="E2302" s="10">
        <v>1.1574074074074073E-5</v>
      </c>
      <c r="F2302" t="s">
        <v>1228</v>
      </c>
      <c r="G2302" t="s">
        <v>2883</v>
      </c>
      <c r="H2302" s="11">
        <v>44171.425046296295</v>
      </c>
      <c r="I2302" t="s">
        <v>3248</v>
      </c>
      <c r="J2302">
        <v>0</v>
      </c>
      <c r="K2302">
        <v>85</v>
      </c>
      <c r="M2302">
        <v>2300</v>
      </c>
      <c r="N2302" s="16">
        <v>1.1574074074074073E-5</v>
      </c>
      <c r="O2302">
        <v>25</v>
      </c>
      <c r="P2302">
        <v>3</v>
      </c>
      <c r="Q2302">
        <f>pqZwift[[#This Row],[Afstand]]+IF(pqZwift[[#This Row],[Index]]&gt;1,Q2301,0)</f>
        <v>14957</v>
      </c>
      <c r="R2302">
        <v>10</v>
      </c>
      <c r="S2302">
        <v>85</v>
      </c>
    </row>
    <row r="2303" spans="2:19" x14ac:dyDescent="0.25">
      <c r="B2303">
        <v>2301</v>
      </c>
      <c r="C2303" t="s">
        <v>1227</v>
      </c>
      <c r="D2303" t="s">
        <v>48</v>
      </c>
      <c r="E2303" s="10">
        <v>1.1574074074074073E-5</v>
      </c>
      <c r="F2303" t="s">
        <v>1223</v>
      </c>
      <c r="G2303" t="s">
        <v>2724</v>
      </c>
      <c r="H2303" s="11">
        <v>44171.425057870372</v>
      </c>
      <c r="I2303" t="s">
        <v>3249</v>
      </c>
      <c r="J2303">
        <v>0</v>
      </c>
      <c r="K2303">
        <v>86</v>
      </c>
      <c r="M2303">
        <v>2301</v>
      </c>
      <c r="N2303" s="16">
        <v>1.1574074074074073E-5</v>
      </c>
      <c r="O2303">
        <v>25</v>
      </c>
      <c r="P2303">
        <v>3</v>
      </c>
      <c r="Q2303">
        <f>pqZwift[[#This Row],[Afstand]]+IF(pqZwift[[#This Row],[Index]]&gt;1,Q2302,0)</f>
        <v>14960</v>
      </c>
      <c r="R2303">
        <v>12</v>
      </c>
      <c r="S2303">
        <v>86</v>
      </c>
    </row>
    <row r="2304" spans="2:19" x14ac:dyDescent="0.25">
      <c r="B2304">
        <v>2302</v>
      </c>
      <c r="C2304" t="s">
        <v>1227</v>
      </c>
      <c r="D2304" t="s">
        <v>48</v>
      </c>
      <c r="E2304" s="10">
        <v>1.1574074074074073E-5</v>
      </c>
      <c r="F2304" t="s">
        <v>1228</v>
      </c>
      <c r="G2304" t="s">
        <v>2883</v>
      </c>
      <c r="H2304" s="11">
        <v>44171.425069444442</v>
      </c>
      <c r="I2304" t="s">
        <v>3250</v>
      </c>
      <c r="J2304">
        <v>0</v>
      </c>
      <c r="K2304">
        <v>86</v>
      </c>
      <c r="M2304">
        <v>2302</v>
      </c>
      <c r="N2304" s="16">
        <v>1.1574074074074073E-5</v>
      </c>
      <c r="O2304">
        <v>25</v>
      </c>
      <c r="P2304">
        <v>3</v>
      </c>
      <c r="Q2304">
        <f>pqZwift[[#This Row],[Afstand]]+IF(pqZwift[[#This Row],[Index]]&gt;1,Q2303,0)</f>
        <v>14963</v>
      </c>
      <c r="R2304">
        <v>10</v>
      </c>
      <c r="S2304">
        <v>86</v>
      </c>
    </row>
    <row r="2305" spans="2:19" x14ac:dyDescent="0.25">
      <c r="B2305">
        <v>2303</v>
      </c>
      <c r="C2305" t="s">
        <v>1227</v>
      </c>
      <c r="D2305" t="s">
        <v>48</v>
      </c>
      <c r="E2305" s="10">
        <v>1.1574074074074073E-5</v>
      </c>
      <c r="F2305" t="s">
        <v>1223</v>
      </c>
      <c r="G2305" t="s">
        <v>162</v>
      </c>
      <c r="H2305" s="11">
        <v>44171.425081018519</v>
      </c>
      <c r="I2305" t="s">
        <v>3251</v>
      </c>
      <c r="J2305">
        <v>0</v>
      </c>
      <c r="K2305">
        <v>85</v>
      </c>
      <c r="M2305">
        <v>2303</v>
      </c>
      <c r="N2305" s="16">
        <v>1.1574074074074073E-5</v>
      </c>
      <c r="O2305">
        <v>25</v>
      </c>
      <c r="P2305">
        <v>3</v>
      </c>
      <c r="Q2305">
        <f>pqZwift[[#This Row],[Afstand]]+IF(pqZwift[[#This Row],[Index]]&gt;1,Q2304,0)</f>
        <v>14966</v>
      </c>
      <c r="R2305">
        <v>12</v>
      </c>
      <c r="S2305">
        <v>85</v>
      </c>
    </row>
    <row r="2306" spans="2:19" x14ac:dyDescent="0.25">
      <c r="B2306">
        <v>2304</v>
      </c>
      <c r="C2306" t="s">
        <v>1227</v>
      </c>
      <c r="D2306" t="s">
        <v>48</v>
      </c>
      <c r="E2306" s="10">
        <v>1.1574074074074073E-5</v>
      </c>
      <c r="F2306" t="s">
        <v>1228</v>
      </c>
      <c r="G2306" t="s">
        <v>2943</v>
      </c>
      <c r="H2306" s="11">
        <v>44171.425092592595</v>
      </c>
      <c r="I2306" t="s">
        <v>3252</v>
      </c>
      <c r="J2306">
        <v>0</v>
      </c>
      <c r="K2306">
        <v>86</v>
      </c>
      <c r="M2306">
        <v>2304</v>
      </c>
      <c r="N2306" s="16">
        <v>1.1574074074074073E-5</v>
      </c>
      <c r="O2306">
        <v>25</v>
      </c>
      <c r="P2306">
        <v>3</v>
      </c>
      <c r="Q2306">
        <f>pqZwift[[#This Row],[Afstand]]+IF(pqZwift[[#This Row],[Index]]&gt;1,Q2305,0)</f>
        <v>14969</v>
      </c>
      <c r="R2306">
        <v>10</v>
      </c>
      <c r="S2306">
        <v>86</v>
      </c>
    </row>
    <row r="2307" spans="2:19" x14ac:dyDescent="0.25">
      <c r="B2307">
        <v>2305</v>
      </c>
      <c r="C2307" t="s">
        <v>1227</v>
      </c>
      <c r="D2307" t="s">
        <v>48</v>
      </c>
      <c r="E2307" s="10">
        <v>1.1574074074074073E-5</v>
      </c>
      <c r="F2307" t="s">
        <v>49</v>
      </c>
      <c r="G2307" t="s">
        <v>50</v>
      </c>
      <c r="H2307" s="11">
        <v>44171.425104166665</v>
      </c>
      <c r="I2307" t="s">
        <v>3253</v>
      </c>
      <c r="J2307">
        <v>0</v>
      </c>
      <c r="K2307">
        <v>87</v>
      </c>
      <c r="M2307">
        <v>2305</v>
      </c>
      <c r="N2307" s="16">
        <v>1.1574074074074073E-5</v>
      </c>
      <c r="O2307">
        <v>25</v>
      </c>
      <c r="P2307">
        <v>3</v>
      </c>
      <c r="Q2307">
        <f>pqZwift[[#This Row],[Afstand]]+IF(pqZwift[[#This Row],[Index]]&gt;1,Q2306,0)</f>
        <v>14972</v>
      </c>
      <c r="R2307">
        <v>9</v>
      </c>
      <c r="S2307">
        <v>87</v>
      </c>
    </row>
    <row r="2308" spans="2:19" x14ac:dyDescent="0.25">
      <c r="B2308">
        <v>2306</v>
      </c>
      <c r="C2308" t="s">
        <v>1227</v>
      </c>
      <c r="D2308" t="s">
        <v>48</v>
      </c>
      <c r="E2308" s="10">
        <v>1.1574074074074073E-5</v>
      </c>
      <c r="F2308" t="s">
        <v>1223</v>
      </c>
      <c r="G2308" t="s">
        <v>2724</v>
      </c>
      <c r="H2308" s="11">
        <v>44171.425115740742</v>
      </c>
      <c r="I2308" t="s">
        <v>3254</v>
      </c>
      <c r="J2308">
        <v>0</v>
      </c>
      <c r="K2308">
        <v>88</v>
      </c>
      <c r="M2308">
        <v>2306</v>
      </c>
      <c r="N2308" s="16">
        <v>1.1574074074074073E-5</v>
      </c>
      <c r="O2308">
        <v>25</v>
      </c>
      <c r="P2308">
        <v>3</v>
      </c>
      <c r="Q2308">
        <f>pqZwift[[#This Row],[Afstand]]+IF(pqZwift[[#This Row],[Index]]&gt;1,Q2307,0)</f>
        <v>14975</v>
      </c>
      <c r="R2308">
        <v>12</v>
      </c>
      <c r="S2308">
        <v>88</v>
      </c>
    </row>
    <row r="2309" spans="2:19" x14ac:dyDescent="0.25">
      <c r="B2309">
        <v>2307</v>
      </c>
      <c r="C2309" t="s">
        <v>1227</v>
      </c>
      <c r="D2309" t="s">
        <v>48</v>
      </c>
      <c r="E2309" s="10">
        <v>1.1574074074074073E-5</v>
      </c>
      <c r="F2309" t="s">
        <v>1228</v>
      </c>
      <c r="G2309" t="s">
        <v>2883</v>
      </c>
      <c r="H2309" s="11">
        <v>44171.425127314818</v>
      </c>
      <c r="I2309" t="s">
        <v>3255</v>
      </c>
      <c r="J2309">
        <v>0</v>
      </c>
      <c r="K2309">
        <v>89</v>
      </c>
      <c r="M2309">
        <v>2307</v>
      </c>
      <c r="N2309" s="16">
        <v>1.1574074074074073E-5</v>
      </c>
      <c r="O2309">
        <v>25</v>
      </c>
      <c r="P2309">
        <v>3</v>
      </c>
      <c r="Q2309">
        <f>pqZwift[[#This Row],[Afstand]]+IF(pqZwift[[#This Row],[Index]]&gt;1,Q2308,0)</f>
        <v>14978</v>
      </c>
      <c r="R2309">
        <v>10</v>
      </c>
      <c r="S2309">
        <v>89</v>
      </c>
    </row>
    <row r="2310" spans="2:19" x14ac:dyDescent="0.25">
      <c r="B2310">
        <v>2308</v>
      </c>
      <c r="C2310" t="s">
        <v>1227</v>
      </c>
      <c r="D2310" t="s">
        <v>48</v>
      </c>
      <c r="E2310" s="10">
        <v>1.1574074074074073E-5</v>
      </c>
      <c r="F2310" t="s">
        <v>1223</v>
      </c>
      <c r="G2310" t="s">
        <v>162</v>
      </c>
      <c r="H2310" s="11">
        <v>44171.425138888888</v>
      </c>
      <c r="I2310" t="s">
        <v>3256</v>
      </c>
      <c r="J2310">
        <v>0</v>
      </c>
      <c r="K2310">
        <v>89</v>
      </c>
      <c r="M2310">
        <v>2308</v>
      </c>
      <c r="N2310" s="16">
        <v>1.1574074074074073E-5</v>
      </c>
      <c r="O2310">
        <v>25</v>
      </c>
      <c r="P2310">
        <v>3</v>
      </c>
      <c r="Q2310">
        <f>pqZwift[[#This Row],[Afstand]]+IF(pqZwift[[#This Row],[Index]]&gt;1,Q2309,0)</f>
        <v>14981</v>
      </c>
      <c r="R2310">
        <v>12</v>
      </c>
      <c r="S2310">
        <v>89</v>
      </c>
    </row>
    <row r="2311" spans="2:19" x14ac:dyDescent="0.25">
      <c r="B2311">
        <v>2309</v>
      </c>
      <c r="C2311" t="s">
        <v>1227</v>
      </c>
      <c r="D2311" t="s">
        <v>44</v>
      </c>
      <c r="E2311" s="10">
        <v>1.1574074074074073E-5</v>
      </c>
      <c r="F2311" t="s">
        <v>45</v>
      </c>
      <c r="G2311" t="s">
        <v>46</v>
      </c>
      <c r="H2311" s="11">
        <v>44171.425150462965</v>
      </c>
      <c r="I2311" t="s">
        <v>3257</v>
      </c>
      <c r="J2311">
        <v>0</v>
      </c>
      <c r="K2311">
        <v>90</v>
      </c>
      <c r="M2311">
        <v>2309</v>
      </c>
      <c r="N2311" s="16">
        <v>1.1574074074074073E-5</v>
      </c>
      <c r="O2311">
        <v>25</v>
      </c>
      <c r="P2311">
        <v>4</v>
      </c>
      <c r="Q2311">
        <f>pqZwift[[#This Row],[Afstand]]+IF(pqZwift[[#This Row],[Index]]&gt;1,Q2310,0)</f>
        <v>14985</v>
      </c>
      <c r="R2311">
        <v>15</v>
      </c>
      <c r="S2311">
        <v>90</v>
      </c>
    </row>
    <row r="2312" spans="2:19" x14ac:dyDescent="0.25">
      <c r="B2312">
        <v>2310</v>
      </c>
      <c r="C2312" t="s">
        <v>1227</v>
      </c>
      <c r="D2312" t="s">
        <v>48</v>
      </c>
      <c r="E2312" s="10">
        <v>1.1574074074074073E-5</v>
      </c>
      <c r="F2312" t="s">
        <v>1228</v>
      </c>
      <c r="G2312" t="s">
        <v>2883</v>
      </c>
      <c r="H2312" s="11">
        <v>44171.425162037034</v>
      </c>
      <c r="I2312" t="s">
        <v>3258</v>
      </c>
      <c r="J2312">
        <v>0</v>
      </c>
      <c r="K2312">
        <v>89</v>
      </c>
      <c r="M2312">
        <v>2310</v>
      </c>
      <c r="N2312" s="16">
        <v>1.1574074074074073E-5</v>
      </c>
      <c r="O2312">
        <v>25</v>
      </c>
      <c r="P2312">
        <v>3</v>
      </c>
      <c r="Q2312">
        <f>pqZwift[[#This Row],[Afstand]]+IF(pqZwift[[#This Row],[Index]]&gt;1,Q2311,0)</f>
        <v>14988</v>
      </c>
      <c r="R2312">
        <v>10</v>
      </c>
      <c r="S2312">
        <v>89</v>
      </c>
    </row>
    <row r="2313" spans="2:19" x14ac:dyDescent="0.25">
      <c r="B2313">
        <v>2311</v>
      </c>
      <c r="C2313" t="s">
        <v>1232</v>
      </c>
      <c r="D2313" t="s">
        <v>48</v>
      </c>
      <c r="E2313" s="10">
        <v>1.1574074074074073E-5</v>
      </c>
      <c r="F2313" t="s">
        <v>1228</v>
      </c>
      <c r="G2313" t="s">
        <v>2883</v>
      </c>
      <c r="H2313" s="11">
        <v>44171.425173611111</v>
      </c>
      <c r="I2313" t="s">
        <v>3259</v>
      </c>
      <c r="J2313">
        <v>0</v>
      </c>
      <c r="K2313">
        <v>90</v>
      </c>
      <c r="M2313">
        <v>2311</v>
      </c>
      <c r="N2313" s="16">
        <v>1.1574074074074073E-5</v>
      </c>
      <c r="O2313">
        <v>26</v>
      </c>
      <c r="P2313">
        <v>3</v>
      </c>
      <c r="Q2313">
        <f>pqZwift[[#This Row],[Afstand]]+IF(pqZwift[[#This Row],[Index]]&gt;1,Q2312,0)</f>
        <v>14991</v>
      </c>
      <c r="R2313">
        <v>10</v>
      </c>
      <c r="S2313">
        <v>90</v>
      </c>
    </row>
    <row r="2314" spans="2:19" x14ac:dyDescent="0.25">
      <c r="B2314">
        <v>2312</v>
      </c>
      <c r="C2314" t="s">
        <v>1232</v>
      </c>
      <c r="D2314" t="s">
        <v>48</v>
      </c>
      <c r="E2314" s="10">
        <v>1.1574074074074073E-5</v>
      </c>
      <c r="F2314" t="s">
        <v>1223</v>
      </c>
      <c r="G2314" t="s">
        <v>2947</v>
      </c>
      <c r="H2314" s="11">
        <v>44171.425185185188</v>
      </c>
      <c r="I2314" t="s">
        <v>3260</v>
      </c>
      <c r="J2314">
        <v>0</v>
      </c>
      <c r="K2314">
        <v>89</v>
      </c>
      <c r="M2314">
        <v>2312</v>
      </c>
      <c r="N2314" s="16">
        <v>1.1574074074074073E-5</v>
      </c>
      <c r="O2314">
        <v>26</v>
      </c>
      <c r="P2314">
        <v>3</v>
      </c>
      <c r="Q2314">
        <f>pqZwift[[#This Row],[Afstand]]+IF(pqZwift[[#This Row],[Index]]&gt;1,Q2313,0)</f>
        <v>14994</v>
      </c>
      <c r="R2314">
        <v>12</v>
      </c>
      <c r="S2314">
        <v>89</v>
      </c>
    </row>
    <row r="2315" spans="2:19" x14ac:dyDescent="0.25">
      <c r="B2315">
        <v>2313</v>
      </c>
      <c r="C2315" t="s">
        <v>1232</v>
      </c>
      <c r="D2315" t="s">
        <v>44</v>
      </c>
      <c r="E2315" s="10">
        <v>1.1574074074074073E-5</v>
      </c>
      <c r="F2315" t="s">
        <v>45</v>
      </c>
      <c r="G2315" t="s">
        <v>2716</v>
      </c>
      <c r="H2315" s="11">
        <v>44171.425196759257</v>
      </c>
      <c r="I2315" t="s">
        <v>3261</v>
      </c>
      <c r="J2315">
        <v>0</v>
      </c>
      <c r="K2315">
        <v>90</v>
      </c>
      <c r="M2315">
        <v>2313</v>
      </c>
      <c r="N2315" s="16">
        <v>1.1574074074074073E-5</v>
      </c>
      <c r="O2315">
        <v>26</v>
      </c>
      <c r="P2315">
        <v>4</v>
      </c>
      <c r="Q2315">
        <f>pqZwift[[#This Row],[Afstand]]+IF(pqZwift[[#This Row],[Index]]&gt;1,Q2314,0)</f>
        <v>14998</v>
      </c>
      <c r="R2315">
        <v>15</v>
      </c>
      <c r="S2315">
        <v>90</v>
      </c>
    </row>
    <row r="2316" spans="2:19" x14ac:dyDescent="0.25">
      <c r="B2316">
        <v>2314</v>
      </c>
      <c r="C2316" t="s">
        <v>1232</v>
      </c>
      <c r="D2316" t="s">
        <v>36</v>
      </c>
      <c r="E2316" s="10">
        <v>1.1574074074074073E-5</v>
      </c>
      <c r="F2316" t="s">
        <v>49</v>
      </c>
      <c r="G2316" t="s">
        <v>64</v>
      </c>
      <c r="H2316" s="11">
        <v>44171.425208333334</v>
      </c>
      <c r="I2316" t="s">
        <v>3262</v>
      </c>
      <c r="J2316">
        <v>0</v>
      </c>
      <c r="K2316">
        <v>89</v>
      </c>
      <c r="M2316">
        <v>2314</v>
      </c>
      <c r="N2316" s="16">
        <v>1.1574074074074073E-5</v>
      </c>
      <c r="O2316">
        <v>26</v>
      </c>
      <c r="P2316">
        <v>2</v>
      </c>
      <c r="Q2316">
        <f>pqZwift[[#This Row],[Afstand]]+IF(pqZwift[[#This Row],[Index]]&gt;1,Q2315,0)</f>
        <v>15000</v>
      </c>
      <c r="R2316">
        <v>9</v>
      </c>
      <c r="S2316">
        <v>89</v>
      </c>
    </row>
    <row r="2317" spans="2:19" x14ac:dyDescent="0.25">
      <c r="B2317">
        <v>2315</v>
      </c>
      <c r="C2317" t="s">
        <v>1232</v>
      </c>
      <c r="D2317" t="s">
        <v>48</v>
      </c>
      <c r="E2317" s="10">
        <v>1.1574074074074073E-5</v>
      </c>
      <c r="F2317" t="s">
        <v>49</v>
      </c>
      <c r="G2317" t="s">
        <v>50</v>
      </c>
      <c r="H2317" s="11">
        <v>44171.425219907411</v>
      </c>
      <c r="I2317" t="s">
        <v>3263</v>
      </c>
      <c r="J2317">
        <v>0</v>
      </c>
      <c r="K2317">
        <v>90</v>
      </c>
      <c r="M2317">
        <v>2315</v>
      </c>
      <c r="N2317" s="16">
        <v>1.1574074074074073E-5</v>
      </c>
      <c r="O2317">
        <v>26</v>
      </c>
      <c r="P2317">
        <v>3</v>
      </c>
      <c r="Q2317">
        <f>pqZwift[[#This Row],[Afstand]]+IF(pqZwift[[#This Row],[Index]]&gt;1,Q2316,0)</f>
        <v>15003</v>
      </c>
      <c r="R2317">
        <v>9</v>
      </c>
      <c r="S2317">
        <v>90</v>
      </c>
    </row>
    <row r="2318" spans="2:19" x14ac:dyDescent="0.25">
      <c r="B2318">
        <v>2316</v>
      </c>
      <c r="C2318" t="s">
        <v>1232</v>
      </c>
      <c r="D2318" t="s">
        <v>44</v>
      </c>
      <c r="E2318" s="10">
        <v>1.1574074074074073E-5</v>
      </c>
      <c r="F2318" t="s">
        <v>45</v>
      </c>
      <c r="G2318" t="s">
        <v>2952</v>
      </c>
      <c r="H2318" s="11">
        <v>44171.42523148148</v>
      </c>
      <c r="I2318" t="s">
        <v>3264</v>
      </c>
      <c r="J2318">
        <v>0</v>
      </c>
      <c r="K2318">
        <v>89</v>
      </c>
      <c r="M2318">
        <v>2316</v>
      </c>
      <c r="N2318" s="16">
        <v>1.1574074074074073E-5</v>
      </c>
      <c r="O2318">
        <v>26</v>
      </c>
      <c r="P2318">
        <v>4</v>
      </c>
      <c r="Q2318">
        <f>pqZwift[[#This Row],[Afstand]]+IF(pqZwift[[#This Row],[Index]]&gt;1,Q2317,0)</f>
        <v>15007</v>
      </c>
      <c r="R2318">
        <v>15</v>
      </c>
      <c r="S2318">
        <v>89</v>
      </c>
    </row>
    <row r="2319" spans="2:19" x14ac:dyDescent="0.25">
      <c r="B2319">
        <v>2317</v>
      </c>
      <c r="C2319" t="s">
        <v>1232</v>
      </c>
      <c r="D2319" t="s">
        <v>48</v>
      </c>
      <c r="E2319" s="10">
        <v>1.1574074074074073E-5</v>
      </c>
      <c r="F2319" t="s">
        <v>1149</v>
      </c>
      <c r="G2319" t="s">
        <v>292</v>
      </c>
      <c r="H2319" s="11">
        <v>44171.425243055557</v>
      </c>
      <c r="I2319" t="s">
        <v>3265</v>
      </c>
      <c r="J2319">
        <v>0</v>
      </c>
      <c r="K2319">
        <v>90</v>
      </c>
      <c r="M2319">
        <v>2317</v>
      </c>
      <c r="N2319" s="16">
        <v>1.1574074074074073E-5</v>
      </c>
      <c r="O2319">
        <v>26</v>
      </c>
      <c r="P2319">
        <v>3</v>
      </c>
      <c r="Q2319">
        <f>pqZwift[[#This Row],[Afstand]]+IF(pqZwift[[#This Row],[Index]]&gt;1,Q2318,0)</f>
        <v>15010</v>
      </c>
      <c r="R2319">
        <v>11</v>
      </c>
      <c r="S2319">
        <v>90</v>
      </c>
    </row>
    <row r="2320" spans="2:19" x14ac:dyDescent="0.25">
      <c r="B2320">
        <v>2318</v>
      </c>
      <c r="C2320" t="s">
        <v>1232</v>
      </c>
      <c r="D2320" t="s">
        <v>36</v>
      </c>
      <c r="E2320" s="10">
        <v>1.1574074074074073E-5</v>
      </c>
      <c r="F2320" t="s">
        <v>49</v>
      </c>
      <c r="G2320" t="s">
        <v>64</v>
      </c>
      <c r="H2320" s="11">
        <v>44171.425254629627</v>
      </c>
      <c r="I2320" t="s">
        <v>3266</v>
      </c>
      <c r="J2320">
        <v>0</v>
      </c>
      <c r="K2320">
        <v>89</v>
      </c>
      <c r="M2320">
        <v>2318</v>
      </c>
      <c r="N2320" s="16">
        <v>1.1574074074074073E-5</v>
      </c>
      <c r="O2320">
        <v>26</v>
      </c>
      <c r="P2320">
        <v>2</v>
      </c>
      <c r="Q2320">
        <f>pqZwift[[#This Row],[Afstand]]+IF(pqZwift[[#This Row],[Index]]&gt;1,Q2319,0)</f>
        <v>15012</v>
      </c>
      <c r="R2320">
        <v>9</v>
      </c>
      <c r="S2320">
        <v>89</v>
      </c>
    </row>
    <row r="2321" spans="2:19" x14ac:dyDescent="0.25">
      <c r="B2321">
        <v>2319</v>
      </c>
      <c r="C2321" t="s">
        <v>1232</v>
      </c>
      <c r="D2321" t="s">
        <v>44</v>
      </c>
      <c r="E2321" s="10">
        <v>1.1574074074074073E-5</v>
      </c>
      <c r="F2321" t="s">
        <v>1151</v>
      </c>
      <c r="G2321" t="s">
        <v>190</v>
      </c>
      <c r="H2321" s="11">
        <v>44171.425266203703</v>
      </c>
      <c r="I2321" t="s">
        <v>3267</v>
      </c>
      <c r="J2321">
        <v>0</v>
      </c>
      <c r="K2321">
        <v>90</v>
      </c>
      <c r="M2321">
        <v>2319</v>
      </c>
      <c r="N2321" s="16">
        <v>1.1574074074074073E-5</v>
      </c>
      <c r="O2321">
        <v>26</v>
      </c>
      <c r="P2321">
        <v>4</v>
      </c>
      <c r="Q2321">
        <f>pqZwift[[#This Row],[Afstand]]+IF(pqZwift[[#This Row],[Index]]&gt;1,Q2320,0)</f>
        <v>15016</v>
      </c>
      <c r="R2321">
        <v>14</v>
      </c>
      <c r="S2321">
        <v>90</v>
      </c>
    </row>
    <row r="2322" spans="2:19" x14ac:dyDescent="0.25">
      <c r="B2322">
        <v>2320</v>
      </c>
      <c r="C2322" t="s">
        <v>1232</v>
      </c>
      <c r="D2322" t="s">
        <v>44</v>
      </c>
      <c r="E2322" s="10">
        <v>1.1574074074074073E-5</v>
      </c>
      <c r="F2322" t="s">
        <v>1151</v>
      </c>
      <c r="G2322" t="s">
        <v>3268</v>
      </c>
      <c r="H2322" s="11">
        <v>44171.42527777778</v>
      </c>
      <c r="I2322" t="s">
        <v>3269</v>
      </c>
      <c r="J2322">
        <v>0</v>
      </c>
      <c r="K2322">
        <v>89</v>
      </c>
      <c r="M2322">
        <v>2320</v>
      </c>
      <c r="N2322" s="16">
        <v>1.1574074074074073E-5</v>
      </c>
      <c r="O2322">
        <v>26</v>
      </c>
      <c r="P2322">
        <v>4</v>
      </c>
      <c r="Q2322">
        <f>pqZwift[[#This Row],[Afstand]]+IF(pqZwift[[#This Row],[Index]]&gt;1,Q2321,0)</f>
        <v>15020</v>
      </c>
      <c r="R2322">
        <v>14</v>
      </c>
      <c r="S2322">
        <v>89</v>
      </c>
    </row>
    <row r="2323" spans="2:19" x14ac:dyDescent="0.25">
      <c r="B2323">
        <v>2321</v>
      </c>
      <c r="C2323" t="s">
        <v>1232</v>
      </c>
      <c r="D2323" t="s">
        <v>36</v>
      </c>
      <c r="E2323" s="10">
        <v>1.1574074074074073E-5</v>
      </c>
      <c r="F2323" t="s">
        <v>37</v>
      </c>
      <c r="G2323" t="s">
        <v>38</v>
      </c>
      <c r="H2323" s="11">
        <v>44171.42528935185</v>
      </c>
      <c r="I2323" t="s">
        <v>3270</v>
      </c>
      <c r="J2323">
        <v>0</v>
      </c>
      <c r="K2323">
        <v>90</v>
      </c>
      <c r="M2323">
        <v>2321</v>
      </c>
      <c r="N2323" s="16">
        <v>1.1574074074074073E-5</v>
      </c>
      <c r="O2323">
        <v>26</v>
      </c>
      <c r="P2323">
        <v>2</v>
      </c>
      <c r="Q2323">
        <f>pqZwift[[#This Row],[Afstand]]+IF(pqZwift[[#This Row],[Index]]&gt;1,Q2322,0)</f>
        <v>15022</v>
      </c>
      <c r="R2323">
        <v>7</v>
      </c>
      <c r="S2323">
        <v>90</v>
      </c>
    </row>
    <row r="2324" spans="2:19" x14ac:dyDescent="0.25">
      <c r="B2324">
        <v>2322</v>
      </c>
      <c r="C2324" t="s">
        <v>1232</v>
      </c>
      <c r="D2324" t="s">
        <v>44</v>
      </c>
      <c r="E2324" s="10">
        <v>1.1574074074074073E-5</v>
      </c>
      <c r="F2324" t="s">
        <v>1154</v>
      </c>
      <c r="G2324" t="s">
        <v>3271</v>
      </c>
      <c r="H2324" s="11">
        <v>44171.425300925926</v>
      </c>
      <c r="I2324" t="s">
        <v>3272</v>
      </c>
      <c r="J2324">
        <v>0</v>
      </c>
      <c r="K2324">
        <v>89</v>
      </c>
      <c r="M2324">
        <v>2322</v>
      </c>
      <c r="N2324" s="16">
        <v>1.1574074074074073E-5</v>
      </c>
      <c r="O2324">
        <v>26</v>
      </c>
      <c r="P2324">
        <v>4</v>
      </c>
      <c r="Q2324">
        <f>pqZwift[[#This Row],[Afstand]]+IF(pqZwift[[#This Row],[Index]]&gt;1,Q2323,0)</f>
        <v>15026</v>
      </c>
      <c r="R2324">
        <v>13</v>
      </c>
      <c r="S2324">
        <v>89</v>
      </c>
    </row>
    <row r="2325" spans="2:19" x14ac:dyDescent="0.25">
      <c r="B2325">
        <v>2323</v>
      </c>
      <c r="C2325" t="s">
        <v>1232</v>
      </c>
      <c r="D2325" t="s">
        <v>44</v>
      </c>
      <c r="E2325" s="10">
        <v>1.1574074074074073E-5</v>
      </c>
      <c r="F2325" t="s">
        <v>1154</v>
      </c>
      <c r="G2325" t="s">
        <v>3271</v>
      </c>
      <c r="H2325" s="11">
        <v>44171.425312500003</v>
      </c>
      <c r="I2325" t="s">
        <v>3273</v>
      </c>
      <c r="J2325">
        <v>0</v>
      </c>
      <c r="K2325">
        <v>90</v>
      </c>
      <c r="M2325">
        <v>2323</v>
      </c>
      <c r="N2325" s="16">
        <v>1.1574074074074073E-5</v>
      </c>
      <c r="O2325">
        <v>26</v>
      </c>
      <c r="P2325">
        <v>4</v>
      </c>
      <c r="Q2325">
        <f>pqZwift[[#This Row],[Afstand]]+IF(pqZwift[[#This Row],[Index]]&gt;1,Q2324,0)</f>
        <v>15030</v>
      </c>
      <c r="R2325">
        <v>13</v>
      </c>
      <c r="S2325">
        <v>90</v>
      </c>
    </row>
    <row r="2326" spans="2:19" x14ac:dyDescent="0.25">
      <c r="B2326">
        <v>2324</v>
      </c>
      <c r="C2326" t="s">
        <v>1237</v>
      </c>
      <c r="D2326" t="s">
        <v>136</v>
      </c>
      <c r="E2326" s="10">
        <v>1.1574074074074073E-5</v>
      </c>
      <c r="F2326" t="s">
        <v>3274</v>
      </c>
      <c r="G2326" t="s">
        <v>2757</v>
      </c>
      <c r="H2326" s="11">
        <v>44171.425324074073</v>
      </c>
      <c r="I2326" t="s">
        <v>3275</v>
      </c>
      <c r="J2326">
        <v>0</v>
      </c>
      <c r="K2326">
        <v>89</v>
      </c>
      <c r="M2326">
        <v>2324</v>
      </c>
      <c r="N2326" s="16">
        <v>1.1574074074074073E-5</v>
      </c>
      <c r="O2326">
        <v>27</v>
      </c>
      <c r="P2326">
        <v>1</v>
      </c>
      <c r="Q2326">
        <f>pqZwift[[#This Row],[Afstand]]+IF(pqZwift[[#This Row],[Index]]&gt;1,Q2325,0)</f>
        <v>15031</v>
      </c>
      <c r="R2326">
        <v>5</v>
      </c>
      <c r="S2326">
        <v>89</v>
      </c>
    </row>
    <row r="2327" spans="2:19" x14ac:dyDescent="0.25">
      <c r="B2327">
        <v>2325</v>
      </c>
      <c r="C2327" t="s">
        <v>1237</v>
      </c>
      <c r="D2327" t="s">
        <v>44</v>
      </c>
      <c r="E2327" s="10">
        <v>1.1574074074074073E-5</v>
      </c>
      <c r="F2327" t="s">
        <v>1154</v>
      </c>
      <c r="G2327" t="s">
        <v>318</v>
      </c>
      <c r="H2327" s="11">
        <v>44171.425335648149</v>
      </c>
      <c r="I2327" t="s">
        <v>3276</v>
      </c>
      <c r="J2327">
        <v>0</v>
      </c>
      <c r="K2327">
        <v>89</v>
      </c>
      <c r="M2327">
        <v>2325</v>
      </c>
      <c r="N2327" s="16">
        <v>1.1574074074074073E-5</v>
      </c>
      <c r="O2327">
        <v>27</v>
      </c>
      <c r="P2327">
        <v>4</v>
      </c>
      <c r="Q2327">
        <f>pqZwift[[#This Row],[Afstand]]+IF(pqZwift[[#This Row],[Index]]&gt;1,Q2326,0)</f>
        <v>15035</v>
      </c>
      <c r="R2327">
        <v>13</v>
      </c>
      <c r="S2327">
        <v>89</v>
      </c>
    </row>
    <row r="2328" spans="2:19" x14ac:dyDescent="0.25">
      <c r="B2328">
        <v>2326</v>
      </c>
      <c r="C2328" t="s">
        <v>1237</v>
      </c>
      <c r="D2328" t="s">
        <v>44</v>
      </c>
      <c r="E2328" s="10">
        <v>1.1574074074074073E-5</v>
      </c>
      <c r="F2328" t="s">
        <v>1154</v>
      </c>
      <c r="G2328" t="s">
        <v>3277</v>
      </c>
      <c r="H2328" s="11">
        <v>44171.425347222219</v>
      </c>
      <c r="I2328" t="s">
        <v>3278</v>
      </c>
      <c r="J2328">
        <v>0</v>
      </c>
      <c r="K2328">
        <v>88</v>
      </c>
      <c r="M2328">
        <v>2326</v>
      </c>
      <c r="N2328" s="16">
        <v>1.1574074074074073E-5</v>
      </c>
      <c r="O2328">
        <v>27</v>
      </c>
      <c r="P2328">
        <v>4</v>
      </c>
      <c r="Q2328">
        <f>pqZwift[[#This Row],[Afstand]]+IF(pqZwift[[#This Row],[Index]]&gt;1,Q2327,0)</f>
        <v>15039</v>
      </c>
      <c r="R2328">
        <v>13</v>
      </c>
      <c r="S2328">
        <v>88</v>
      </c>
    </row>
    <row r="2329" spans="2:19" x14ac:dyDescent="0.25">
      <c r="B2329">
        <v>2327</v>
      </c>
      <c r="C2329" t="s">
        <v>1237</v>
      </c>
      <c r="D2329" t="s">
        <v>44</v>
      </c>
      <c r="E2329" s="10">
        <v>1.1574074074074073E-5</v>
      </c>
      <c r="F2329" t="s">
        <v>1154</v>
      </c>
      <c r="G2329" t="s">
        <v>286</v>
      </c>
      <c r="H2329" s="11">
        <v>44171.425358796296</v>
      </c>
      <c r="I2329" t="s">
        <v>3279</v>
      </c>
      <c r="J2329">
        <v>0</v>
      </c>
      <c r="K2329">
        <v>88</v>
      </c>
      <c r="M2329">
        <v>2327</v>
      </c>
      <c r="N2329" s="16">
        <v>1.1574074074074073E-5</v>
      </c>
      <c r="O2329">
        <v>27</v>
      </c>
      <c r="P2329">
        <v>4</v>
      </c>
      <c r="Q2329">
        <f>pqZwift[[#This Row],[Afstand]]+IF(pqZwift[[#This Row],[Index]]&gt;1,Q2328,0)</f>
        <v>15043</v>
      </c>
      <c r="R2329">
        <v>13</v>
      </c>
      <c r="S2329">
        <v>88</v>
      </c>
    </row>
    <row r="2330" spans="2:19" x14ac:dyDescent="0.25">
      <c r="B2330">
        <v>2328</v>
      </c>
      <c r="C2330" t="s">
        <v>1237</v>
      </c>
      <c r="D2330" t="s">
        <v>136</v>
      </c>
      <c r="E2330" s="10">
        <v>1.1574074074074073E-5</v>
      </c>
      <c r="F2330" t="s">
        <v>3280</v>
      </c>
      <c r="G2330" t="s">
        <v>1254</v>
      </c>
      <c r="H2330" s="11">
        <v>44171.425370370373</v>
      </c>
      <c r="I2330" t="s">
        <v>3281</v>
      </c>
      <c r="J2330">
        <v>0</v>
      </c>
      <c r="K2330">
        <v>88</v>
      </c>
      <c r="M2330">
        <v>2328</v>
      </c>
      <c r="N2330" s="16">
        <v>1.1574074074074073E-5</v>
      </c>
      <c r="O2330">
        <v>27</v>
      </c>
      <c r="P2330">
        <v>1</v>
      </c>
      <c r="Q2330">
        <f>pqZwift[[#This Row],[Afstand]]+IF(pqZwift[[#This Row],[Index]]&gt;1,Q2329,0)</f>
        <v>15044</v>
      </c>
      <c r="R2330">
        <v>43</v>
      </c>
      <c r="S2330">
        <v>88</v>
      </c>
    </row>
    <row r="2331" spans="2:19" x14ac:dyDescent="0.25">
      <c r="B2331">
        <v>2329</v>
      </c>
      <c r="C2331" t="s">
        <v>1237</v>
      </c>
      <c r="D2331" t="s">
        <v>44</v>
      </c>
      <c r="E2331" s="10">
        <v>1.1574074074074073E-5</v>
      </c>
      <c r="F2331" t="s">
        <v>1154</v>
      </c>
      <c r="G2331" t="s">
        <v>410</v>
      </c>
      <c r="H2331" s="11">
        <v>44171.425381944442</v>
      </c>
      <c r="I2331" t="s">
        <v>3281</v>
      </c>
      <c r="J2331">
        <v>0</v>
      </c>
      <c r="K2331">
        <v>87</v>
      </c>
      <c r="M2331">
        <v>2329</v>
      </c>
      <c r="N2331" s="16">
        <v>1.1574074074074073E-5</v>
      </c>
      <c r="O2331">
        <v>27</v>
      </c>
      <c r="P2331">
        <v>4</v>
      </c>
      <c r="Q2331">
        <f>pqZwift[[#This Row],[Afstand]]+IF(pqZwift[[#This Row],[Index]]&gt;1,Q2330,0)</f>
        <v>15048</v>
      </c>
      <c r="R2331">
        <v>13</v>
      </c>
      <c r="S2331">
        <v>87</v>
      </c>
    </row>
    <row r="2332" spans="2:19" x14ac:dyDescent="0.25">
      <c r="B2332">
        <v>2330</v>
      </c>
      <c r="C2332" t="s">
        <v>1237</v>
      </c>
      <c r="D2332" t="s">
        <v>44</v>
      </c>
      <c r="E2332" s="10">
        <v>1.1574074074074073E-5</v>
      </c>
      <c r="F2332" t="s">
        <v>1154</v>
      </c>
      <c r="G2332" t="s">
        <v>410</v>
      </c>
      <c r="H2332" s="11">
        <v>44171.425393518519</v>
      </c>
      <c r="I2332" t="s">
        <v>3282</v>
      </c>
      <c r="J2332">
        <v>0</v>
      </c>
      <c r="K2332">
        <v>87</v>
      </c>
      <c r="M2332">
        <v>2330</v>
      </c>
      <c r="N2332" s="16">
        <v>1.1574074074074073E-5</v>
      </c>
      <c r="O2332">
        <v>27</v>
      </c>
      <c r="P2332">
        <v>4</v>
      </c>
      <c r="Q2332">
        <f>pqZwift[[#This Row],[Afstand]]+IF(pqZwift[[#This Row],[Index]]&gt;1,Q2331,0)</f>
        <v>15052</v>
      </c>
      <c r="R2332">
        <v>13</v>
      </c>
      <c r="S2332">
        <v>87</v>
      </c>
    </row>
    <row r="2333" spans="2:19" x14ac:dyDescent="0.25">
      <c r="B2333">
        <v>2331</v>
      </c>
      <c r="C2333" t="s">
        <v>1237</v>
      </c>
      <c r="D2333" t="s">
        <v>36</v>
      </c>
      <c r="E2333" s="10">
        <v>1.1574074074074073E-5</v>
      </c>
      <c r="F2333" t="s">
        <v>40</v>
      </c>
      <c r="G2333" t="s">
        <v>430</v>
      </c>
      <c r="H2333" s="11">
        <v>44171.425405092596</v>
      </c>
      <c r="I2333" t="s">
        <v>3283</v>
      </c>
      <c r="J2333">
        <v>0</v>
      </c>
      <c r="K2333">
        <v>87</v>
      </c>
      <c r="M2333">
        <v>2331</v>
      </c>
      <c r="N2333" s="16">
        <v>1.1574074074074073E-5</v>
      </c>
      <c r="O2333">
        <v>27</v>
      </c>
      <c r="P2333">
        <v>2</v>
      </c>
      <c r="Q2333">
        <f>pqZwift[[#This Row],[Afstand]]+IF(pqZwift[[#This Row],[Index]]&gt;1,Q2332,0)</f>
        <v>15054</v>
      </c>
      <c r="R2333">
        <v>6</v>
      </c>
      <c r="S2333">
        <v>87</v>
      </c>
    </row>
    <row r="2334" spans="2:19" x14ac:dyDescent="0.25">
      <c r="B2334">
        <v>2332</v>
      </c>
      <c r="C2334" t="s">
        <v>1237</v>
      </c>
      <c r="D2334" t="s">
        <v>44</v>
      </c>
      <c r="E2334" s="10">
        <v>1.1574074074074073E-5</v>
      </c>
      <c r="F2334" t="s">
        <v>1154</v>
      </c>
      <c r="G2334" t="s">
        <v>221</v>
      </c>
      <c r="H2334" s="11">
        <v>44171.425416666665</v>
      </c>
      <c r="I2334" t="s">
        <v>3284</v>
      </c>
      <c r="J2334">
        <v>0</v>
      </c>
      <c r="K2334">
        <v>87</v>
      </c>
      <c r="M2334">
        <v>2332</v>
      </c>
      <c r="N2334" s="16">
        <v>1.1574074074074073E-5</v>
      </c>
      <c r="O2334">
        <v>27</v>
      </c>
      <c r="P2334">
        <v>4</v>
      </c>
      <c r="Q2334">
        <f>pqZwift[[#This Row],[Afstand]]+IF(pqZwift[[#This Row],[Index]]&gt;1,Q2333,0)</f>
        <v>15058</v>
      </c>
      <c r="R2334">
        <v>13</v>
      </c>
      <c r="S2334">
        <v>87</v>
      </c>
    </row>
    <row r="2335" spans="2:19" x14ac:dyDescent="0.25">
      <c r="B2335">
        <v>2333</v>
      </c>
      <c r="C2335" t="s">
        <v>1237</v>
      </c>
      <c r="D2335" t="s">
        <v>44</v>
      </c>
      <c r="E2335" s="10">
        <v>1.1574074074074073E-5</v>
      </c>
      <c r="F2335" t="s">
        <v>1154</v>
      </c>
      <c r="G2335" t="s">
        <v>2786</v>
      </c>
      <c r="H2335" s="11">
        <v>44171.425428240742</v>
      </c>
      <c r="I2335" t="s">
        <v>3285</v>
      </c>
      <c r="J2335">
        <v>0</v>
      </c>
      <c r="K2335">
        <v>88</v>
      </c>
      <c r="M2335">
        <v>2333</v>
      </c>
      <c r="N2335" s="16">
        <v>1.1574074074074073E-5</v>
      </c>
      <c r="O2335">
        <v>27</v>
      </c>
      <c r="P2335">
        <v>4</v>
      </c>
      <c r="Q2335">
        <f>pqZwift[[#This Row],[Afstand]]+IF(pqZwift[[#This Row],[Index]]&gt;1,Q2334,0)</f>
        <v>15062</v>
      </c>
      <c r="R2335">
        <v>13</v>
      </c>
      <c r="S2335">
        <v>88</v>
      </c>
    </row>
    <row r="2336" spans="2:19" x14ac:dyDescent="0.25">
      <c r="B2336">
        <v>2334</v>
      </c>
      <c r="C2336" t="s">
        <v>1243</v>
      </c>
      <c r="D2336" t="s">
        <v>48</v>
      </c>
      <c r="E2336" s="10">
        <v>1.1574074074074073E-5</v>
      </c>
      <c r="F2336" t="s">
        <v>49</v>
      </c>
      <c r="G2336" t="s">
        <v>558</v>
      </c>
      <c r="H2336" s="11">
        <v>44171.425439814811</v>
      </c>
      <c r="I2336" t="s">
        <v>3286</v>
      </c>
      <c r="J2336">
        <v>0</v>
      </c>
      <c r="K2336">
        <v>88</v>
      </c>
      <c r="M2336">
        <v>2334</v>
      </c>
      <c r="N2336" s="16">
        <v>1.1574074074074073E-5</v>
      </c>
      <c r="O2336">
        <v>28</v>
      </c>
      <c r="P2336">
        <v>3</v>
      </c>
      <c r="Q2336">
        <f>pqZwift[[#This Row],[Afstand]]+IF(pqZwift[[#This Row],[Index]]&gt;1,Q2335,0)</f>
        <v>15065</v>
      </c>
      <c r="R2336">
        <v>9</v>
      </c>
      <c r="S2336">
        <v>88</v>
      </c>
    </row>
    <row r="2337" spans="2:19" x14ac:dyDescent="0.25">
      <c r="B2337">
        <v>2335</v>
      </c>
      <c r="C2337" t="s">
        <v>1243</v>
      </c>
      <c r="D2337" t="s">
        <v>48</v>
      </c>
      <c r="E2337" s="10">
        <v>1.1574074074074073E-5</v>
      </c>
      <c r="F2337" t="s">
        <v>49</v>
      </c>
      <c r="G2337" t="s">
        <v>558</v>
      </c>
      <c r="H2337" s="11">
        <v>44171.425451388888</v>
      </c>
      <c r="I2337" t="s">
        <v>3287</v>
      </c>
      <c r="J2337">
        <v>0</v>
      </c>
      <c r="K2337">
        <v>89</v>
      </c>
      <c r="M2337">
        <v>2335</v>
      </c>
      <c r="N2337" s="16">
        <v>1.1574074074074073E-5</v>
      </c>
      <c r="O2337">
        <v>28</v>
      </c>
      <c r="P2337">
        <v>3</v>
      </c>
      <c r="Q2337">
        <f>pqZwift[[#This Row],[Afstand]]+IF(pqZwift[[#This Row],[Index]]&gt;1,Q2336,0)</f>
        <v>15068</v>
      </c>
      <c r="R2337">
        <v>9</v>
      </c>
      <c r="S2337">
        <v>89</v>
      </c>
    </row>
    <row r="2338" spans="2:19" x14ac:dyDescent="0.25">
      <c r="B2338">
        <v>2336</v>
      </c>
      <c r="C2338" t="s">
        <v>1243</v>
      </c>
      <c r="D2338" t="s">
        <v>48</v>
      </c>
      <c r="E2338" s="10">
        <v>1.1574074074074073E-5</v>
      </c>
      <c r="F2338" t="s">
        <v>1228</v>
      </c>
      <c r="G2338" t="s">
        <v>3288</v>
      </c>
      <c r="H2338" s="11">
        <v>44171.425462962965</v>
      </c>
      <c r="I2338" t="s">
        <v>3289</v>
      </c>
      <c r="J2338">
        <v>0</v>
      </c>
      <c r="K2338">
        <v>88</v>
      </c>
      <c r="M2338">
        <v>2336</v>
      </c>
      <c r="N2338" s="16">
        <v>1.1574074074074073E-5</v>
      </c>
      <c r="O2338">
        <v>28</v>
      </c>
      <c r="P2338">
        <v>3</v>
      </c>
      <c r="Q2338">
        <f>pqZwift[[#This Row],[Afstand]]+IF(pqZwift[[#This Row],[Index]]&gt;1,Q2337,0)</f>
        <v>15071</v>
      </c>
      <c r="R2338">
        <v>10</v>
      </c>
      <c r="S2338">
        <v>88</v>
      </c>
    </row>
    <row r="2339" spans="2:19" x14ac:dyDescent="0.25">
      <c r="B2339">
        <v>2337</v>
      </c>
      <c r="C2339" t="s">
        <v>1243</v>
      </c>
      <c r="D2339" t="s">
        <v>44</v>
      </c>
      <c r="E2339" s="10">
        <v>1.1574074074074073E-5</v>
      </c>
      <c r="F2339" t="s">
        <v>1151</v>
      </c>
      <c r="G2339" t="s">
        <v>1294</v>
      </c>
      <c r="H2339" s="11">
        <v>44171.425474537034</v>
      </c>
      <c r="I2339" t="s">
        <v>3290</v>
      </c>
      <c r="J2339">
        <v>0</v>
      </c>
      <c r="K2339">
        <v>89</v>
      </c>
      <c r="M2339">
        <v>2337</v>
      </c>
      <c r="N2339" s="16">
        <v>1.1574074074074073E-5</v>
      </c>
      <c r="O2339">
        <v>28</v>
      </c>
      <c r="P2339">
        <v>4</v>
      </c>
      <c r="Q2339">
        <f>pqZwift[[#This Row],[Afstand]]+IF(pqZwift[[#This Row],[Index]]&gt;1,Q2338,0)</f>
        <v>15075</v>
      </c>
      <c r="R2339">
        <v>14</v>
      </c>
      <c r="S2339">
        <v>89</v>
      </c>
    </row>
    <row r="2340" spans="2:19" x14ac:dyDescent="0.25">
      <c r="B2340">
        <v>2338</v>
      </c>
      <c r="C2340" t="s">
        <v>1243</v>
      </c>
      <c r="D2340" t="s">
        <v>44</v>
      </c>
      <c r="E2340" s="10">
        <v>1.1574074074074073E-5</v>
      </c>
      <c r="F2340" t="s">
        <v>1151</v>
      </c>
      <c r="G2340" t="s">
        <v>1294</v>
      </c>
      <c r="H2340" s="11">
        <v>44171.425486111111</v>
      </c>
      <c r="I2340" t="s">
        <v>3291</v>
      </c>
      <c r="J2340">
        <v>0</v>
      </c>
      <c r="K2340">
        <v>88</v>
      </c>
      <c r="M2340">
        <v>2338</v>
      </c>
      <c r="N2340" s="16">
        <v>1.1574074074074073E-5</v>
      </c>
      <c r="O2340">
        <v>28</v>
      </c>
      <c r="P2340">
        <v>4</v>
      </c>
      <c r="Q2340">
        <f>pqZwift[[#This Row],[Afstand]]+IF(pqZwift[[#This Row],[Index]]&gt;1,Q2339,0)</f>
        <v>15079</v>
      </c>
      <c r="R2340">
        <v>14</v>
      </c>
      <c r="S2340">
        <v>88</v>
      </c>
    </row>
    <row r="2341" spans="2:19" x14ac:dyDescent="0.25">
      <c r="B2341">
        <v>2339</v>
      </c>
      <c r="C2341" t="s">
        <v>1243</v>
      </c>
      <c r="D2341" t="s">
        <v>36</v>
      </c>
      <c r="E2341" s="10">
        <v>1.1574074074074073E-5</v>
      </c>
      <c r="F2341" t="s">
        <v>40</v>
      </c>
      <c r="G2341" t="s">
        <v>237</v>
      </c>
      <c r="H2341" s="11">
        <v>44171.425497685188</v>
      </c>
      <c r="I2341" t="s">
        <v>3292</v>
      </c>
      <c r="J2341">
        <v>0</v>
      </c>
      <c r="K2341">
        <v>89</v>
      </c>
      <c r="M2341">
        <v>2339</v>
      </c>
      <c r="N2341" s="16">
        <v>1.1574074074074073E-5</v>
      </c>
      <c r="O2341">
        <v>28</v>
      </c>
      <c r="P2341">
        <v>2</v>
      </c>
      <c r="Q2341">
        <f>pqZwift[[#This Row],[Afstand]]+IF(pqZwift[[#This Row],[Index]]&gt;1,Q2340,0)</f>
        <v>15081</v>
      </c>
      <c r="R2341">
        <v>6</v>
      </c>
      <c r="S2341">
        <v>89</v>
      </c>
    </row>
    <row r="2342" spans="2:19" x14ac:dyDescent="0.25">
      <c r="B2342">
        <v>2340</v>
      </c>
      <c r="C2342" t="s">
        <v>1243</v>
      </c>
      <c r="D2342" t="s">
        <v>44</v>
      </c>
      <c r="E2342" s="10">
        <v>1.1574074074074073E-5</v>
      </c>
      <c r="F2342" t="s">
        <v>1151</v>
      </c>
      <c r="G2342" t="s">
        <v>1294</v>
      </c>
      <c r="H2342" s="11">
        <v>44171.425509259258</v>
      </c>
      <c r="I2342" t="s">
        <v>3293</v>
      </c>
      <c r="J2342">
        <v>0</v>
      </c>
      <c r="K2342">
        <v>88</v>
      </c>
      <c r="M2342">
        <v>2340</v>
      </c>
      <c r="N2342" s="16">
        <v>1.1574074074074073E-5</v>
      </c>
      <c r="O2342">
        <v>28</v>
      </c>
      <c r="P2342">
        <v>4</v>
      </c>
      <c r="Q2342">
        <f>pqZwift[[#This Row],[Afstand]]+IF(pqZwift[[#This Row],[Index]]&gt;1,Q2341,0)</f>
        <v>15085</v>
      </c>
      <c r="R2342">
        <v>14</v>
      </c>
      <c r="S2342">
        <v>88</v>
      </c>
    </row>
    <row r="2343" spans="2:19" x14ac:dyDescent="0.25">
      <c r="B2343">
        <v>2341</v>
      </c>
      <c r="C2343" t="s">
        <v>1243</v>
      </c>
      <c r="D2343" t="s">
        <v>36</v>
      </c>
      <c r="E2343" s="10">
        <v>1.1574074074074073E-5</v>
      </c>
      <c r="F2343" t="s">
        <v>37</v>
      </c>
      <c r="G2343" t="s">
        <v>273</v>
      </c>
      <c r="H2343" s="11">
        <v>44171.425520833334</v>
      </c>
      <c r="I2343" t="s">
        <v>3294</v>
      </c>
      <c r="J2343">
        <v>0</v>
      </c>
      <c r="K2343">
        <v>89</v>
      </c>
      <c r="M2343">
        <v>2341</v>
      </c>
      <c r="N2343" s="16">
        <v>1.1574074074074073E-5</v>
      </c>
      <c r="O2343">
        <v>28</v>
      </c>
      <c r="P2343">
        <v>2</v>
      </c>
      <c r="Q2343">
        <f>pqZwift[[#This Row],[Afstand]]+IF(pqZwift[[#This Row],[Index]]&gt;1,Q2342,0)</f>
        <v>15087</v>
      </c>
      <c r="R2343">
        <v>7</v>
      </c>
      <c r="S2343">
        <v>89</v>
      </c>
    </row>
    <row r="2344" spans="2:19" x14ac:dyDescent="0.25">
      <c r="B2344">
        <v>2342</v>
      </c>
      <c r="C2344" t="s">
        <v>1243</v>
      </c>
      <c r="D2344" t="s">
        <v>44</v>
      </c>
      <c r="E2344" s="10">
        <v>1.1574074074074073E-5</v>
      </c>
      <c r="F2344" t="s">
        <v>1151</v>
      </c>
      <c r="G2344" t="s">
        <v>1294</v>
      </c>
      <c r="H2344" s="11">
        <v>44171.425532407404</v>
      </c>
      <c r="I2344" t="s">
        <v>3295</v>
      </c>
      <c r="J2344">
        <v>0</v>
      </c>
      <c r="K2344">
        <v>88</v>
      </c>
      <c r="M2344">
        <v>2342</v>
      </c>
      <c r="N2344" s="16">
        <v>1.1574074074074073E-5</v>
      </c>
      <c r="O2344">
        <v>28</v>
      </c>
      <c r="P2344">
        <v>4</v>
      </c>
      <c r="Q2344">
        <f>pqZwift[[#This Row],[Afstand]]+IF(pqZwift[[#This Row],[Index]]&gt;1,Q2343,0)</f>
        <v>15091</v>
      </c>
      <c r="R2344">
        <v>14</v>
      </c>
      <c r="S2344">
        <v>88</v>
      </c>
    </row>
    <row r="2345" spans="2:19" x14ac:dyDescent="0.25">
      <c r="B2345">
        <v>2343</v>
      </c>
      <c r="C2345" t="s">
        <v>1243</v>
      </c>
      <c r="D2345" t="s">
        <v>44</v>
      </c>
      <c r="E2345" s="10">
        <v>1.1574074074074073E-5</v>
      </c>
      <c r="F2345" t="s">
        <v>1151</v>
      </c>
      <c r="G2345" t="s">
        <v>1294</v>
      </c>
      <c r="H2345" s="11">
        <v>44171.425543981481</v>
      </c>
      <c r="I2345" t="s">
        <v>3296</v>
      </c>
      <c r="J2345">
        <v>0</v>
      </c>
      <c r="K2345">
        <v>89</v>
      </c>
      <c r="M2345">
        <v>2343</v>
      </c>
      <c r="N2345" s="16">
        <v>1.1574074074074073E-5</v>
      </c>
      <c r="O2345">
        <v>28</v>
      </c>
      <c r="P2345">
        <v>4</v>
      </c>
      <c r="Q2345">
        <f>pqZwift[[#This Row],[Afstand]]+IF(pqZwift[[#This Row],[Index]]&gt;1,Q2344,0)</f>
        <v>15095</v>
      </c>
      <c r="R2345">
        <v>14</v>
      </c>
      <c r="S2345">
        <v>89</v>
      </c>
    </row>
    <row r="2346" spans="2:19" x14ac:dyDescent="0.25">
      <c r="B2346">
        <v>2344</v>
      </c>
      <c r="C2346" t="s">
        <v>1249</v>
      </c>
      <c r="D2346" t="s">
        <v>36</v>
      </c>
      <c r="E2346" s="10">
        <v>1.1574074074074073E-5</v>
      </c>
      <c r="F2346" t="s">
        <v>37</v>
      </c>
      <c r="G2346" t="s">
        <v>273</v>
      </c>
      <c r="H2346" s="11">
        <v>44171.425555555557</v>
      </c>
      <c r="I2346" t="s">
        <v>3297</v>
      </c>
      <c r="J2346">
        <v>0</v>
      </c>
      <c r="K2346">
        <v>88</v>
      </c>
      <c r="M2346">
        <v>2344</v>
      </c>
      <c r="N2346" s="16">
        <v>1.1574074074074073E-5</v>
      </c>
      <c r="O2346">
        <v>29</v>
      </c>
      <c r="P2346">
        <v>2</v>
      </c>
      <c r="Q2346">
        <f>pqZwift[[#This Row],[Afstand]]+IF(pqZwift[[#This Row],[Index]]&gt;1,Q2345,0)</f>
        <v>15097</v>
      </c>
      <c r="R2346">
        <v>7</v>
      </c>
      <c r="S2346">
        <v>88</v>
      </c>
    </row>
    <row r="2347" spans="2:19" x14ac:dyDescent="0.25">
      <c r="B2347">
        <v>2345</v>
      </c>
      <c r="C2347" t="s">
        <v>1249</v>
      </c>
      <c r="D2347" t="s">
        <v>44</v>
      </c>
      <c r="E2347" s="10">
        <v>1.1574074074074073E-5</v>
      </c>
      <c r="F2347" t="s">
        <v>1151</v>
      </c>
      <c r="G2347" t="s">
        <v>1294</v>
      </c>
      <c r="H2347" s="11">
        <v>44171.425567129627</v>
      </c>
      <c r="I2347" t="s">
        <v>3298</v>
      </c>
      <c r="J2347">
        <v>0</v>
      </c>
      <c r="K2347">
        <v>89</v>
      </c>
      <c r="M2347">
        <v>2345</v>
      </c>
      <c r="N2347" s="16">
        <v>1.1574074074074073E-5</v>
      </c>
      <c r="O2347">
        <v>29</v>
      </c>
      <c r="P2347">
        <v>4</v>
      </c>
      <c r="Q2347">
        <f>pqZwift[[#This Row],[Afstand]]+IF(pqZwift[[#This Row],[Index]]&gt;1,Q2346,0)</f>
        <v>15101</v>
      </c>
      <c r="R2347">
        <v>14</v>
      </c>
      <c r="S2347">
        <v>89</v>
      </c>
    </row>
    <row r="2348" spans="2:19" x14ac:dyDescent="0.25">
      <c r="B2348">
        <v>2346</v>
      </c>
      <c r="C2348" t="s">
        <v>1249</v>
      </c>
      <c r="D2348" t="s">
        <v>48</v>
      </c>
      <c r="E2348" s="10">
        <v>1.1574074074074073E-5</v>
      </c>
      <c r="F2348" t="s">
        <v>1228</v>
      </c>
      <c r="G2348" t="s">
        <v>1296</v>
      </c>
      <c r="H2348" s="11">
        <v>44171.425578703704</v>
      </c>
      <c r="I2348" t="s">
        <v>3299</v>
      </c>
      <c r="J2348">
        <v>0</v>
      </c>
      <c r="K2348">
        <v>88</v>
      </c>
      <c r="M2348">
        <v>2346</v>
      </c>
      <c r="N2348" s="16">
        <v>1.1574074074074073E-5</v>
      </c>
      <c r="O2348">
        <v>29</v>
      </c>
      <c r="P2348">
        <v>3</v>
      </c>
      <c r="Q2348">
        <f>pqZwift[[#This Row],[Afstand]]+IF(pqZwift[[#This Row],[Index]]&gt;1,Q2347,0)</f>
        <v>15104</v>
      </c>
      <c r="R2348">
        <v>10</v>
      </c>
      <c r="S2348">
        <v>88</v>
      </c>
    </row>
    <row r="2349" spans="2:19" x14ac:dyDescent="0.25">
      <c r="B2349">
        <v>2347</v>
      </c>
      <c r="C2349" t="s">
        <v>1249</v>
      </c>
      <c r="D2349" t="s">
        <v>48</v>
      </c>
      <c r="E2349" s="10">
        <v>1.1574074074074073E-5</v>
      </c>
      <c r="F2349" t="s">
        <v>1228</v>
      </c>
      <c r="G2349" t="s">
        <v>3288</v>
      </c>
      <c r="H2349" s="11">
        <v>44171.42559027778</v>
      </c>
      <c r="I2349" t="s">
        <v>3300</v>
      </c>
      <c r="J2349">
        <v>0</v>
      </c>
      <c r="K2349">
        <v>88</v>
      </c>
      <c r="M2349">
        <v>2347</v>
      </c>
      <c r="N2349" s="16">
        <v>1.1574074074074073E-5</v>
      </c>
      <c r="O2349">
        <v>29</v>
      </c>
      <c r="P2349">
        <v>3</v>
      </c>
      <c r="Q2349">
        <f>pqZwift[[#This Row],[Afstand]]+IF(pqZwift[[#This Row],[Index]]&gt;1,Q2348,0)</f>
        <v>15107</v>
      </c>
      <c r="R2349">
        <v>10</v>
      </c>
      <c r="S2349">
        <v>88</v>
      </c>
    </row>
    <row r="2350" spans="2:19" x14ac:dyDescent="0.25">
      <c r="B2350">
        <v>2348</v>
      </c>
      <c r="C2350" t="s">
        <v>1249</v>
      </c>
      <c r="D2350" t="s">
        <v>44</v>
      </c>
      <c r="E2350" s="10">
        <v>1.1574074074074073E-5</v>
      </c>
      <c r="F2350" t="s">
        <v>1151</v>
      </c>
      <c r="G2350" t="s">
        <v>1294</v>
      </c>
      <c r="H2350" s="11">
        <v>44171.42560185185</v>
      </c>
      <c r="I2350" t="s">
        <v>3301</v>
      </c>
      <c r="J2350">
        <v>0</v>
      </c>
      <c r="K2350">
        <v>87</v>
      </c>
      <c r="M2350">
        <v>2348</v>
      </c>
      <c r="N2350" s="16">
        <v>1.1574074074074073E-5</v>
      </c>
      <c r="O2350">
        <v>29</v>
      </c>
      <c r="P2350">
        <v>4</v>
      </c>
      <c r="Q2350">
        <f>pqZwift[[#This Row],[Afstand]]+IF(pqZwift[[#This Row],[Index]]&gt;1,Q2349,0)</f>
        <v>15111</v>
      </c>
      <c r="R2350">
        <v>14</v>
      </c>
      <c r="S2350">
        <v>87</v>
      </c>
    </row>
    <row r="2351" spans="2:19" x14ac:dyDescent="0.25">
      <c r="B2351">
        <v>2349</v>
      </c>
      <c r="C2351" t="s">
        <v>1249</v>
      </c>
      <c r="D2351" t="s">
        <v>48</v>
      </c>
      <c r="E2351" s="10">
        <v>1.1574074074074073E-5</v>
      </c>
      <c r="F2351" t="s">
        <v>49</v>
      </c>
      <c r="G2351" t="s">
        <v>558</v>
      </c>
      <c r="H2351" s="11">
        <v>44171.425613425927</v>
      </c>
      <c r="I2351" t="s">
        <v>3302</v>
      </c>
      <c r="J2351">
        <v>0</v>
      </c>
      <c r="K2351">
        <v>88</v>
      </c>
      <c r="M2351">
        <v>2349</v>
      </c>
      <c r="N2351" s="16">
        <v>1.1574074074074073E-5</v>
      </c>
      <c r="O2351">
        <v>29</v>
      </c>
      <c r="P2351">
        <v>3</v>
      </c>
      <c r="Q2351">
        <f>pqZwift[[#This Row],[Afstand]]+IF(pqZwift[[#This Row],[Index]]&gt;1,Q2350,0)</f>
        <v>15114</v>
      </c>
      <c r="R2351">
        <v>9</v>
      </c>
      <c r="S2351">
        <v>88</v>
      </c>
    </row>
    <row r="2352" spans="2:19" x14ac:dyDescent="0.25">
      <c r="B2352">
        <v>2350</v>
      </c>
      <c r="C2352" t="s">
        <v>1249</v>
      </c>
      <c r="D2352" t="s">
        <v>44</v>
      </c>
      <c r="E2352" s="10">
        <v>1.1574074074074073E-5</v>
      </c>
      <c r="F2352" t="s">
        <v>1151</v>
      </c>
      <c r="G2352" t="s">
        <v>1251</v>
      </c>
      <c r="H2352" s="11">
        <v>44171.425625000003</v>
      </c>
      <c r="I2352" t="s">
        <v>3303</v>
      </c>
      <c r="J2352">
        <v>0</v>
      </c>
      <c r="K2352">
        <v>88</v>
      </c>
      <c r="M2352">
        <v>2350</v>
      </c>
      <c r="N2352" s="16">
        <v>1.1574074074074073E-5</v>
      </c>
      <c r="O2352">
        <v>29</v>
      </c>
      <c r="P2352">
        <v>4</v>
      </c>
      <c r="Q2352">
        <f>pqZwift[[#This Row],[Afstand]]+IF(pqZwift[[#This Row],[Index]]&gt;1,Q2351,0)</f>
        <v>15118</v>
      </c>
      <c r="R2352">
        <v>14</v>
      </c>
      <c r="S2352">
        <v>88</v>
      </c>
    </row>
    <row r="2353" spans="2:19" x14ac:dyDescent="0.25">
      <c r="B2353">
        <v>2351</v>
      </c>
      <c r="C2353" t="s">
        <v>1249</v>
      </c>
      <c r="D2353" t="s">
        <v>48</v>
      </c>
      <c r="E2353" s="10">
        <v>1.1574074074074073E-5</v>
      </c>
      <c r="F2353" t="s">
        <v>49</v>
      </c>
      <c r="G2353" t="s">
        <v>1251</v>
      </c>
      <c r="H2353" s="11">
        <v>44171.425636574073</v>
      </c>
      <c r="I2353" t="s">
        <v>3304</v>
      </c>
      <c r="J2353">
        <v>0</v>
      </c>
      <c r="K2353">
        <v>88</v>
      </c>
      <c r="M2353">
        <v>2351</v>
      </c>
      <c r="N2353" s="16">
        <v>1.1574074074074073E-5</v>
      </c>
      <c r="O2353">
        <v>29</v>
      </c>
      <c r="P2353">
        <v>3</v>
      </c>
      <c r="Q2353">
        <f>pqZwift[[#This Row],[Afstand]]+IF(pqZwift[[#This Row],[Index]]&gt;1,Q2352,0)</f>
        <v>15121</v>
      </c>
      <c r="R2353">
        <v>9</v>
      </c>
      <c r="S2353">
        <v>88</v>
      </c>
    </row>
    <row r="2354" spans="2:19" x14ac:dyDescent="0.25">
      <c r="B2354">
        <v>2352</v>
      </c>
      <c r="C2354" t="s">
        <v>1249</v>
      </c>
      <c r="D2354" t="s">
        <v>44</v>
      </c>
      <c r="E2354" s="10">
        <v>1.1574074074074073E-5</v>
      </c>
      <c r="F2354" t="s">
        <v>1154</v>
      </c>
      <c r="G2354" t="s">
        <v>1254</v>
      </c>
      <c r="H2354" s="11">
        <v>44171.42564814815</v>
      </c>
      <c r="I2354" t="s">
        <v>3305</v>
      </c>
      <c r="J2354">
        <v>0</v>
      </c>
      <c r="K2354">
        <v>89</v>
      </c>
      <c r="M2354">
        <v>2352</v>
      </c>
      <c r="N2354" s="16">
        <v>1.1574074074074073E-5</v>
      </c>
      <c r="O2354">
        <v>29</v>
      </c>
      <c r="P2354">
        <v>4</v>
      </c>
      <c r="Q2354">
        <f>pqZwift[[#This Row],[Afstand]]+IF(pqZwift[[#This Row],[Index]]&gt;1,Q2353,0)</f>
        <v>15125</v>
      </c>
      <c r="R2354">
        <v>13</v>
      </c>
      <c r="S2354">
        <v>89</v>
      </c>
    </row>
    <row r="2355" spans="2:19" x14ac:dyDescent="0.25">
      <c r="B2355">
        <v>2353</v>
      </c>
      <c r="C2355" t="s">
        <v>1249</v>
      </c>
      <c r="D2355" t="s">
        <v>36</v>
      </c>
      <c r="E2355" s="10">
        <v>1.1574074074074073E-5</v>
      </c>
      <c r="F2355" t="s">
        <v>49</v>
      </c>
      <c r="G2355" t="s">
        <v>1254</v>
      </c>
      <c r="H2355" s="11">
        <v>44171.425659722219</v>
      </c>
      <c r="I2355" t="s">
        <v>3306</v>
      </c>
      <c r="J2355">
        <v>0</v>
      </c>
      <c r="K2355">
        <v>88</v>
      </c>
      <c r="M2355">
        <v>2353</v>
      </c>
      <c r="N2355" s="16">
        <v>1.1574074074074073E-5</v>
      </c>
      <c r="O2355">
        <v>29</v>
      </c>
      <c r="P2355">
        <v>2</v>
      </c>
      <c r="Q2355">
        <f>pqZwift[[#This Row],[Afstand]]+IF(pqZwift[[#This Row],[Index]]&gt;1,Q2354,0)</f>
        <v>15127</v>
      </c>
      <c r="R2355">
        <v>9</v>
      </c>
      <c r="S2355">
        <v>88</v>
      </c>
    </row>
    <row r="2356" spans="2:19" x14ac:dyDescent="0.25">
      <c r="B2356">
        <v>2354</v>
      </c>
      <c r="C2356" t="s">
        <v>1249</v>
      </c>
      <c r="D2356" t="s">
        <v>44</v>
      </c>
      <c r="E2356" s="10">
        <v>1.1574074074074073E-5</v>
      </c>
      <c r="F2356" t="s">
        <v>1154</v>
      </c>
      <c r="G2356" t="s">
        <v>1260</v>
      </c>
      <c r="H2356" s="11">
        <v>44171.425671296296</v>
      </c>
      <c r="I2356" t="s">
        <v>3307</v>
      </c>
      <c r="J2356">
        <v>0</v>
      </c>
      <c r="K2356">
        <v>89</v>
      </c>
      <c r="M2356">
        <v>2354</v>
      </c>
      <c r="N2356" s="16">
        <v>1.1574074074074073E-5</v>
      </c>
      <c r="O2356">
        <v>29</v>
      </c>
      <c r="P2356">
        <v>4</v>
      </c>
      <c r="Q2356">
        <f>pqZwift[[#This Row],[Afstand]]+IF(pqZwift[[#This Row],[Index]]&gt;1,Q2355,0)</f>
        <v>15131</v>
      </c>
      <c r="R2356">
        <v>13</v>
      </c>
      <c r="S2356">
        <v>89</v>
      </c>
    </row>
    <row r="2357" spans="2:19" x14ac:dyDescent="0.25">
      <c r="B2357">
        <v>2355</v>
      </c>
      <c r="C2357" t="s">
        <v>1256</v>
      </c>
      <c r="D2357" t="s">
        <v>36</v>
      </c>
      <c r="E2357" s="10">
        <v>1.1574074074074073E-5</v>
      </c>
      <c r="F2357" t="s">
        <v>1164</v>
      </c>
      <c r="G2357" t="s">
        <v>286</v>
      </c>
      <c r="H2357" s="11">
        <v>44171.425682870373</v>
      </c>
      <c r="I2357" t="s">
        <v>3308</v>
      </c>
      <c r="J2357">
        <v>0</v>
      </c>
      <c r="K2357">
        <v>88</v>
      </c>
      <c r="M2357">
        <v>2355</v>
      </c>
      <c r="N2357" s="16">
        <v>1.1574074074074073E-5</v>
      </c>
      <c r="O2357">
        <v>30</v>
      </c>
      <c r="P2357">
        <v>2</v>
      </c>
      <c r="Q2357">
        <f>pqZwift[[#This Row],[Afstand]]+IF(pqZwift[[#This Row],[Index]]&gt;1,Q2356,0)</f>
        <v>15133</v>
      </c>
      <c r="R2357">
        <v>8</v>
      </c>
      <c r="S2357">
        <v>88</v>
      </c>
    </row>
    <row r="2358" spans="2:19" x14ac:dyDescent="0.25">
      <c r="B2358">
        <v>2356</v>
      </c>
      <c r="C2358" t="s">
        <v>1256</v>
      </c>
      <c r="D2358" t="s">
        <v>44</v>
      </c>
      <c r="E2358" s="10">
        <v>1.1574074074074073E-5</v>
      </c>
      <c r="F2358" t="s">
        <v>1154</v>
      </c>
      <c r="G2358" t="s">
        <v>362</v>
      </c>
      <c r="H2358" s="11">
        <v>44171.425694444442</v>
      </c>
      <c r="I2358" t="s">
        <v>3309</v>
      </c>
      <c r="J2358">
        <v>0</v>
      </c>
      <c r="K2358">
        <v>88</v>
      </c>
      <c r="M2358">
        <v>2356</v>
      </c>
      <c r="N2358" s="16">
        <v>1.1574074074074073E-5</v>
      </c>
      <c r="O2358">
        <v>30</v>
      </c>
      <c r="P2358">
        <v>4</v>
      </c>
      <c r="Q2358">
        <f>pqZwift[[#This Row],[Afstand]]+IF(pqZwift[[#This Row],[Index]]&gt;1,Q2357,0)</f>
        <v>15137</v>
      </c>
      <c r="R2358">
        <v>13</v>
      </c>
      <c r="S2358">
        <v>88</v>
      </c>
    </row>
    <row r="2359" spans="2:19" x14ac:dyDescent="0.25">
      <c r="B2359">
        <v>2357</v>
      </c>
      <c r="C2359" t="s">
        <v>1256</v>
      </c>
      <c r="D2359" t="s">
        <v>44</v>
      </c>
      <c r="E2359" s="10">
        <v>1.1574074074074073E-5</v>
      </c>
      <c r="F2359" t="s">
        <v>1154</v>
      </c>
      <c r="G2359" t="s">
        <v>3310</v>
      </c>
      <c r="H2359" s="11">
        <v>44171.425706018519</v>
      </c>
      <c r="I2359" t="s">
        <v>3311</v>
      </c>
      <c r="J2359">
        <v>0</v>
      </c>
      <c r="K2359">
        <v>87</v>
      </c>
      <c r="M2359">
        <v>2357</v>
      </c>
      <c r="N2359" s="16">
        <v>1.1574074074074073E-5</v>
      </c>
      <c r="O2359">
        <v>30</v>
      </c>
      <c r="P2359">
        <v>4</v>
      </c>
      <c r="Q2359">
        <f>pqZwift[[#This Row],[Afstand]]+IF(pqZwift[[#This Row],[Index]]&gt;1,Q2358,0)</f>
        <v>15141</v>
      </c>
      <c r="R2359">
        <v>13</v>
      </c>
      <c r="S2359">
        <v>87</v>
      </c>
    </row>
    <row r="2360" spans="2:19" x14ac:dyDescent="0.25">
      <c r="B2360">
        <v>2358</v>
      </c>
      <c r="C2360" t="s">
        <v>1256</v>
      </c>
      <c r="D2360" t="s">
        <v>44</v>
      </c>
      <c r="E2360" s="10">
        <v>1.1574074074074073E-5</v>
      </c>
      <c r="F2360" t="s">
        <v>1151</v>
      </c>
      <c r="G2360" t="s">
        <v>186</v>
      </c>
      <c r="H2360" s="11">
        <v>44171.425717592596</v>
      </c>
      <c r="I2360" t="s">
        <v>3312</v>
      </c>
      <c r="J2360">
        <v>0</v>
      </c>
      <c r="K2360">
        <v>88</v>
      </c>
      <c r="M2360">
        <v>2358</v>
      </c>
      <c r="N2360" s="16">
        <v>1.1574074074074073E-5</v>
      </c>
      <c r="O2360">
        <v>30</v>
      </c>
      <c r="P2360">
        <v>4</v>
      </c>
      <c r="Q2360">
        <f>pqZwift[[#This Row],[Afstand]]+IF(pqZwift[[#This Row],[Index]]&gt;1,Q2359,0)</f>
        <v>15145</v>
      </c>
      <c r="R2360">
        <v>14</v>
      </c>
      <c r="S2360">
        <v>88</v>
      </c>
    </row>
    <row r="2361" spans="2:19" x14ac:dyDescent="0.25">
      <c r="B2361">
        <v>2359</v>
      </c>
      <c r="C2361" t="s">
        <v>1256</v>
      </c>
      <c r="D2361" t="s">
        <v>36</v>
      </c>
      <c r="E2361" s="10">
        <v>1.1574074074074073E-5</v>
      </c>
      <c r="F2361" t="s">
        <v>1164</v>
      </c>
      <c r="G2361" t="s">
        <v>2732</v>
      </c>
      <c r="H2361" s="11">
        <v>44171.425729166665</v>
      </c>
      <c r="I2361" t="s">
        <v>3313</v>
      </c>
      <c r="J2361">
        <v>0</v>
      </c>
      <c r="K2361">
        <v>90</v>
      </c>
      <c r="M2361">
        <v>2359</v>
      </c>
      <c r="N2361" s="16">
        <v>1.1574074074074073E-5</v>
      </c>
      <c r="O2361">
        <v>30</v>
      </c>
      <c r="P2361">
        <v>2</v>
      </c>
      <c r="Q2361">
        <f>pqZwift[[#This Row],[Afstand]]+IF(pqZwift[[#This Row],[Index]]&gt;1,Q2360,0)</f>
        <v>15147</v>
      </c>
      <c r="R2361">
        <v>8</v>
      </c>
      <c r="S2361">
        <v>90</v>
      </c>
    </row>
    <row r="2362" spans="2:19" x14ac:dyDescent="0.25">
      <c r="B2362">
        <v>2360</v>
      </c>
      <c r="C2362" t="s">
        <v>1256</v>
      </c>
      <c r="D2362" t="s">
        <v>44</v>
      </c>
      <c r="E2362" s="10">
        <v>1.1574074074074073E-5</v>
      </c>
      <c r="F2362" t="s">
        <v>45</v>
      </c>
      <c r="G2362" t="s">
        <v>2952</v>
      </c>
      <c r="H2362" s="11">
        <v>44171.425740740742</v>
      </c>
      <c r="I2362" t="s">
        <v>3314</v>
      </c>
      <c r="J2362">
        <v>0</v>
      </c>
      <c r="K2362">
        <v>91</v>
      </c>
      <c r="M2362">
        <v>2360</v>
      </c>
      <c r="N2362" s="16">
        <v>1.1574074074074073E-5</v>
      </c>
      <c r="O2362">
        <v>30</v>
      </c>
      <c r="P2362">
        <v>4</v>
      </c>
      <c r="Q2362">
        <f>pqZwift[[#This Row],[Afstand]]+IF(pqZwift[[#This Row],[Index]]&gt;1,Q2361,0)</f>
        <v>15151</v>
      </c>
      <c r="R2362">
        <v>15</v>
      </c>
      <c r="S2362">
        <v>91</v>
      </c>
    </row>
    <row r="2363" spans="2:19" x14ac:dyDescent="0.25">
      <c r="B2363">
        <v>2361</v>
      </c>
      <c r="C2363" t="s">
        <v>1256</v>
      </c>
      <c r="D2363" t="s">
        <v>44</v>
      </c>
      <c r="E2363" s="10">
        <v>1.1574074074074073E-5</v>
      </c>
      <c r="F2363" t="s">
        <v>1154</v>
      </c>
      <c r="G2363" t="s">
        <v>3017</v>
      </c>
      <c r="H2363" s="11">
        <v>44171.425752314812</v>
      </c>
      <c r="I2363" t="s">
        <v>3315</v>
      </c>
      <c r="J2363">
        <v>0</v>
      </c>
      <c r="K2363">
        <v>91</v>
      </c>
      <c r="M2363">
        <v>2361</v>
      </c>
      <c r="N2363" s="16">
        <v>1.1574074074074073E-5</v>
      </c>
      <c r="O2363">
        <v>30</v>
      </c>
      <c r="P2363">
        <v>4</v>
      </c>
      <c r="Q2363">
        <f>pqZwift[[#This Row],[Afstand]]+IF(pqZwift[[#This Row],[Index]]&gt;1,Q2362,0)</f>
        <v>15155</v>
      </c>
      <c r="R2363">
        <v>13</v>
      </c>
      <c r="S2363">
        <v>91</v>
      </c>
    </row>
    <row r="2364" spans="2:19" x14ac:dyDescent="0.25">
      <c r="B2364">
        <v>2362</v>
      </c>
      <c r="C2364" t="s">
        <v>1256</v>
      </c>
      <c r="D2364" t="s">
        <v>48</v>
      </c>
      <c r="E2364" s="10">
        <v>1.1574074074074073E-5</v>
      </c>
      <c r="F2364" t="s">
        <v>1223</v>
      </c>
      <c r="G2364" t="s">
        <v>106</v>
      </c>
      <c r="H2364" s="11">
        <v>44171.425763888888</v>
      </c>
      <c r="I2364" t="s">
        <v>3316</v>
      </c>
      <c r="J2364">
        <v>0</v>
      </c>
      <c r="K2364">
        <v>92</v>
      </c>
      <c r="M2364">
        <v>2362</v>
      </c>
      <c r="N2364" s="16">
        <v>1.1574074074074073E-5</v>
      </c>
      <c r="O2364">
        <v>30</v>
      </c>
      <c r="P2364">
        <v>3</v>
      </c>
      <c r="Q2364">
        <f>pqZwift[[#This Row],[Afstand]]+IF(pqZwift[[#This Row],[Index]]&gt;1,Q2363,0)</f>
        <v>15158</v>
      </c>
      <c r="R2364">
        <v>12</v>
      </c>
      <c r="S2364">
        <v>92</v>
      </c>
    </row>
    <row r="2365" spans="2:19" x14ac:dyDescent="0.25">
      <c r="B2365">
        <v>2363</v>
      </c>
      <c r="C2365" t="s">
        <v>1256</v>
      </c>
      <c r="D2365" t="s">
        <v>48</v>
      </c>
      <c r="E2365" s="10">
        <v>1.1574074074074073E-5</v>
      </c>
      <c r="F2365" t="s">
        <v>1223</v>
      </c>
      <c r="G2365" t="s">
        <v>121</v>
      </c>
      <c r="H2365" s="11">
        <v>44171.425775462965</v>
      </c>
      <c r="I2365" t="s">
        <v>3317</v>
      </c>
      <c r="J2365">
        <v>0</v>
      </c>
      <c r="K2365">
        <v>93</v>
      </c>
      <c r="M2365">
        <v>2363</v>
      </c>
      <c r="N2365" s="16">
        <v>1.1574074074074073E-5</v>
      </c>
      <c r="O2365">
        <v>30</v>
      </c>
      <c r="P2365">
        <v>3</v>
      </c>
      <c r="Q2365">
        <f>pqZwift[[#This Row],[Afstand]]+IF(pqZwift[[#This Row],[Index]]&gt;1,Q2364,0)</f>
        <v>15161</v>
      </c>
      <c r="R2365">
        <v>12</v>
      </c>
      <c r="S2365">
        <v>93</v>
      </c>
    </row>
    <row r="2366" spans="2:19" x14ac:dyDescent="0.25">
      <c r="B2366">
        <v>2364</v>
      </c>
      <c r="C2366" t="s">
        <v>1256</v>
      </c>
      <c r="D2366" t="s">
        <v>44</v>
      </c>
      <c r="E2366" s="10">
        <v>1.1574074074074073E-5</v>
      </c>
      <c r="F2366" t="s">
        <v>45</v>
      </c>
      <c r="G2366" t="s">
        <v>140</v>
      </c>
      <c r="H2366" s="11">
        <v>44171.425787037035</v>
      </c>
      <c r="I2366" t="s">
        <v>3318</v>
      </c>
      <c r="J2366">
        <v>0</v>
      </c>
      <c r="K2366">
        <v>92</v>
      </c>
      <c r="M2366">
        <v>2364</v>
      </c>
      <c r="N2366" s="16">
        <v>1.1574074074074073E-5</v>
      </c>
      <c r="O2366">
        <v>30</v>
      </c>
      <c r="P2366">
        <v>4</v>
      </c>
      <c r="Q2366">
        <f>pqZwift[[#This Row],[Afstand]]+IF(pqZwift[[#This Row],[Index]]&gt;1,Q2365,0)</f>
        <v>15165</v>
      </c>
      <c r="R2366">
        <v>15</v>
      </c>
      <c r="S2366">
        <v>92</v>
      </c>
    </row>
    <row r="2367" spans="2:19" x14ac:dyDescent="0.25">
      <c r="B2367">
        <v>2365</v>
      </c>
      <c r="C2367" t="s">
        <v>1256</v>
      </c>
      <c r="D2367" t="s">
        <v>44</v>
      </c>
      <c r="E2367" s="10">
        <v>1.1574074074074073E-5</v>
      </c>
      <c r="F2367" t="s">
        <v>1154</v>
      </c>
      <c r="G2367" t="s">
        <v>3319</v>
      </c>
      <c r="H2367" s="11">
        <v>44171.425798611112</v>
      </c>
      <c r="I2367" t="s">
        <v>3320</v>
      </c>
      <c r="J2367">
        <v>0</v>
      </c>
      <c r="K2367">
        <v>93</v>
      </c>
      <c r="M2367">
        <v>2365</v>
      </c>
      <c r="N2367" s="16">
        <v>1.1574074074074073E-5</v>
      </c>
      <c r="O2367">
        <v>30</v>
      </c>
      <c r="P2367">
        <v>4</v>
      </c>
      <c r="Q2367">
        <f>pqZwift[[#This Row],[Afstand]]+IF(pqZwift[[#This Row],[Index]]&gt;1,Q2366,0)</f>
        <v>15169</v>
      </c>
      <c r="R2367">
        <v>13</v>
      </c>
      <c r="S2367">
        <v>93</v>
      </c>
    </row>
    <row r="2368" spans="2:19" x14ac:dyDescent="0.25">
      <c r="B2368">
        <v>2366</v>
      </c>
      <c r="C2368" t="s">
        <v>1256</v>
      </c>
      <c r="D2368" t="s">
        <v>48</v>
      </c>
      <c r="E2368" s="10">
        <v>1.1574074074074073E-5</v>
      </c>
      <c r="F2368" t="s">
        <v>1223</v>
      </c>
      <c r="G2368" t="s">
        <v>41</v>
      </c>
      <c r="H2368" s="11">
        <v>44171.425810185188</v>
      </c>
      <c r="I2368" t="s">
        <v>3321</v>
      </c>
      <c r="J2368">
        <v>0</v>
      </c>
      <c r="K2368">
        <v>93</v>
      </c>
      <c r="M2368">
        <v>2366</v>
      </c>
      <c r="N2368" s="16">
        <v>1.1574074074074073E-5</v>
      </c>
      <c r="O2368">
        <v>30</v>
      </c>
      <c r="P2368">
        <v>3</v>
      </c>
      <c r="Q2368">
        <f>pqZwift[[#This Row],[Afstand]]+IF(pqZwift[[#This Row],[Index]]&gt;1,Q2367,0)</f>
        <v>15172</v>
      </c>
      <c r="R2368">
        <v>12</v>
      </c>
      <c r="S2368">
        <v>93</v>
      </c>
    </row>
    <row r="2369" spans="2:19" x14ac:dyDescent="0.25">
      <c r="B2369">
        <v>2367</v>
      </c>
      <c r="C2369" t="s">
        <v>1256</v>
      </c>
      <c r="D2369" t="s">
        <v>44</v>
      </c>
      <c r="E2369" s="10">
        <v>1.1574074074074073E-5</v>
      </c>
      <c r="F2369" t="s">
        <v>45</v>
      </c>
      <c r="G2369" t="s">
        <v>3322</v>
      </c>
      <c r="H2369" s="11">
        <v>44171.425821759258</v>
      </c>
      <c r="I2369" t="s">
        <v>3323</v>
      </c>
      <c r="J2369">
        <v>0</v>
      </c>
      <c r="K2369">
        <v>92</v>
      </c>
      <c r="M2369">
        <v>2367</v>
      </c>
      <c r="N2369" s="16">
        <v>1.1574074074074073E-5</v>
      </c>
      <c r="O2369">
        <v>30</v>
      </c>
      <c r="P2369">
        <v>4</v>
      </c>
      <c r="Q2369">
        <f>pqZwift[[#This Row],[Afstand]]+IF(pqZwift[[#This Row],[Index]]&gt;1,Q2368,0)</f>
        <v>15176</v>
      </c>
      <c r="R2369">
        <v>15</v>
      </c>
      <c r="S2369">
        <v>92</v>
      </c>
    </row>
    <row r="2370" spans="2:19" x14ac:dyDescent="0.25">
      <c r="B2370">
        <v>2368</v>
      </c>
      <c r="C2370" t="s">
        <v>1256</v>
      </c>
      <c r="D2370" t="s">
        <v>44</v>
      </c>
      <c r="E2370" s="10">
        <v>1.1574074074074073E-5</v>
      </c>
      <c r="F2370" t="s">
        <v>1151</v>
      </c>
      <c r="G2370" t="s">
        <v>2889</v>
      </c>
      <c r="H2370" s="11">
        <v>44171.425833333335</v>
      </c>
      <c r="I2370" t="s">
        <v>3324</v>
      </c>
      <c r="J2370">
        <v>0</v>
      </c>
      <c r="K2370">
        <v>93</v>
      </c>
      <c r="M2370">
        <v>2368</v>
      </c>
      <c r="N2370" s="16">
        <v>1.1574074074074073E-5</v>
      </c>
      <c r="O2370">
        <v>30</v>
      </c>
      <c r="P2370">
        <v>4</v>
      </c>
      <c r="Q2370">
        <f>pqZwift[[#This Row],[Afstand]]+IF(pqZwift[[#This Row],[Index]]&gt;1,Q2369,0)</f>
        <v>15180</v>
      </c>
      <c r="R2370">
        <v>14</v>
      </c>
      <c r="S2370">
        <v>93</v>
      </c>
    </row>
    <row r="2371" spans="2:19" x14ac:dyDescent="0.25">
      <c r="B2371">
        <v>2369</v>
      </c>
      <c r="C2371" t="s">
        <v>1256</v>
      </c>
      <c r="D2371" t="s">
        <v>44</v>
      </c>
      <c r="E2371" s="10">
        <v>1.1574074074074073E-5</v>
      </c>
      <c r="F2371" t="s">
        <v>52</v>
      </c>
      <c r="G2371" t="s">
        <v>3325</v>
      </c>
      <c r="H2371" s="11">
        <v>44171.425844907404</v>
      </c>
      <c r="I2371" t="s">
        <v>3326</v>
      </c>
      <c r="J2371">
        <v>0</v>
      </c>
      <c r="K2371">
        <v>92</v>
      </c>
      <c r="M2371">
        <v>2369</v>
      </c>
      <c r="N2371" s="16">
        <v>1.1574074074074073E-5</v>
      </c>
      <c r="O2371">
        <v>30</v>
      </c>
      <c r="P2371">
        <v>4</v>
      </c>
      <c r="Q2371">
        <f>pqZwift[[#This Row],[Afstand]]+IF(pqZwift[[#This Row],[Index]]&gt;1,Q2370,0)</f>
        <v>15184</v>
      </c>
      <c r="R2371">
        <v>16</v>
      </c>
      <c r="S2371">
        <v>92</v>
      </c>
    </row>
    <row r="2372" spans="2:19" x14ac:dyDescent="0.25">
      <c r="B2372">
        <v>2370</v>
      </c>
      <c r="C2372" t="s">
        <v>1256</v>
      </c>
      <c r="D2372" t="s">
        <v>44</v>
      </c>
      <c r="E2372" s="10">
        <v>1.1574074074074073E-5</v>
      </c>
      <c r="F2372" t="s">
        <v>1151</v>
      </c>
      <c r="G2372" t="s">
        <v>2889</v>
      </c>
      <c r="H2372" s="11">
        <v>44171.425856481481</v>
      </c>
      <c r="I2372" t="s">
        <v>3327</v>
      </c>
      <c r="J2372">
        <v>0</v>
      </c>
      <c r="K2372">
        <v>93</v>
      </c>
      <c r="M2372">
        <v>2370</v>
      </c>
      <c r="N2372" s="16">
        <v>1.1574074074074073E-5</v>
      </c>
      <c r="O2372">
        <v>30</v>
      </c>
      <c r="P2372">
        <v>4</v>
      </c>
      <c r="Q2372">
        <f>pqZwift[[#This Row],[Afstand]]+IF(pqZwift[[#This Row],[Index]]&gt;1,Q2371,0)</f>
        <v>15188</v>
      </c>
      <c r="R2372">
        <v>14</v>
      </c>
      <c r="S2372">
        <v>93</v>
      </c>
    </row>
    <row r="2373" spans="2:19" x14ac:dyDescent="0.25">
      <c r="B2373">
        <v>2371</v>
      </c>
      <c r="C2373" t="s">
        <v>1256</v>
      </c>
      <c r="D2373" t="s">
        <v>44</v>
      </c>
      <c r="E2373" s="10">
        <v>1.1574074074074073E-5</v>
      </c>
      <c r="F2373" t="s">
        <v>1151</v>
      </c>
      <c r="G2373" t="s">
        <v>3328</v>
      </c>
      <c r="H2373" s="11">
        <v>44171.425868055558</v>
      </c>
      <c r="I2373" t="s">
        <v>3329</v>
      </c>
      <c r="J2373">
        <v>0</v>
      </c>
      <c r="K2373">
        <v>93</v>
      </c>
      <c r="M2373">
        <v>2371</v>
      </c>
      <c r="N2373" s="16">
        <v>1.1574074074074073E-5</v>
      </c>
      <c r="O2373">
        <v>30</v>
      </c>
      <c r="P2373">
        <v>4</v>
      </c>
      <c r="Q2373">
        <f>pqZwift[[#This Row],[Afstand]]+IF(pqZwift[[#This Row],[Index]]&gt;1,Q2372,0)</f>
        <v>15192</v>
      </c>
      <c r="R2373">
        <v>14</v>
      </c>
      <c r="S2373">
        <v>93</v>
      </c>
    </row>
    <row r="2374" spans="2:19" x14ac:dyDescent="0.25">
      <c r="B2374">
        <v>2372</v>
      </c>
      <c r="C2374" t="s">
        <v>1256</v>
      </c>
      <c r="D2374" t="s">
        <v>44</v>
      </c>
      <c r="E2374" s="10">
        <v>1.1574074074074073E-5</v>
      </c>
      <c r="F2374" t="s">
        <v>45</v>
      </c>
      <c r="G2374" t="s">
        <v>3157</v>
      </c>
      <c r="H2374" s="11">
        <v>44171.425879629627</v>
      </c>
      <c r="I2374" t="s">
        <v>3330</v>
      </c>
      <c r="J2374">
        <v>0</v>
      </c>
      <c r="K2374">
        <v>94</v>
      </c>
      <c r="M2374">
        <v>2372</v>
      </c>
      <c r="N2374" s="16">
        <v>1.1574074074074073E-5</v>
      </c>
      <c r="O2374">
        <v>30</v>
      </c>
      <c r="P2374">
        <v>4</v>
      </c>
      <c r="Q2374">
        <f>pqZwift[[#This Row],[Afstand]]+IF(pqZwift[[#This Row],[Index]]&gt;1,Q2373,0)</f>
        <v>15196</v>
      </c>
      <c r="R2374">
        <v>15</v>
      </c>
      <c r="S2374">
        <v>94</v>
      </c>
    </row>
    <row r="2375" spans="2:19" x14ac:dyDescent="0.25">
      <c r="B2375">
        <v>2373</v>
      </c>
      <c r="C2375" t="s">
        <v>1256</v>
      </c>
      <c r="D2375" t="s">
        <v>55</v>
      </c>
      <c r="E2375" s="10">
        <v>1.1574074074074073E-5</v>
      </c>
      <c r="F2375" t="s">
        <v>56</v>
      </c>
      <c r="G2375" t="s">
        <v>59</v>
      </c>
      <c r="H2375" s="11">
        <v>44171.425891203704</v>
      </c>
      <c r="I2375" t="s">
        <v>3331</v>
      </c>
      <c r="J2375">
        <v>0</v>
      </c>
      <c r="K2375">
        <v>94</v>
      </c>
      <c r="M2375">
        <v>2373</v>
      </c>
      <c r="N2375" s="16">
        <v>1.1574074074074073E-5</v>
      </c>
      <c r="O2375">
        <v>30</v>
      </c>
      <c r="P2375">
        <v>5</v>
      </c>
      <c r="Q2375">
        <f>pqZwift[[#This Row],[Afstand]]+IF(pqZwift[[#This Row],[Index]]&gt;1,Q2374,0)</f>
        <v>15201</v>
      </c>
      <c r="R2375">
        <v>17</v>
      </c>
      <c r="S2375">
        <v>94</v>
      </c>
    </row>
    <row r="2376" spans="2:19" x14ac:dyDescent="0.25">
      <c r="B2376">
        <v>2374</v>
      </c>
      <c r="C2376" t="s">
        <v>1256</v>
      </c>
      <c r="D2376" t="s">
        <v>48</v>
      </c>
      <c r="E2376" s="10">
        <v>1.1574074074074073E-5</v>
      </c>
      <c r="F2376" t="s">
        <v>1223</v>
      </c>
      <c r="G2376" t="s">
        <v>121</v>
      </c>
      <c r="H2376" s="11">
        <v>44171.425902777781</v>
      </c>
      <c r="I2376" t="s">
        <v>3332</v>
      </c>
      <c r="J2376">
        <v>0</v>
      </c>
      <c r="K2376">
        <v>93</v>
      </c>
      <c r="M2376">
        <v>2374</v>
      </c>
      <c r="N2376" s="16">
        <v>1.1574074074074073E-5</v>
      </c>
      <c r="O2376">
        <v>30</v>
      </c>
      <c r="P2376">
        <v>3</v>
      </c>
      <c r="Q2376">
        <f>pqZwift[[#This Row],[Afstand]]+IF(pqZwift[[#This Row],[Index]]&gt;1,Q2375,0)</f>
        <v>15204</v>
      </c>
      <c r="R2376">
        <v>12</v>
      </c>
      <c r="S2376">
        <v>93</v>
      </c>
    </row>
    <row r="2377" spans="2:19" x14ac:dyDescent="0.25">
      <c r="B2377">
        <v>2375</v>
      </c>
      <c r="C2377" t="s">
        <v>1256</v>
      </c>
      <c r="D2377" t="s">
        <v>55</v>
      </c>
      <c r="E2377" s="10">
        <v>1.1574074074074073E-5</v>
      </c>
      <c r="F2377" t="s">
        <v>56</v>
      </c>
      <c r="G2377" t="s">
        <v>59</v>
      </c>
      <c r="H2377" s="11">
        <v>44171.42591435185</v>
      </c>
      <c r="I2377" t="s">
        <v>3333</v>
      </c>
      <c r="J2377">
        <v>0</v>
      </c>
      <c r="K2377">
        <v>94</v>
      </c>
      <c r="M2377">
        <v>2375</v>
      </c>
      <c r="N2377" s="16">
        <v>1.1574074074074073E-5</v>
      </c>
      <c r="O2377">
        <v>30</v>
      </c>
      <c r="P2377">
        <v>5</v>
      </c>
      <c r="Q2377">
        <f>pqZwift[[#This Row],[Afstand]]+IF(pqZwift[[#This Row],[Index]]&gt;1,Q2376,0)</f>
        <v>15209</v>
      </c>
      <c r="R2377">
        <v>17</v>
      </c>
      <c r="S2377">
        <v>94</v>
      </c>
    </row>
    <row r="2378" spans="2:19" x14ac:dyDescent="0.25">
      <c r="B2378">
        <v>2376</v>
      </c>
      <c r="C2378" t="s">
        <v>1256</v>
      </c>
      <c r="D2378" t="s">
        <v>55</v>
      </c>
      <c r="E2378" s="10">
        <v>1.1574074074074073E-5</v>
      </c>
      <c r="F2378" t="s">
        <v>56</v>
      </c>
      <c r="G2378" t="s">
        <v>57</v>
      </c>
      <c r="H2378" s="11">
        <v>44171.425925925927</v>
      </c>
      <c r="I2378" t="s">
        <v>3334</v>
      </c>
      <c r="J2378">
        <v>0</v>
      </c>
      <c r="K2378">
        <v>94</v>
      </c>
      <c r="M2378">
        <v>2376</v>
      </c>
      <c r="N2378" s="16">
        <v>1.1574074074074073E-5</v>
      </c>
      <c r="O2378">
        <v>30</v>
      </c>
      <c r="P2378">
        <v>5</v>
      </c>
      <c r="Q2378">
        <f>pqZwift[[#This Row],[Afstand]]+IF(pqZwift[[#This Row],[Index]]&gt;1,Q2377,0)</f>
        <v>15214</v>
      </c>
      <c r="R2378">
        <v>17</v>
      </c>
      <c r="S2378">
        <v>94</v>
      </c>
    </row>
    <row r="2379" spans="2:19" x14ac:dyDescent="0.25">
      <c r="B2379">
        <v>2377</v>
      </c>
      <c r="C2379" t="s">
        <v>1256</v>
      </c>
      <c r="D2379" t="s">
        <v>48</v>
      </c>
      <c r="E2379" s="10">
        <v>1.1574074074074073E-5</v>
      </c>
      <c r="F2379" t="s">
        <v>1223</v>
      </c>
      <c r="G2379" t="s">
        <v>121</v>
      </c>
      <c r="H2379" s="11">
        <v>44171.425937499997</v>
      </c>
      <c r="I2379" t="s">
        <v>3335</v>
      </c>
      <c r="J2379">
        <v>0</v>
      </c>
      <c r="K2379">
        <v>94</v>
      </c>
      <c r="M2379">
        <v>2377</v>
      </c>
      <c r="N2379" s="16">
        <v>1.1574074074074073E-5</v>
      </c>
      <c r="O2379">
        <v>30</v>
      </c>
      <c r="P2379">
        <v>3</v>
      </c>
      <c r="Q2379">
        <f>pqZwift[[#This Row],[Afstand]]+IF(pqZwift[[#This Row],[Index]]&gt;1,Q2378,0)</f>
        <v>15217</v>
      </c>
      <c r="R2379">
        <v>12</v>
      </c>
      <c r="S2379">
        <v>94</v>
      </c>
    </row>
    <row r="2380" spans="2:19" x14ac:dyDescent="0.25">
      <c r="B2380">
        <v>2378</v>
      </c>
      <c r="C2380" t="s">
        <v>1256</v>
      </c>
      <c r="D2380" t="s">
        <v>55</v>
      </c>
      <c r="E2380" s="10">
        <v>1.1574074074074073E-5</v>
      </c>
      <c r="F2380" t="s">
        <v>56</v>
      </c>
      <c r="G2380" t="s">
        <v>59</v>
      </c>
      <c r="H2380" s="11">
        <v>44171.425949074073</v>
      </c>
      <c r="I2380" t="s">
        <v>3336</v>
      </c>
      <c r="J2380">
        <v>0</v>
      </c>
      <c r="K2380">
        <v>94</v>
      </c>
      <c r="M2380">
        <v>2378</v>
      </c>
      <c r="N2380" s="16">
        <v>1.1574074074074073E-5</v>
      </c>
      <c r="O2380">
        <v>30</v>
      </c>
      <c r="P2380">
        <v>5</v>
      </c>
      <c r="Q2380">
        <f>pqZwift[[#This Row],[Afstand]]+IF(pqZwift[[#This Row],[Index]]&gt;1,Q2379,0)</f>
        <v>15222</v>
      </c>
      <c r="R2380">
        <v>17</v>
      </c>
      <c r="S2380">
        <v>94</v>
      </c>
    </row>
    <row r="2381" spans="2:19" x14ac:dyDescent="0.25">
      <c r="B2381">
        <v>2379</v>
      </c>
      <c r="C2381" t="s">
        <v>1256</v>
      </c>
      <c r="D2381" t="s">
        <v>55</v>
      </c>
      <c r="E2381" s="10">
        <v>1.1574074074074073E-5</v>
      </c>
      <c r="F2381" t="s">
        <v>56</v>
      </c>
      <c r="G2381" t="s">
        <v>59</v>
      </c>
      <c r="H2381" s="11">
        <v>44171.42596064815</v>
      </c>
      <c r="I2381" t="s">
        <v>3337</v>
      </c>
      <c r="J2381">
        <v>0</v>
      </c>
      <c r="K2381">
        <v>94</v>
      </c>
      <c r="M2381">
        <v>2379</v>
      </c>
      <c r="N2381" s="16">
        <v>1.1574074074074073E-5</v>
      </c>
      <c r="O2381">
        <v>30</v>
      </c>
      <c r="P2381">
        <v>5</v>
      </c>
      <c r="Q2381">
        <f>pqZwift[[#This Row],[Afstand]]+IF(pqZwift[[#This Row],[Index]]&gt;1,Q2380,0)</f>
        <v>15227</v>
      </c>
      <c r="R2381">
        <v>17</v>
      </c>
      <c r="S2381">
        <v>94</v>
      </c>
    </row>
    <row r="2382" spans="2:19" x14ac:dyDescent="0.25">
      <c r="B2382">
        <v>2380</v>
      </c>
      <c r="C2382" t="s">
        <v>1256</v>
      </c>
      <c r="D2382" t="s">
        <v>55</v>
      </c>
      <c r="E2382" s="10">
        <v>1.1574074074074073E-5</v>
      </c>
      <c r="F2382" t="s">
        <v>56</v>
      </c>
      <c r="G2382" t="s">
        <v>57</v>
      </c>
      <c r="H2382" s="11">
        <v>44171.42597222222</v>
      </c>
      <c r="I2382" t="s">
        <v>3338</v>
      </c>
      <c r="J2382">
        <v>0</v>
      </c>
      <c r="K2382">
        <v>94</v>
      </c>
      <c r="M2382">
        <v>2380</v>
      </c>
      <c r="N2382" s="16">
        <v>1.1574074074074073E-5</v>
      </c>
      <c r="O2382">
        <v>30</v>
      </c>
      <c r="P2382">
        <v>5</v>
      </c>
      <c r="Q2382">
        <f>pqZwift[[#This Row],[Afstand]]+IF(pqZwift[[#This Row],[Index]]&gt;1,Q2381,0)</f>
        <v>15232</v>
      </c>
      <c r="R2382">
        <v>17</v>
      </c>
      <c r="S2382">
        <v>94</v>
      </c>
    </row>
    <row r="2383" spans="2:19" x14ac:dyDescent="0.25">
      <c r="B2383">
        <v>2381</v>
      </c>
      <c r="C2383" t="s">
        <v>1256</v>
      </c>
      <c r="D2383" t="s">
        <v>44</v>
      </c>
      <c r="E2383" s="10">
        <v>1.1574074074074073E-5</v>
      </c>
      <c r="F2383" t="s">
        <v>52</v>
      </c>
      <c r="G2383" t="s">
        <v>2757</v>
      </c>
      <c r="H2383" s="11">
        <v>44171.425983796296</v>
      </c>
      <c r="I2383" t="s">
        <v>3339</v>
      </c>
      <c r="J2383">
        <v>0</v>
      </c>
      <c r="K2383">
        <v>93</v>
      </c>
      <c r="M2383">
        <v>2381</v>
      </c>
      <c r="N2383" s="16">
        <v>1.1574074074074073E-5</v>
      </c>
      <c r="O2383">
        <v>30</v>
      </c>
      <c r="P2383">
        <v>4</v>
      </c>
      <c r="Q2383">
        <f>pqZwift[[#This Row],[Afstand]]+IF(pqZwift[[#This Row],[Index]]&gt;1,Q2382,0)</f>
        <v>15236</v>
      </c>
      <c r="R2383">
        <v>16</v>
      </c>
      <c r="S2383">
        <v>93</v>
      </c>
    </row>
    <row r="2384" spans="2:19" x14ac:dyDescent="0.25">
      <c r="B2384">
        <v>2382</v>
      </c>
      <c r="C2384" t="s">
        <v>1256</v>
      </c>
      <c r="D2384" t="s">
        <v>48</v>
      </c>
      <c r="E2384" s="10">
        <v>1.1574074074074073E-5</v>
      </c>
      <c r="F2384" t="s">
        <v>1223</v>
      </c>
      <c r="G2384" t="s">
        <v>2724</v>
      </c>
      <c r="H2384" s="11">
        <v>44171.425995370373</v>
      </c>
      <c r="I2384" t="s">
        <v>3340</v>
      </c>
      <c r="J2384">
        <v>0</v>
      </c>
      <c r="K2384">
        <v>94</v>
      </c>
      <c r="M2384">
        <v>2382</v>
      </c>
      <c r="N2384" s="16">
        <v>1.1574074074074073E-5</v>
      </c>
      <c r="O2384">
        <v>30</v>
      </c>
      <c r="P2384">
        <v>3</v>
      </c>
      <c r="Q2384">
        <f>pqZwift[[#This Row],[Afstand]]+IF(pqZwift[[#This Row],[Index]]&gt;1,Q2383,0)</f>
        <v>15239</v>
      </c>
      <c r="R2384">
        <v>12</v>
      </c>
      <c r="S2384">
        <v>94</v>
      </c>
    </row>
    <row r="2385" spans="2:19" x14ac:dyDescent="0.25">
      <c r="B2385">
        <v>2383</v>
      </c>
      <c r="C2385" t="s">
        <v>1256</v>
      </c>
      <c r="D2385" t="s">
        <v>66</v>
      </c>
      <c r="E2385" s="10">
        <v>1.1574074074074073E-5</v>
      </c>
      <c r="F2385" t="s">
        <v>70</v>
      </c>
      <c r="G2385" t="s">
        <v>2875</v>
      </c>
      <c r="H2385" s="11">
        <v>44171.426006944443</v>
      </c>
      <c r="I2385" t="s">
        <v>3341</v>
      </c>
      <c r="J2385">
        <v>0</v>
      </c>
      <c r="K2385">
        <v>93</v>
      </c>
      <c r="M2385">
        <v>2383</v>
      </c>
      <c r="N2385" s="16">
        <v>1.1574074074074073E-5</v>
      </c>
      <c r="O2385">
        <v>30</v>
      </c>
      <c r="P2385">
        <v>6</v>
      </c>
      <c r="Q2385">
        <f>pqZwift[[#This Row],[Afstand]]+IF(pqZwift[[#This Row],[Index]]&gt;1,Q2384,0)</f>
        <v>15245</v>
      </c>
      <c r="R2385">
        <v>22</v>
      </c>
      <c r="S2385">
        <v>93</v>
      </c>
    </row>
    <row r="2386" spans="2:19" x14ac:dyDescent="0.25">
      <c r="B2386">
        <v>2384</v>
      </c>
      <c r="C2386" t="s">
        <v>1256</v>
      </c>
      <c r="D2386" t="s">
        <v>44</v>
      </c>
      <c r="E2386" s="10">
        <v>1.1574074074074073E-5</v>
      </c>
      <c r="F2386" t="s">
        <v>1151</v>
      </c>
      <c r="G2386" t="s">
        <v>186</v>
      </c>
      <c r="H2386" s="11">
        <v>44171.426018518519</v>
      </c>
      <c r="I2386" t="s">
        <v>3342</v>
      </c>
      <c r="J2386">
        <v>0</v>
      </c>
      <c r="K2386">
        <v>93</v>
      </c>
      <c r="M2386">
        <v>2384</v>
      </c>
      <c r="N2386" s="16">
        <v>1.1574074074074073E-5</v>
      </c>
      <c r="O2386">
        <v>30</v>
      </c>
      <c r="P2386">
        <v>4</v>
      </c>
      <c r="Q2386">
        <f>pqZwift[[#This Row],[Afstand]]+IF(pqZwift[[#This Row],[Index]]&gt;1,Q2385,0)</f>
        <v>15249</v>
      </c>
      <c r="R2386">
        <v>14</v>
      </c>
      <c r="S2386">
        <v>93</v>
      </c>
    </row>
    <row r="2387" spans="2:19" x14ac:dyDescent="0.25">
      <c r="B2387">
        <v>2385</v>
      </c>
      <c r="C2387" t="s">
        <v>1263</v>
      </c>
      <c r="D2387" t="s">
        <v>55</v>
      </c>
      <c r="E2387" s="10">
        <v>1.1574074074074073E-5</v>
      </c>
      <c r="F2387" t="s">
        <v>56</v>
      </c>
      <c r="G2387" t="s">
        <v>357</v>
      </c>
      <c r="H2387" s="11">
        <v>44171.426030092596</v>
      </c>
      <c r="I2387" t="s">
        <v>3343</v>
      </c>
      <c r="J2387">
        <v>0</v>
      </c>
      <c r="K2387">
        <v>92</v>
      </c>
      <c r="M2387">
        <v>2385</v>
      </c>
      <c r="N2387" s="16">
        <v>1.1574074074074073E-5</v>
      </c>
      <c r="O2387">
        <v>31</v>
      </c>
      <c r="P2387">
        <v>5</v>
      </c>
      <c r="Q2387">
        <f>pqZwift[[#This Row],[Afstand]]+IF(pqZwift[[#This Row],[Index]]&gt;1,Q2386,0)</f>
        <v>15254</v>
      </c>
      <c r="R2387">
        <v>17</v>
      </c>
      <c r="S2387">
        <v>92</v>
      </c>
    </row>
    <row r="2388" spans="2:19" x14ac:dyDescent="0.25">
      <c r="B2388">
        <v>2386</v>
      </c>
      <c r="C2388" t="s">
        <v>1263</v>
      </c>
      <c r="D2388" t="s">
        <v>44</v>
      </c>
      <c r="E2388" s="10">
        <v>1.1574074074074073E-5</v>
      </c>
      <c r="F2388" t="s">
        <v>1154</v>
      </c>
      <c r="G2388" t="s">
        <v>362</v>
      </c>
      <c r="H2388" s="11">
        <v>44171.426041666666</v>
      </c>
      <c r="I2388" t="s">
        <v>3344</v>
      </c>
      <c r="J2388">
        <v>0</v>
      </c>
      <c r="K2388">
        <v>93</v>
      </c>
      <c r="M2388">
        <v>2386</v>
      </c>
      <c r="N2388" s="16">
        <v>1.1574074074074073E-5</v>
      </c>
      <c r="O2388">
        <v>31</v>
      </c>
      <c r="P2388">
        <v>4</v>
      </c>
      <c r="Q2388">
        <f>pqZwift[[#This Row],[Afstand]]+IF(pqZwift[[#This Row],[Index]]&gt;1,Q2387,0)</f>
        <v>15258</v>
      </c>
      <c r="R2388">
        <v>13</v>
      </c>
      <c r="S2388">
        <v>93</v>
      </c>
    </row>
    <row r="2389" spans="2:19" x14ac:dyDescent="0.25">
      <c r="B2389">
        <v>2387</v>
      </c>
      <c r="C2389" t="s">
        <v>1263</v>
      </c>
      <c r="D2389" t="s">
        <v>55</v>
      </c>
      <c r="E2389" s="10">
        <v>1.1574074074074073E-5</v>
      </c>
      <c r="F2389" t="s">
        <v>56</v>
      </c>
      <c r="G2389" t="s">
        <v>394</v>
      </c>
      <c r="H2389" s="11">
        <v>44171.426053240742</v>
      </c>
      <c r="I2389" t="s">
        <v>3345</v>
      </c>
      <c r="J2389">
        <v>0</v>
      </c>
      <c r="K2389">
        <v>92</v>
      </c>
      <c r="M2389">
        <v>2387</v>
      </c>
      <c r="N2389" s="16">
        <v>1.1574074074074073E-5</v>
      </c>
      <c r="O2389">
        <v>31</v>
      </c>
      <c r="P2389">
        <v>5</v>
      </c>
      <c r="Q2389">
        <f>pqZwift[[#This Row],[Afstand]]+IF(pqZwift[[#This Row],[Index]]&gt;1,Q2388,0)</f>
        <v>15263</v>
      </c>
      <c r="R2389">
        <v>17</v>
      </c>
      <c r="S2389">
        <v>92</v>
      </c>
    </row>
    <row r="2390" spans="2:19" x14ac:dyDescent="0.25">
      <c r="B2390">
        <v>2388</v>
      </c>
      <c r="C2390" t="s">
        <v>1263</v>
      </c>
      <c r="D2390" t="s">
        <v>44</v>
      </c>
      <c r="E2390" s="10">
        <v>1.1574074074074073E-5</v>
      </c>
      <c r="F2390" t="s">
        <v>1154</v>
      </c>
      <c r="G2390" t="s">
        <v>1260</v>
      </c>
      <c r="H2390" s="11">
        <v>44171.426064814812</v>
      </c>
      <c r="I2390" t="s">
        <v>3346</v>
      </c>
      <c r="J2390">
        <v>0</v>
      </c>
      <c r="K2390">
        <v>93</v>
      </c>
      <c r="M2390">
        <v>2388</v>
      </c>
      <c r="N2390" s="16">
        <v>1.1574074074074073E-5</v>
      </c>
      <c r="O2390">
        <v>31</v>
      </c>
      <c r="P2390">
        <v>4</v>
      </c>
      <c r="Q2390">
        <f>pqZwift[[#This Row],[Afstand]]+IF(pqZwift[[#This Row],[Index]]&gt;1,Q2389,0)</f>
        <v>15267</v>
      </c>
      <c r="R2390">
        <v>13</v>
      </c>
      <c r="S2390">
        <v>93</v>
      </c>
    </row>
    <row r="2391" spans="2:19" x14ac:dyDescent="0.25">
      <c r="B2391">
        <v>2389</v>
      </c>
      <c r="C2391" t="s">
        <v>1263</v>
      </c>
      <c r="D2391" t="s">
        <v>55</v>
      </c>
      <c r="E2391" s="10">
        <v>1.1574074074074073E-5</v>
      </c>
      <c r="F2391" t="s">
        <v>56</v>
      </c>
      <c r="G2391" t="s">
        <v>320</v>
      </c>
      <c r="H2391" s="11">
        <v>44171.426076388889</v>
      </c>
      <c r="I2391" t="s">
        <v>3347</v>
      </c>
      <c r="J2391">
        <v>0</v>
      </c>
      <c r="K2391">
        <v>92</v>
      </c>
      <c r="M2391">
        <v>2389</v>
      </c>
      <c r="N2391" s="16">
        <v>1.1574074074074073E-5</v>
      </c>
      <c r="O2391">
        <v>31</v>
      </c>
      <c r="P2391">
        <v>5</v>
      </c>
      <c r="Q2391">
        <f>pqZwift[[#This Row],[Afstand]]+IF(pqZwift[[#This Row],[Index]]&gt;1,Q2390,0)</f>
        <v>15272</v>
      </c>
      <c r="R2391">
        <v>17</v>
      </c>
      <c r="S2391">
        <v>92</v>
      </c>
    </row>
    <row r="2392" spans="2:19" x14ac:dyDescent="0.25">
      <c r="B2392">
        <v>2390</v>
      </c>
      <c r="C2392" t="s">
        <v>1263</v>
      </c>
      <c r="D2392" t="s">
        <v>44</v>
      </c>
      <c r="E2392" s="10">
        <v>1.1574074074074073E-5</v>
      </c>
      <c r="F2392" t="s">
        <v>1154</v>
      </c>
      <c r="G2392" t="s">
        <v>410</v>
      </c>
      <c r="H2392" s="11">
        <v>44171.426087962966</v>
      </c>
      <c r="I2392" t="s">
        <v>3348</v>
      </c>
      <c r="J2392">
        <v>0</v>
      </c>
      <c r="K2392">
        <v>93</v>
      </c>
      <c r="M2392">
        <v>2390</v>
      </c>
      <c r="N2392" s="16">
        <v>1.1574074074074073E-5</v>
      </c>
      <c r="O2392">
        <v>31</v>
      </c>
      <c r="P2392">
        <v>4</v>
      </c>
      <c r="Q2392">
        <f>pqZwift[[#This Row],[Afstand]]+IF(pqZwift[[#This Row],[Index]]&gt;1,Q2391,0)</f>
        <v>15276</v>
      </c>
      <c r="R2392">
        <v>13</v>
      </c>
      <c r="S2392">
        <v>93</v>
      </c>
    </row>
    <row r="2393" spans="2:19" x14ac:dyDescent="0.25">
      <c r="B2393">
        <v>2391</v>
      </c>
      <c r="C2393" t="s">
        <v>1263</v>
      </c>
      <c r="D2393" t="s">
        <v>55</v>
      </c>
      <c r="E2393" s="10">
        <v>1.1574074074074073E-5</v>
      </c>
      <c r="F2393" t="s">
        <v>56</v>
      </c>
      <c r="G2393" t="s">
        <v>219</v>
      </c>
      <c r="H2393" s="11">
        <v>44171.426099537035</v>
      </c>
      <c r="I2393" t="s">
        <v>3349</v>
      </c>
      <c r="J2393">
        <v>0</v>
      </c>
      <c r="K2393">
        <v>93</v>
      </c>
      <c r="M2393">
        <v>2391</v>
      </c>
      <c r="N2393" s="16">
        <v>1.1574074074074073E-5</v>
      </c>
      <c r="O2393">
        <v>31</v>
      </c>
      <c r="P2393">
        <v>5</v>
      </c>
      <c r="Q2393">
        <f>pqZwift[[#This Row],[Afstand]]+IF(pqZwift[[#This Row],[Index]]&gt;1,Q2392,0)</f>
        <v>15281</v>
      </c>
      <c r="R2393">
        <v>17</v>
      </c>
      <c r="S2393">
        <v>93</v>
      </c>
    </row>
    <row r="2394" spans="2:19" x14ac:dyDescent="0.25">
      <c r="B2394">
        <v>2392</v>
      </c>
      <c r="C2394" t="s">
        <v>1263</v>
      </c>
      <c r="D2394" t="s">
        <v>44</v>
      </c>
      <c r="E2394" s="10">
        <v>1.1574074074074073E-5</v>
      </c>
      <c r="F2394" t="s">
        <v>1154</v>
      </c>
      <c r="G2394" t="s">
        <v>221</v>
      </c>
      <c r="H2394" s="11">
        <v>44171.426111111112</v>
      </c>
      <c r="I2394" t="s">
        <v>3350</v>
      </c>
      <c r="J2394">
        <v>0</v>
      </c>
      <c r="K2394">
        <v>93</v>
      </c>
      <c r="M2394">
        <v>2392</v>
      </c>
      <c r="N2394" s="16">
        <v>1.1574074074074073E-5</v>
      </c>
      <c r="O2394">
        <v>31</v>
      </c>
      <c r="P2394">
        <v>4</v>
      </c>
      <c r="Q2394">
        <f>pqZwift[[#This Row],[Afstand]]+IF(pqZwift[[#This Row],[Index]]&gt;1,Q2393,0)</f>
        <v>15285</v>
      </c>
      <c r="R2394">
        <v>13</v>
      </c>
      <c r="S2394">
        <v>93</v>
      </c>
    </row>
    <row r="2395" spans="2:19" x14ac:dyDescent="0.25">
      <c r="B2395">
        <v>2393</v>
      </c>
      <c r="C2395" t="s">
        <v>1263</v>
      </c>
      <c r="D2395" t="s">
        <v>44</v>
      </c>
      <c r="E2395" s="10">
        <v>1.1574074074074073E-5</v>
      </c>
      <c r="F2395" t="s">
        <v>1154</v>
      </c>
      <c r="G2395" t="s">
        <v>2786</v>
      </c>
      <c r="H2395" s="11">
        <v>44171.426122685189</v>
      </c>
      <c r="I2395" t="s">
        <v>3351</v>
      </c>
      <c r="J2395">
        <v>0</v>
      </c>
      <c r="K2395">
        <v>93</v>
      </c>
      <c r="M2395">
        <v>2393</v>
      </c>
      <c r="N2395" s="16">
        <v>1.1574074074074073E-5</v>
      </c>
      <c r="O2395">
        <v>31</v>
      </c>
      <c r="P2395">
        <v>4</v>
      </c>
      <c r="Q2395">
        <f>pqZwift[[#This Row],[Afstand]]+IF(pqZwift[[#This Row],[Index]]&gt;1,Q2394,0)</f>
        <v>15289</v>
      </c>
      <c r="R2395">
        <v>13</v>
      </c>
      <c r="S2395">
        <v>93</v>
      </c>
    </row>
    <row r="2396" spans="2:19" x14ac:dyDescent="0.25">
      <c r="B2396">
        <v>2394</v>
      </c>
      <c r="C2396" t="s">
        <v>1263</v>
      </c>
      <c r="D2396" t="s">
        <v>55</v>
      </c>
      <c r="E2396" s="10">
        <v>1.1574074074074073E-5</v>
      </c>
      <c r="F2396" t="s">
        <v>56</v>
      </c>
      <c r="G2396" t="s">
        <v>2784</v>
      </c>
      <c r="H2396" s="11">
        <v>44171.426134259258</v>
      </c>
      <c r="I2396" t="s">
        <v>3352</v>
      </c>
      <c r="J2396">
        <v>0</v>
      </c>
      <c r="K2396">
        <v>94</v>
      </c>
      <c r="M2396">
        <v>2394</v>
      </c>
      <c r="N2396" s="16">
        <v>1.1574074074074073E-5</v>
      </c>
      <c r="O2396">
        <v>31</v>
      </c>
      <c r="P2396">
        <v>5</v>
      </c>
      <c r="Q2396">
        <f>pqZwift[[#This Row],[Afstand]]+IF(pqZwift[[#This Row],[Index]]&gt;1,Q2395,0)</f>
        <v>15294</v>
      </c>
      <c r="R2396">
        <v>17</v>
      </c>
      <c r="S2396">
        <v>94</v>
      </c>
    </row>
    <row r="2397" spans="2:19" x14ac:dyDescent="0.25">
      <c r="B2397">
        <v>2395</v>
      </c>
      <c r="C2397" t="s">
        <v>1263</v>
      </c>
      <c r="D2397" t="s">
        <v>44</v>
      </c>
      <c r="E2397" s="10">
        <v>1.1574074074074073E-5</v>
      </c>
      <c r="F2397" t="s">
        <v>1154</v>
      </c>
      <c r="G2397" t="s">
        <v>2786</v>
      </c>
      <c r="H2397" s="11">
        <v>44171.426145833335</v>
      </c>
      <c r="I2397" t="s">
        <v>3353</v>
      </c>
      <c r="J2397">
        <v>0</v>
      </c>
      <c r="K2397">
        <v>94</v>
      </c>
      <c r="M2397">
        <v>2395</v>
      </c>
      <c r="N2397" s="16">
        <v>1.1574074074074073E-5</v>
      </c>
      <c r="O2397">
        <v>31</v>
      </c>
      <c r="P2397">
        <v>4</v>
      </c>
      <c r="Q2397">
        <f>pqZwift[[#This Row],[Afstand]]+IF(pqZwift[[#This Row],[Index]]&gt;1,Q2396,0)</f>
        <v>15298</v>
      </c>
      <c r="R2397">
        <v>13</v>
      </c>
      <c r="S2397">
        <v>94</v>
      </c>
    </row>
    <row r="2398" spans="2:19" x14ac:dyDescent="0.25">
      <c r="B2398">
        <v>2396</v>
      </c>
      <c r="C2398" t="s">
        <v>1263</v>
      </c>
      <c r="D2398" t="s">
        <v>44</v>
      </c>
      <c r="E2398" s="10">
        <v>1.1574074074074073E-5</v>
      </c>
      <c r="F2398" t="s">
        <v>1154</v>
      </c>
      <c r="G2398" t="s">
        <v>221</v>
      </c>
      <c r="H2398" s="11">
        <v>44171.426157407404</v>
      </c>
      <c r="I2398" t="s">
        <v>3354</v>
      </c>
      <c r="J2398">
        <v>0</v>
      </c>
      <c r="K2398">
        <v>93</v>
      </c>
      <c r="M2398">
        <v>2396</v>
      </c>
      <c r="N2398" s="16">
        <v>1.1574074074074073E-5</v>
      </c>
      <c r="O2398">
        <v>31</v>
      </c>
      <c r="P2398">
        <v>4</v>
      </c>
      <c r="Q2398">
        <f>pqZwift[[#This Row],[Afstand]]+IF(pqZwift[[#This Row],[Index]]&gt;1,Q2397,0)</f>
        <v>15302</v>
      </c>
      <c r="R2398">
        <v>13</v>
      </c>
      <c r="S2398">
        <v>93</v>
      </c>
    </row>
    <row r="2399" spans="2:19" x14ac:dyDescent="0.25">
      <c r="B2399">
        <v>2397</v>
      </c>
      <c r="C2399" t="s">
        <v>1263</v>
      </c>
      <c r="D2399" t="s">
        <v>44</v>
      </c>
      <c r="E2399" s="10">
        <v>1.1574074074074073E-5</v>
      </c>
      <c r="F2399" t="s">
        <v>1154</v>
      </c>
      <c r="G2399" t="s">
        <v>221</v>
      </c>
      <c r="H2399" s="11">
        <v>44171.426168981481</v>
      </c>
      <c r="I2399" t="s">
        <v>3355</v>
      </c>
      <c r="J2399">
        <v>0</v>
      </c>
      <c r="K2399">
        <v>93</v>
      </c>
      <c r="M2399">
        <v>2397</v>
      </c>
      <c r="N2399" s="16">
        <v>1.1574074074074073E-5</v>
      </c>
      <c r="O2399">
        <v>31</v>
      </c>
      <c r="P2399">
        <v>4</v>
      </c>
      <c r="Q2399">
        <f>pqZwift[[#This Row],[Afstand]]+IF(pqZwift[[#This Row],[Index]]&gt;1,Q2398,0)</f>
        <v>15306</v>
      </c>
      <c r="R2399">
        <v>13</v>
      </c>
      <c r="S2399">
        <v>93</v>
      </c>
    </row>
    <row r="2400" spans="2:19" x14ac:dyDescent="0.25">
      <c r="B2400">
        <v>2398</v>
      </c>
      <c r="C2400" t="s">
        <v>1263</v>
      </c>
      <c r="D2400" t="s">
        <v>48</v>
      </c>
      <c r="E2400" s="10">
        <v>1.1574074074074073E-5</v>
      </c>
      <c r="F2400" t="s">
        <v>49</v>
      </c>
      <c r="G2400" t="s">
        <v>558</v>
      </c>
      <c r="H2400" s="11">
        <v>44171.426180555558</v>
      </c>
      <c r="I2400" t="s">
        <v>3356</v>
      </c>
      <c r="J2400">
        <v>0</v>
      </c>
      <c r="K2400">
        <v>93</v>
      </c>
      <c r="M2400">
        <v>2398</v>
      </c>
      <c r="N2400" s="16">
        <v>1.1574074074074073E-5</v>
      </c>
      <c r="O2400">
        <v>31</v>
      </c>
      <c r="P2400">
        <v>3</v>
      </c>
      <c r="Q2400">
        <f>pqZwift[[#This Row],[Afstand]]+IF(pqZwift[[#This Row],[Index]]&gt;1,Q2399,0)</f>
        <v>15309</v>
      </c>
      <c r="R2400">
        <v>9</v>
      </c>
      <c r="S2400">
        <v>93</v>
      </c>
    </row>
    <row r="2401" spans="2:19" x14ac:dyDescent="0.25">
      <c r="B2401">
        <v>2399</v>
      </c>
      <c r="C2401" t="s">
        <v>1263</v>
      </c>
      <c r="D2401" t="s">
        <v>44</v>
      </c>
      <c r="E2401" s="10">
        <v>1.1574074074074073E-5</v>
      </c>
      <c r="F2401" t="s">
        <v>1154</v>
      </c>
      <c r="G2401" t="s">
        <v>221</v>
      </c>
      <c r="H2401" s="11">
        <v>44171.426192129627</v>
      </c>
      <c r="I2401" t="s">
        <v>3357</v>
      </c>
      <c r="J2401">
        <v>0</v>
      </c>
      <c r="K2401">
        <v>94</v>
      </c>
      <c r="M2401">
        <v>2399</v>
      </c>
      <c r="N2401" s="16">
        <v>1.1574074074074073E-5</v>
      </c>
      <c r="O2401">
        <v>31</v>
      </c>
      <c r="P2401">
        <v>4</v>
      </c>
      <c r="Q2401">
        <f>pqZwift[[#This Row],[Afstand]]+IF(pqZwift[[#This Row],[Index]]&gt;1,Q2400,0)</f>
        <v>15313</v>
      </c>
      <c r="R2401">
        <v>13</v>
      </c>
      <c r="S2401">
        <v>94</v>
      </c>
    </row>
    <row r="2402" spans="2:19" x14ac:dyDescent="0.25">
      <c r="B2402">
        <v>2400</v>
      </c>
      <c r="C2402" t="s">
        <v>1263</v>
      </c>
      <c r="D2402" t="s">
        <v>44</v>
      </c>
      <c r="E2402" s="10">
        <v>1.1574074074074073E-5</v>
      </c>
      <c r="F2402" t="s">
        <v>1154</v>
      </c>
      <c r="G2402" t="s">
        <v>1254</v>
      </c>
      <c r="H2402" s="11">
        <v>44171.426203703704</v>
      </c>
      <c r="I2402" t="s">
        <v>3358</v>
      </c>
      <c r="J2402">
        <v>0</v>
      </c>
      <c r="K2402">
        <v>94</v>
      </c>
      <c r="M2402">
        <v>2400</v>
      </c>
      <c r="N2402" s="16">
        <v>1.1574074074074073E-5</v>
      </c>
      <c r="O2402">
        <v>31</v>
      </c>
      <c r="P2402">
        <v>4</v>
      </c>
      <c r="Q2402">
        <f>pqZwift[[#This Row],[Afstand]]+IF(pqZwift[[#This Row],[Index]]&gt;1,Q2401,0)</f>
        <v>15317</v>
      </c>
      <c r="R2402">
        <v>13</v>
      </c>
      <c r="S2402">
        <v>94</v>
      </c>
    </row>
    <row r="2403" spans="2:19" x14ac:dyDescent="0.25">
      <c r="B2403">
        <v>2401</v>
      </c>
      <c r="C2403" t="s">
        <v>1268</v>
      </c>
      <c r="D2403" t="s">
        <v>55</v>
      </c>
      <c r="E2403" s="10">
        <v>1.1574074074074073E-5</v>
      </c>
      <c r="F2403" t="s">
        <v>56</v>
      </c>
      <c r="G2403" t="s">
        <v>219</v>
      </c>
      <c r="H2403" s="11">
        <v>44171.426215277781</v>
      </c>
      <c r="I2403" t="s">
        <v>3359</v>
      </c>
      <c r="J2403">
        <v>0</v>
      </c>
      <c r="K2403">
        <v>93</v>
      </c>
      <c r="M2403">
        <v>2401</v>
      </c>
      <c r="N2403" s="16">
        <v>1.1574074074074073E-5</v>
      </c>
      <c r="O2403">
        <v>32</v>
      </c>
      <c r="P2403">
        <v>5</v>
      </c>
      <c r="Q2403">
        <f>pqZwift[[#This Row],[Afstand]]+IF(pqZwift[[#This Row],[Index]]&gt;1,Q2402,0)</f>
        <v>15322</v>
      </c>
      <c r="R2403">
        <v>17</v>
      </c>
      <c r="S2403">
        <v>93</v>
      </c>
    </row>
    <row r="2404" spans="2:19" x14ac:dyDescent="0.25">
      <c r="B2404">
        <v>2402</v>
      </c>
      <c r="C2404" t="s">
        <v>1268</v>
      </c>
      <c r="D2404" t="s">
        <v>44</v>
      </c>
      <c r="E2404" s="10">
        <v>1.1574074074074073E-5</v>
      </c>
      <c r="F2404" t="s">
        <v>1154</v>
      </c>
      <c r="G2404" t="s">
        <v>410</v>
      </c>
      <c r="H2404" s="11">
        <v>44171.426226851851</v>
      </c>
      <c r="I2404" t="s">
        <v>3360</v>
      </c>
      <c r="J2404">
        <v>0</v>
      </c>
      <c r="K2404">
        <v>93</v>
      </c>
      <c r="M2404">
        <v>2402</v>
      </c>
      <c r="N2404" s="16">
        <v>1.1574074074074073E-5</v>
      </c>
      <c r="O2404">
        <v>32</v>
      </c>
      <c r="P2404">
        <v>4</v>
      </c>
      <c r="Q2404">
        <f>pqZwift[[#This Row],[Afstand]]+IF(pqZwift[[#This Row],[Index]]&gt;1,Q2403,0)</f>
        <v>15326</v>
      </c>
      <c r="R2404">
        <v>13</v>
      </c>
      <c r="S2404">
        <v>93</v>
      </c>
    </row>
    <row r="2405" spans="2:19" x14ac:dyDescent="0.25">
      <c r="B2405">
        <v>2403</v>
      </c>
      <c r="C2405" t="s">
        <v>1268</v>
      </c>
      <c r="D2405" t="s">
        <v>44</v>
      </c>
      <c r="E2405" s="10">
        <v>1.1574074074074073E-5</v>
      </c>
      <c r="F2405" t="s">
        <v>1154</v>
      </c>
      <c r="G2405" t="s">
        <v>1257</v>
      </c>
      <c r="H2405" s="11">
        <v>44171.426238425927</v>
      </c>
      <c r="I2405" t="s">
        <v>3361</v>
      </c>
      <c r="J2405">
        <v>0</v>
      </c>
      <c r="K2405">
        <v>92</v>
      </c>
      <c r="M2405">
        <v>2403</v>
      </c>
      <c r="N2405" s="16">
        <v>1.1574074074074073E-5</v>
      </c>
      <c r="O2405">
        <v>32</v>
      </c>
      <c r="P2405">
        <v>4</v>
      </c>
      <c r="Q2405">
        <f>pqZwift[[#This Row],[Afstand]]+IF(pqZwift[[#This Row],[Index]]&gt;1,Q2404,0)</f>
        <v>15330</v>
      </c>
      <c r="R2405">
        <v>13</v>
      </c>
      <c r="S2405">
        <v>92</v>
      </c>
    </row>
    <row r="2406" spans="2:19" x14ac:dyDescent="0.25">
      <c r="B2406">
        <v>2404</v>
      </c>
      <c r="C2406" t="s">
        <v>1268</v>
      </c>
      <c r="D2406" t="s">
        <v>44</v>
      </c>
      <c r="E2406" s="10">
        <v>1.1574074074074073E-5</v>
      </c>
      <c r="F2406" t="s">
        <v>1154</v>
      </c>
      <c r="G2406" t="s">
        <v>320</v>
      </c>
      <c r="H2406" s="11">
        <v>44171.426249999997</v>
      </c>
      <c r="I2406" t="s">
        <v>3362</v>
      </c>
      <c r="J2406">
        <v>0</v>
      </c>
      <c r="K2406">
        <v>93</v>
      </c>
      <c r="M2406">
        <v>2404</v>
      </c>
      <c r="N2406" s="16">
        <v>1.1574074074074073E-5</v>
      </c>
      <c r="O2406">
        <v>32</v>
      </c>
      <c r="P2406">
        <v>4</v>
      </c>
      <c r="Q2406">
        <f>pqZwift[[#This Row],[Afstand]]+IF(pqZwift[[#This Row],[Index]]&gt;1,Q2405,0)</f>
        <v>15334</v>
      </c>
      <c r="R2406">
        <v>13</v>
      </c>
      <c r="S2406">
        <v>93</v>
      </c>
    </row>
    <row r="2407" spans="2:19" x14ac:dyDescent="0.25">
      <c r="B2407">
        <v>2405</v>
      </c>
      <c r="C2407" t="s">
        <v>1268</v>
      </c>
      <c r="D2407" t="s">
        <v>44</v>
      </c>
      <c r="E2407" s="10">
        <v>1.1574074074074073E-5</v>
      </c>
      <c r="F2407" t="s">
        <v>1154</v>
      </c>
      <c r="G2407" t="s">
        <v>320</v>
      </c>
      <c r="H2407" s="11">
        <v>44171.426261574074</v>
      </c>
      <c r="I2407" t="s">
        <v>3363</v>
      </c>
      <c r="J2407">
        <v>0</v>
      </c>
      <c r="K2407">
        <v>92</v>
      </c>
      <c r="M2407">
        <v>2405</v>
      </c>
      <c r="N2407" s="16">
        <v>1.1574074074074073E-5</v>
      </c>
      <c r="O2407">
        <v>32</v>
      </c>
      <c r="P2407">
        <v>4</v>
      </c>
      <c r="Q2407">
        <f>pqZwift[[#This Row],[Afstand]]+IF(pqZwift[[#This Row],[Index]]&gt;1,Q2406,0)</f>
        <v>15338</v>
      </c>
      <c r="R2407">
        <v>13</v>
      </c>
      <c r="S2407">
        <v>92</v>
      </c>
    </row>
    <row r="2408" spans="2:19" x14ac:dyDescent="0.25">
      <c r="B2408">
        <v>2406</v>
      </c>
      <c r="C2408" t="s">
        <v>1268</v>
      </c>
      <c r="D2408" t="s">
        <v>44</v>
      </c>
      <c r="E2408" s="10">
        <v>1.1574074074074073E-5</v>
      </c>
      <c r="F2408" t="s">
        <v>1154</v>
      </c>
      <c r="G2408" t="s">
        <v>399</v>
      </c>
      <c r="H2408" s="11">
        <v>44171.42627314815</v>
      </c>
      <c r="I2408" t="s">
        <v>3364</v>
      </c>
      <c r="J2408">
        <v>0</v>
      </c>
      <c r="K2408">
        <v>93</v>
      </c>
      <c r="M2408">
        <v>2406</v>
      </c>
      <c r="N2408" s="16">
        <v>1.1574074074074073E-5</v>
      </c>
      <c r="O2408">
        <v>32</v>
      </c>
      <c r="P2408">
        <v>4</v>
      </c>
      <c r="Q2408">
        <f>pqZwift[[#This Row],[Afstand]]+IF(pqZwift[[#This Row],[Index]]&gt;1,Q2407,0)</f>
        <v>15342</v>
      </c>
      <c r="R2408">
        <v>13</v>
      </c>
      <c r="S2408">
        <v>93</v>
      </c>
    </row>
    <row r="2409" spans="2:19" x14ac:dyDescent="0.25">
      <c r="B2409">
        <v>2407</v>
      </c>
      <c r="C2409" t="s">
        <v>1268</v>
      </c>
      <c r="D2409" t="s">
        <v>36</v>
      </c>
      <c r="E2409" s="10">
        <v>1.1574074074074073E-5</v>
      </c>
      <c r="F2409" t="s">
        <v>1164</v>
      </c>
      <c r="G2409" t="s">
        <v>403</v>
      </c>
      <c r="H2409" s="11">
        <v>44171.42628472222</v>
      </c>
      <c r="I2409" t="s">
        <v>3365</v>
      </c>
      <c r="J2409">
        <v>0</v>
      </c>
      <c r="K2409">
        <v>92</v>
      </c>
      <c r="M2409">
        <v>2407</v>
      </c>
      <c r="N2409" s="16">
        <v>1.1574074074074073E-5</v>
      </c>
      <c r="O2409">
        <v>32</v>
      </c>
      <c r="P2409">
        <v>2</v>
      </c>
      <c r="Q2409">
        <f>pqZwift[[#This Row],[Afstand]]+IF(pqZwift[[#This Row],[Index]]&gt;1,Q2408,0)</f>
        <v>15344</v>
      </c>
      <c r="R2409">
        <v>8</v>
      </c>
      <c r="S2409">
        <v>92</v>
      </c>
    </row>
    <row r="2410" spans="2:19" x14ac:dyDescent="0.25">
      <c r="B2410">
        <v>2408</v>
      </c>
      <c r="C2410" t="s">
        <v>1268</v>
      </c>
      <c r="D2410" t="s">
        <v>44</v>
      </c>
      <c r="E2410" s="10">
        <v>1.1574074074074073E-5</v>
      </c>
      <c r="F2410" t="s">
        <v>1154</v>
      </c>
      <c r="G2410" t="s">
        <v>286</v>
      </c>
      <c r="H2410" s="11">
        <v>44171.426296296297</v>
      </c>
      <c r="I2410" t="s">
        <v>3366</v>
      </c>
      <c r="J2410">
        <v>0</v>
      </c>
      <c r="K2410">
        <v>91</v>
      </c>
      <c r="M2410">
        <v>2408</v>
      </c>
      <c r="N2410" s="16">
        <v>1.1574074074074073E-5</v>
      </c>
      <c r="O2410">
        <v>32</v>
      </c>
      <c r="P2410">
        <v>4</v>
      </c>
      <c r="Q2410">
        <f>pqZwift[[#This Row],[Afstand]]+IF(pqZwift[[#This Row],[Index]]&gt;1,Q2409,0)</f>
        <v>15348</v>
      </c>
      <c r="R2410">
        <v>13</v>
      </c>
      <c r="S2410">
        <v>91</v>
      </c>
    </row>
    <row r="2411" spans="2:19" x14ac:dyDescent="0.25">
      <c r="B2411">
        <v>2409</v>
      </c>
      <c r="C2411" t="s">
        <v>1268</v>
      </c>
      <c r="D2411" t="s">
        <v>44</v>
      </c>
      <c r="E2411" s="10">
        <v>1.1574074074074073E-5</v>
      </c>
      <c r="F2411" t="s">
        <v>1154</v>
      </c>
      <c r="G2411" t="s">
        <v>3367</v>
      </c>
      <c r="H2411" s="11">
        <v>44171.426307870373</v>
      </c>
      <c r="I2411" t="s">
        <v>3368</v>
      </c>
      <c r="J2411">
        <v>0</v>
      </c>
      <c r="K2411">
        <v>91</v>
      </c>
      <c r="M2411">
        <v>2409</v>
      </c>
      <c r="N2411" s="16">
        <v>1.1574074074074073E-5</v>
      </c>
      <c r="O2411">
        <v>32</v>
      </c>
      <c r="P2411">
        <v>4</v>
      </c>
      <c r="Q2411">
        <f>pqZwift[[#This Row],[Afstand]]+IF(pqZwift[[#This Row],[Index]]&gt;1,Q2410,0)</f>
        <v>15352</v>
      </c>
      <c r="R2411">
        <v>13</v>
      </c>
      <c r="S2411">
        <v>91</v>
      </c>
    </row>
    <row r="2412" spans="2:19" x14ac:dyDescent="0.25">
      <c r="B2412">
        <v>2410</v>
      </c>
      <c r="C2412" t="s">
        <v>1268</v>
      </c>
      <c r="D2412" t="s">
        <v>44</v>
      </c>
      <c r="E2412" s="10">
        <v>1.1574074074074073E-5</v>
      </c>
      <c r="F2412" t="s">
        <v>1154</v>
      </c>
      <c r="G2412" t="s">
        <v>3367</v>
      </c>
      <c r="H2412" s="11">
        <v>44171.426319444443</v>
      </c>
      <c r="I2412" t="s">
        <v>3369</v>
      </c>
      <c r="J2412">
        <v>0</v>
      </c>
      <c r="K2412">
        <v>91</v>
      </c>
      <c r="M2412">
        <v>2410</v>
      </c>
      <c r="N2412" s="16">
        <v>1.1574074074074073E-5</v>
      </c>
      <c r="O2412">
        <v>32</v>
      </c>
      <c r="P2412">
        <v>4</v>
      </c>
      <c r="Q2412">
        <f>pqZwift[[#This Row],[Afstand]]+IF(pqZwift[[#This Row],[Index]]&gt;1,Q2411,0)</f>
        <v>15356</v>
      </c>
      <c r="R2412">
        <v>13</v>
      </c>
      <c r="S2412">
        <v>91</v>
      </c>
    </row>
    <row r="2413" spans="2:19" x14ac:dyDescent="0.25">
      <c r="B2413">
        <v>2411</v>
      </c>
      <c r="C2413" t="s">
        <v>1268</v>
      </c>
      <c r="D2413" t="s">
        <v>44</v>
      </c>
      <c r="E2413" s="10">
        <v>1.1574074074074073E-5</v>
      </c>
      <c r="F2413" t="s">
        <v>1154</v>
      </c>
      <c r="G2413" t="s">
        <v>351</v>
      </c>
      <c r="H2413" s="11">
        <v>44171.42633101852</v>
      </c>
      <c r="I2413" t="s">
        <v>3370</v>
      </c>
      <c r="J2413">
        <v>0</v>
      </c>
      <c r="K2413">
        <v>91</v>
      </c>
      <c r="M2413">
        <v>2411</v>
      </c>
      <c r="N2413" s="16">
        <v>1.1574074074074073E-5</v>
      </c>
      <c r="O2413">
        <v>32</v>
      </c>
      <c r="P2413">
        <v>4</v>
      </c>
      <c r="Q2413">
        <f>pqZwift[[#This Row],[Afstand]]+IF(pqZwift[[#This Row],[Index]]&gt;1,Q2412,0)</f>
        <v>15360</v>
      </c>
      <c r="R2413">
        <v>13</v>
      </c>
      <c r="S2413">
        <v>91</v>
      </c>
    </row>
    <row r="2414" spans="2:19" x14ac:dyDescent="0.25">
      <c r="B2414">
        <v>2412</v>
      </c>
      <c r="C2414" t="s">
        <v>1268</v>
      </c>
      <c r="D2414" t="s">
        <v>44</v>
      </c>
      <c r="E2414" s="10">
        <v>1.1574074074074073E-5</v>
      </c>
      <c r="F2414" t="s">
        <v>1154</v>
      </c>
      <c r="G2414" t="s">
        <v>362</v>
      </c>
      <c r="H2414" s="11">
        <v>44171.426342592589</v>
      </c>
      <c r="I2414" t="s">
        <v>3371</v>
      </c>
      <c r="J2414">
        <v>0</v>
      </c>
      <c r="K2414">
        <v>91</v>
      </c>
      <c r="M2414">
        <v>2412</v>
      </c>
      <c r="N2414" s="16">
        <v>1.1574074074074073E-5</v>
      </c>
      <c r="O2414">
        <v>32</v>
      </c>
      <c r="P2414">
        <v>4</v>
      </c>
      <c r="Q2414">
        <f>pqZwift[[#This Row],[Afstand]]+IF(pqZwift[[#This Row],[Index]]&gt;1,Q2413,0)</f>
        <v>15364</v>
      </c>
      <c r="R2414">
        <v>13</v>
      </c>
      <c r="S2414">
        <v>91</v>
      </c>
    </row>
    <row r="2415" spans="2:19" x14ac:dyDescent="0.25">
      <c r="B2415">
        <v>2413</v>
      </c>
      <c r="C2415" t="s">
        <v>1273</v>
      </c>
      <c r="D2415" t="s">
        <v>44</v>
      </c>
      <c r="E2415" s="10">
        <v>1.1574074074074073E-5</v>
      </c>
      <c r="F2415" t="s">
        <v>1154</v>
      </c>
      <c r="G2415" t="s">
        <v>362</v>
      </c>
      <c r="H2415" s="11">
        <v>44171.426354166666</v>
      </c>
      <c r="I2415" t="s">
        <v>3372</v>
      </c>
      <c r="J2415">
        <v>0</v>
      </c>
      <c r="K2415">
        <v>91</v>
      </c>
      <c r="M2415">
        <v>2413</v>
      </c>
      <c r="N2415" s="16">
        <v>1.1574074074074073E-5</v>
      </c>
      <c r="O2415">
        <v>33</v>
      </c>
      <c r="P2415">
        <v>4</v>
      </c>
      <c r="Q2415">
        <f>pqZwift[[#This Row],[Afstand]]+IF(pqZwift[[#This Row],[Index]]&gt;1,Q2414,0)</f>
        <v>15368</v>
      </c>
      <c r="R2415">
        <v>13</v>
      </c>
      <c r="S2415">
        <v>91</v>
      </c>
    </row>
    <row r="2416" spans="2:19" x14ac:dyDescent="0.25">
      <c r="B2416">
        <v>2414</v>
      </c>
      <c r="C2416" t="s">
        <v>1273</v>
      </c>
      <c r="D2416" t="s">
        <v>48</v>
      </c>
      <c r="E2416" s="10">
        <v>1.1574074074074073E-5</v>
      </c>
      <c r="F2416" t="s">
        <v>49</v>
      </c>
      <c r="G2416" t="s">
        <v>188</v>
      </c>
      <c r="H2416" s="11">
        <v>44171.426365740743</v>
      </c>
      <c r="I2416" t="s">
        <v>3373</v>
      </c>
      <c r="J2416">
        <v>0</v>
      </c>
      <c r="K2416">
        <v>91</v>
      </c>
      <c r="M2416">
        <v>2414</v>
      </c>
      <c r="N2416" s="16">
        <v>1.1574074074074073E-5</v>
      </c>
      <c r="O2416">
        <v>33</v>
      </c>
      <c r="P2416">
        <v>3</v>
      </c>
      <c r="Q2416">
        <f>pqZwift[[#This Row],[Afstand]]+IF(pqZwift[[#This Row],[Index]]&gt;1,Q2415,0)</f>
        <v>15371</v>
      </c>
      <c r="R2416">
        <v>9</v>
      </c>
      <c r="S2416">
        <v>91</v>
      </c>
    </row>
    <row r="2417" spans="2:19" x14ac:dyDescent="0.25">
      <c r="B2417">
        <v>2415</v>
      </c>
      <c r="C2417" t="s">
        <v>1273</v>
      </c>
      <c r="D2417" t="s">
        <v>44</v>
      </c>
      <c r="E2417" s="10">
        <v>1.1574074074074073E-5</v>
      </c>
      <c r="F2417" t="s">
        <v>1154</v>
      </c>
      <c r="G2417" t="s">
        <v>357</v>
      </c>
      <c r="H2417" s="11">
        <v>44171.426377314812</v>
      </c>
      <c r="I2417" t="s">
        <v>3374</v>
      </c>
      <c r="J2417">
        <v>0</v>
      </c>
      <c r="K2417">
        <v>90</v>
      </c>
      <c r="M2417">
        <v>2415</v>
      </c>
      <c r="N2417" s="16">
        <v>1.1574074074074073E-5</v>
      </c>
      <c r="O2417">
        <v>33</v>
      </c>
      <c r="P2417">
        <v>4</v>
      </c>
      <c r="Q2417">
        <f>pqZwift[[#This Row],[Afstand]]+IF(pqZwift[[#This Row],[Index]]&gt;1,Q2416,0)</f>
        <v>15375</v>
      </c>
      <c r="R2417">
        <v>13</v>
      </c>
      <c r="S2417">
        <v>90</v>
      </c>
    </row>
    <row r="2418" spans="2:19" x14ac:dyDescent="0.25">
      <c r="B2418">
        <v>2416</v>
      </c>
      <c r="C2418" t="s">
        <v>1273</v>
      </c>
      <c r="D2418" t="s">
        <v>44</v>
      </c>
      <c r="E2418" s="10">
        <v>1.1574074074074073E-5</v>
      </c>
      <c r="F2418" t="s">
        <v>1154</v>
      </c>
      <c r="G2418" t="s">
        <v>3310</v>
      </c>
      <c r="H2418" s="11">
        <v>44171.426388888889</v>
      </c>
      <c r="I2418" t="s">
        <v>3375</v>
      </c>
      <c r="J2418">
        <v>0</v>
      </c>
      <c r="K2418">
        <v>89</v>
      </c>
      <c r="M2418">
        <v>2416</v>
      </c>
      <c r="N2418" s="16">
        <v>1.1574074074074073E-5</v>
      </c>
      <c r="O2418">
        <v>33</v>
      </c>
      <c r="P2418">
        <v>4</v>
      </c>
      <c r="Q2418">
        <f>pqZwift[[#This Row],[Afstand]]+IF(pqZwift[[#This Row],[Index]]&gt;1,Q2417,0)</f>
        <v>15379</v>
      </c>
      <c r="R2418">
        <v>13</v>
      </c>
      <c r="S2418">
        <v>89</v>
      </c>
    </row>
    <row r="2419" spans="2:19" x14ac:dyDescent="0.25">
      <c r="B2419">
        <v>2417</v>
      </c>
      <c r="C2419" t="s">
        <v>1273</v>
      </c>
      <c r="D2419" t="s">
        <v>36</v>
      </c>
      <c r="E2419" s="10">
        <v>1.1574074074074073E-5</v>
      </c>
      <c r="F2419" t="s">
        <v>40</v>
      </c>
      <c r="G2419" t="s">
        <v>59</v>
      </c>
      <c r="H2419" s="11">
        <v>44171.426400462966</v>
      </c>
      <c r="I2419" t="s">
        <v>3376</v>
      </c>
      <c r="J2419">
        <v>0</v>
      </c>
      <c r="K2419">
        <v>90</v>
      </c>
      <c r="M2419">
        <v>2417</v>
      </c>
      <c r="N2419" s="16">
        <v>1.1574074074074073E-5</v>
      </c>
      <c r="O2419">
        <v>33</v>
      </c>
      <c r="P2419">
        <v>2</v>
      </c>
      <c r="Q2419">
        <f>pqZwift[[#This Row],[Afstand]]+IF(pqZwift[[#This Row],[Index]]&gt;1,Q2418,0)</f>
        <v>15381</v>
      </c>
      <c r="R2419">
        <v>6</v>
      </c>
      <c r="S2419">
        <v>90</v>
      </c>
    </row>
    <row r="2420" spans="2:19" x14ac:dyDescent="0.25">
      <c r="B2420">
        <v>2418</v>
      </c>
      <c r="C2420" t="s">
        <v>1273</v>
      </c>
      <c r="D2420" t="s">
        <v>44</v>
      </c>
      <c r="E2420" s="10">
        <v>1.1574074074074073E-5</v>
      </c>
      <c r="F2420" t="s">
        <v>1154</v>
      </c>
      <c r="G2420" t="s">
        <v>3310</v>
      </c>
      <c r="H2420" s="11">
        <v>44171.426412037035</v>
      </c>
      <c r="I2420" t="s">
        <v>3377</v>
      </c>
      <c r="J2420">
        <v>0</v>
      </c>
      <c r="K2420">
        <v>89</v>
      </c>
      <c r="M2420">
        <v>2418</v>
      </c>
      <c r="N2420" s="16">
        <v>1.1574074074074073E-5</v>
      </c>
      <c r="O2420">
        <v>33</v>
      </c>
      <c r="P2420">
        <v>4</v>
      </c>
      <c r="Q2420">
        <f>pqZwift[[#This Row],[Afstand]]+IF(pqZwift[[#This Row],[Index]]&gt;1,Q2419,0)</f>
        <v>15385</v>
      </c>
      <c r="R2420">
        <v>13</v>
      </c>
      <c r="S2420">
        <v>89</v>
      </c>
    </row>
    <row r="2421" spans="2:19" x14ac:dyDescent="0.25">
      <c r="B2421">
        <v>2419</v>
      </c>
      <c r="C2421" t="s">
        <v>1273</v>
      </c>
      <c r="D2421" t="s">
        <v>44</v>
      </c>
      <c r="E2421" s="10">
        <v>1.1574074074074073E-5</v>
      </c>
      <c r="F2421" t="s">
        <v>1154</v>
      </c>
      <c r="G2421" t="s">
        <v>3271</v>
      </c>
      <c r="H2421" s="11">
        <v>44171.426423611112</v>
      </c>
      <c r="I2421" t="s">
        <v>3378</v>
      </c>
      <c r="J2421">
        <v>0</v>
      </c>
      <c r="K2421">
        <v>90</v>
      </c>
      <c r="M2421">
        <v>2419</v>
      </c>
      <c r="N2421" s="16">
        <v>1.1574074074074073E-5</v>
      </c>
      <c r="O2421">
        <v>33</v>
      </c>
      <c r="P2421">
        <v>4</v>
      </c>
      <c r="Q2421">
        <f>pqZwift[[#This Row],[Afstand]]+IF(pqZwift[[#This Row],[Index]]&gt;1,Q2420,0)</f>
        <v>15389</v>
      </c>
      <c r="R2421">
        <v>13</v>
      </c>
      <c r="S2421">
        <v>90</v>
      </c>
    </row>
    <row r="2422" spans="2:19" x14ac:dyDescent="0.25">
      <c r="B2422">
        <v>2420</v>
      </c>
      <c r="C2422" t="s">
        <v>1273</v>
      </c>
      <c r="D2422" t="s">
        <v>44</v>
      </c>
      <c r="E2422" s="10">
        <v>1.1574074074074073E-5</v>
      </c>
      <c r="F2422" t="s">
        <v>1154</v>
      </c>
      <c r="G2422" t="s">
        <v>3271</v>
      </c>
      <c r="H2422" s="11">
        <v>44171.426435185182</v>
      </c>
      <c r="I2422" t="s">
        <v>3379</v>
      </c>
      <c r="J2422">
        <v>0</v>
      </c>
      <c r="K2422">
        <v>89</v>
      </c>
      <c r="M2422">
        <v>2420</v>
      </c>
      <c r="N2422" s="16">
        <v>1.1574074074074073E-5</v>
      </c>
      <c r="O2422">
        <v>33</v>
      </c>
      <c r="P2422">
        <v>4</v>
      </c>
      <c r="Q2422">
        <f>pqZwift[[#This Row],[Afstand]]+IF(pqZwift[[#This Row],[Index]]&gt;1,Q2421,0)</f>
        <v>15393</v>
      </c>
      <c r="R2422">
        <v>13</v>
      </c>
      <c r="S2422">
        <v>89</v>
      </c>
    </row>
    <row r="2423" spans="2:19" x14ac:dyDescent="0.25">
      <c r="B2423">
        <v>2421</v>
      </c>
      <c r="C2423" t="s">
        <v>1273</v>
      </c>
      <c r="D2423" t="s">
        <v>44</v>
      </c>
      <c r="E2423" s="10">
        <v>1.1574074074074073E-5</v>
      </c>
      <c r="F2423" t="s">
        <v>1154</v>
      </c>
      <c r="G2423" t="s">
        <v>3310</v>
      </c>
      <c r="H2423" s="11">
        <v>44171.426446759258</v>
      </c>
      <c r="I2423" t="s">
        <v>3380</v>
      </c>
      <c r="J2423">
        <v>0</v>
      </c>
      <c r="K2423">
        <v>90</v>
      </c>
      <c r="M2423">
        <v>2421</v>
      </c>
      <c r="N2423" s="16">
        <v>1.1574074074074073E-5</v>
      </c>
      <c r="O2423">
        <v>33</v>
      </c>
      <c r="P2423">
        <v>4</v>
      </c>
      <c r="Q2423">
        <f>pqZwift[[#This Row],[Afstand]]+IF(pqZwift[[#This Row],[Index]]&gt;1,Q2422,0)</f>
        <v>15397</v>
      </c>
      <c r="R2423">
        <v>13</v>
      </c>
      <c r="S2423">
        <v>90</v>
      </c>
    </row>
    <row r="2424" spans="2:19" x14ac:dyDescent="0.25">
      <c r="B2424">
        <v>2422</v>
      </c>
      <c r="C2424" t="s">
        <v>1273</v>
      </c>
      <c r="D2424" t="s">
        <v>36</v>
      </c>
      <c r="E2424" s="10">
        <v>1.1574074074074073E-5</v>
      </c>
      <c r="F2424" t="s">
        <v>40</v>
      </c>
      <c r="G2424" t="s">
        <v>156</v>
      </c>
      <c r="H2424" s="11">
        <v>44171.426458333335</v>
      </c>
      <c r="I2424" t="s">
        <v>3381</v>
      </c>
      <c r="J2424">
        <v>0</v>
      </c>
      <c r="K2424">
        <v>89</v>
      </c>
      <c r="M2424">
        <v>2422</v>
      </c>
      <c r="N2424" s="16">
        <v>1.1574074074074073E-5</v>
      </c>
      <c r="O2424">
        <v>33</v>
      </c>
      <c r="P2424">
        <v>2</v>
      </c>
      <c r="Q2424">
        <f>pqZwift[[#This Row],[Afstand]]+IF(pqZwift[[#This Row],[Index]]&gt;1,Q2423,0)</f>
        <v>15399</v>
      </c>
      <c r="R2424">
        <v>6</v>
      </c>
      <c r="S2424">
        <v>89</v>
      </c>
    </row>
    <row r="2425" spans="2:19" x14ac:dyDescent="0.25">
      <c r="B2425">
        <v>2423</v>
      </c>
      <c r="C2425" t="s">
        <v>1273</v>
      </c>
      <c r="D2425" t="s">
        <v>44</v>
      </c>
      <c r="E2425" s="10">
        <v>1.1574074074074073E-5</v>
      </c>
      <c r="F2425" t="s">
        <v>1154</v>
      </c>
      <c r="G2425" t="s">
        <v>3271</v>
      </c>
      <c r="H2425" s="11">
        <v>44171.426469907405</v>
      </c>
      <c r="I2425" t="s">
        <v>3382</v>
      </c>
      <c r="J2425">
        <v>0</v>
      </c>
      <c r="K2425">
        <v>90</v>
      </c>
      <c r="M2425">
        <v>2423</v>
      </c>
      <c r="N2425" s="16">
        <v>1.1574074074074073E-5</v>
      </c>
      <c r="O2425">
        <v>33</v>
      </c>
      <c r="P2425">
        <v>4</v>
      </c>
      <c r="Q2425">
        <f>pqZwift[[#This Row],[Afstand]]+IF(pqZwift[[#This Row],[Index]]&gt;1,Q2424,0)</f>
        <v>15403</v>
      </c>
      <c r="R2425">
        <v>13</v>
      </c>
      <c r="S2425">
        <v>90</v>
      </c>
    </row>
    <row r="2426" spans="2:19" x14ac:dyDescent="0.25">
      <c r="B2426">
        <v>2424</v>
      </c>
      <c r="C2426" t="s">
        <v>1279</v>
      </c>
      <c r="D2426" t="s">
        <v>44</v>
      </c>
      <c r="E2426" s="10">
        <v>1.1574074074074073E-5</v>
      </c>
      <c r="F2426" t="s">
        <v>1154</v>
      </c>
      <c r="G2426" t="s">
        <v>3271</v>
      </c>
      <c r="H2426" s="11">
        <v>44171.426481481481</v>
      </c>
      <c r="I2426" t="s">
        <v>3383</v>
      </c>
      <c r="J2426">
        <v>0</v>
      </c>
      <c r="K2426">
        <v>89</v>
      </c>
      <c r="M2426">
        <v>2424</v>
      </c>
      <c r="N2426" s="16">
        <v>1.1574074074074073E-5</v>
      </c>
      <c r="O2426">
        <v>34</v>
      </c>
      <c r="P2426">
        <v>4</v>
      </c>
      <c r="Q2426">
        <f>pqZwift[[#This Row],[Afstand]]+IF(pqZwift[[#This Row],[Index]]&gt;1,Q2425,0)</f>
        <v>15407</v>
      </c>
      <c r="R2426">
        <v>13</v>
      </c>
      <c r="S2426">
        <v>89</v>
      </c>
    </row>
    <row r="2427" spans="2:19" x14ac:dyDescent="0.25">
      <c r="B2427">
        <v>2425</v>
      </c>
      <c r="C2427" t="s">
        <v>1279</v>
      </c>
      <c r="D2427" t="s">
        <v>44</v>
      </c>
      <c r="E2427" s="10">
        <v>1.1574074074074073E-5</v>
      </c>
      <c r="F2427" t="s">
        <v>1154</v>
      </c>
      <c r="G2427" t="s">
        <v>3271</v>
      </c>
      <c r="H2427" s="11">
        <v>44171.426493055558</v>
      </c>
      <c r="I2427" t="s">
        <v>3384</v>
      </c>
      <c r="J2427">
        <v>0</v>
      </c>
      <c r="K2427">
        <v>90</v>
      </c>
      <c r="M2427">
        <v>2425</v>
      </c>
      <c r="N2427" s="16">
        <v>1.1574074074074073E-5</v>
      </c>
      <c r="O2427">
        <v>34</v>
      </c>
      <c r="P2427">
        <v>4</v>
      </c>
      <c r="Q2427">
        <f>pqZwift[[#This Row],[Afstand]]+IF(pqZwift[[#This Row],[Index]]&gt;1,Q2426,0)</f>
        <v>15411</v>
      </c>
      <c r="R2427">
        <v>13</v>
      </c>
      <c r="S2427">
        <v>90</v>
      </c>
    </row>
    <row r="2428" spans="2:19" x14ac:dyDescent="0.25">
      <c r="B2428">
        <v>2426</v>
      </c>
      <c r="C2428" t="s">
        <v>1279</v>
      </c>
      <c r="D2428" t="s">
        <v>36</v>
      </c>
      <c r="E2428" s="10">
        <v>1.1574074074074073E-5</v>
      </c>
      <c r="F2428" t="s">
        <v>40</v>
      </c>
      <c r="G2428" t="s">
        <v>162</v>
      </c>
      <c r="H2428" s="11">
        <v>44171.426504629628</v>
      </c>
      <c r="I2428" t="s">
        <v>3385</v>
      </c>
      <c r="J2428">
        <v>0</v>
      </c>
      <c r="K2428">
        <v>90</v>
      </c>
      <c r="M2428">
        <v>2426</v>
      </c>
      <c r="N2428" s="16">
        <v>1.1574074074074073E-5</v>
      </c>
      <c r="O2428">
        <v>34</v>
      </c>
      <c r="P2428">
        <v>2</v>
      </c>
      <c r="Q2428">
        <f>pqZwift[[#This Row],[Afstand]]+IF(pqZwift[[#This Row],[Index]]&gt;1,Q2427,0)</f>
        <v>15413</v>
      </c>
      <c r="R2428">
        <v>6</v>
      </c>
      <c r="S2428">
        <v>90</v>
      </c>
    </row>
    <row r="2429" spans="2:19" x14ac:dyDescent="0.25">
      <c r="B2429">
        <v>2427</v>
      </c>
      <c r="C2429" t="s">
        <v>1279</v>
      </c>
      <c r="D2429" t="s">
        <v>44</v>
      </c>
      <c r="E2429" s="10">
        <v>1.1574074074074073E-5</v>
      </c>
      <c r="F2429" t="s">
        <v>1154</v>
      </c>
      <c r="G2429" t="s">
        <v>3271</v>
      </c>
      <c r="H2429" s="11">
        <v>44171.426516203705</v>
      </c>
      <c r="I2429" t="s">
        <v>3386</v>
      </c>
      <c r="J2429">
        <v>0</v>
      </c>
      <c r="K2429">
        <v>91</v>
      </c>
      <c r="M2429">
        <v>2427</v>
      </c>
      <c r="N2429" s="16">
        <v>1.1574074074074073E-5</v>
      </c>
      <c r="O2429">
        <v>34</v>
      </c>
      <c r="P2429">
        <v>4</v>
      </c>
      <c r="Q2429">
        <f>pqZwift[[#This Row],[Afstand]]+IF(pqZwift[[#This Row],[Index]]&gt;1,Q2428,0)</f>
        <v>15417</v>
      </c>
      <c r="R2429">
        <v>13</v>
      </c>
      <c r="S2429">
        <v>91</v>
      </c>
    </row>
    <row r="2430" spans="2:19" x14ac:dyDescent="0.25">
      <c r="B2430">
        <v>2428</v>
      </c>
      <c r="C2430" t="s">
        <v>1279</v>
      </c>
      <c r="D2430" t="s">
        <v>44</v>
      </c>
      <c r="E2430" s="10">
        <v>1.1574074074074073E-5</v>
      </c>
      <c r="F2430" t="s">
        <v>1154</v>
      </c>
      <c r="G2430" t="s">
        <v>3271</v>
      </c>
      <c r="H2430" s="11">
        <v>44171.426527777781</v>
      </c>
      <c r="I2430" t="s">
        <v>3387</v>
      </c>
      <c r="J2430">
        <v>0</v>
      </c>
      <c r="K2430">
        <v>91</v>
      </c>
      <c r="M2430">
        <v>2428</v>
      </c>
      <c r="N2430" s="16">
        <v>1.1574074074074073E-5</v>
      </c>
      <c r="O2430">
        <v>34</v>
      </c>
      <c r="P2430">
        <v>4</v>
      </c>
      <c r="Q2430">
        <f>pqZwift[[#This Row],[Afstand]]+IF(pqZwift[[#This Row],[Index]]&gt;1,Q2429,0)</f>
        <v>15421</v>
      </c>
      <c r="R2430">
        <v>13</v>
      </c>
      <c r="S2430">
        <v>91</v>
      </c>
    </row>
    <row r="2431" spans="2:19" x14ac:dyDescent="0.25">
      <c r="B2431">
        <v>2429</v>
      </c>
      <c r="C2431" t="s">
        <v>1279</v>
      </c>
      <c r="D2431" t="s">
        <v>44</v>
      </c>
      <c r="E2431" s="10">
        <v>1.1574074074074073E-5</v>
      </c>
      <c r="F2431" t="s">
        <v>1151</v>
      </c>
      <c r="G2431" t="s">
        <v>188</v>
      </c>
      <c r="H2431" s="11">
        <v>44171.426539351851</v>
      </c>
      <c r="I2431" t="s">
        <v>3388</v>
      </c>
      <c r="J2431">
        <v>0</v>
      </c>
      <c r="K2431">
        <v>91</v>
      </c>
      <c r="M2431">
        <v>2429</v>
      </c>
      <c r="N2431" s="16">
        <v>1.1574074074074073E-5</v>
      </c>
      <c r="O2431">
        <v>34</v>
      </c>
      <c r="P2431">
        <v>4</v>
      </c>
      <c r="Q2431">
        <f>pqZwift[[#This Row],[Afstand]]+IF(pqZwift[[#This Row],[Index]]&gt;1,Q2430,0)</f>
        <v>15425</v>
      </c>
      <c r="R2431">
        <v>14</v>
      </c>
      <c r="S2431">
        <v>91</v>
      </c>
    </row>
    <row r="2432" spans="2:19" x14ac:dyDescent="0.25">
      <c r="B2432">
        <v>2430</v>
      </c>
      <c r="C2432" t="s">
        <v>1279</v>
      </c>
      <c r="D2432" t="s">
        <v>36</v>
      </c>
      <c r="E2432" s="10">
        <v>1.1574074074074073E-5</v>
      </c>
      <c r="F2432" t="s">
        <v>40</v>
      </c>
      <c r="G2432" t="s">
        <v>162</v>
      </c>
      <c r="H2432" s="11">
        <v>44171.426550925928</v>
      </c>
      <c r="I2432" t="s">
        <v>3389</v>
      </c>
      <c r="J2432">
        <v>0</v>
      </c>
      <c r="K2432">
        <v>92</v>
      </c>
      <c r="M2432">
        <v>2430</v>
      </c>
      <c r="N2432" s="16">
        <v>1.1574074074074073E-5</v>
      </c>
      <c r="O2432">
        <v>34</v>
      </c>
      <c r="P2432">
        <v>2</v>
      </c>
      <c r="Q2432">
        <f>pqZwift[[#This Row],[Afstand]]+IF(pqZwift[[#This Row],[Index]]&gt;1,Q2431,0)</f>
        <v>15427</v>
      </c>
      <c r="R2432">
        <v>6</v>
      </c>
      <c r="S2432">
        <v>92</v>
      </c>
    </row>
    <row r="2433" spans="2:19" x14ac:dyDescent="0.25">
      <c r="B2433">
        <v>2431</v>
      </c>
      <c r="C2433" t="s">
        <v>1279</v>
      </c>
      <c r="D2433" t="s">
        <v>44</v>
      </c>
      <c r="E2433" s="10">
        <v>1.1574074074074073E-5</v>
      </c>
      <c r="F2433" t="s">
        <v>1154</v>
      </c>
      <c r="G2433" t="s">
        <v>3271</v>
      </c>
      <c r="H2433" s="11">
        <v>44171.426562499997</v>
      </c>
      <c r="I2433" t="s">
        <v>3390</v>
      </c>
      <c r="J2433">
        <v>0</v>
      </c>
      <c r="K2433">
        <v>92</v>
      </c>
      <c r="M2433">
        <v>2431</v>
      </c>
      <c r="N2433" s="16">
        <v>1.1574074074074073E-5</v>
      </c>
      <c r="O2433">
        <v>34</v>
      </c>
      <c r="P2433">
        <v>4</v>
      </c>
      <c r="Q2433">
        <f>pqZwift[[#This Row],[Afstand]]+IF(pqZwift[[#This Row],[Index]]&gt;1,Q2432,0)</f>
        <v>15431</v>
      </c>
      <c r="R2433">
        <v>13</v>
      </c>
      <c r="S2433">
        <v>92</v>
      </c>
    </row>
    <row r="2434" spans="2:19" x14ac:dyDescent="0.25">
      <c r="B2434">
        <v>2432</v>
      </c>
      <c r="C2434" t="s">
        <v>1279</v>
      </c>
      <c r="D2434" t="s">
        <v>44</v>
      </c>
      <c r="E2434" s="10">
        <v>1.1574074074074073E-5</v>
      </c>
      <c r="F2434" t="s">
        <v>1154</v>
      </c>
      <c r="G2434" t="s">
        <v>3271</v>
      </c>
      <c r="H2434" s="11">
        <v>44171.426574074074</v>
      </c>
      <c r="I2434" t="s">
        <v>3391</v>
      </c>
      <c r="J2434">
        <v>0</v>
      </c>
      <c r="K2434">
        <v>91</v>
      </c>
      <c r="M2434">
        <v>2432</v>
      </c>
      <c r="N2434" s="16">
        <v>1.1574074074074073E-5</v>
      </c>
      <c r="O2434">
        <v>34</v>
      </c>
      <c r="P2434">
        <v>4</v>
      </c>
      <c r="Q2434">
        <f>pqZwift[[#This Row],[Afstand]]+IF(pqZwift[[#This Row],[Index]]&gt;1,Q2433,0)</f>
        <v>15435</v>
      </c>
      <c r="R2434">
        <v>13</v>
      </c>
      <c r="S2434">
        <v>91</v>
      </c>
    </row>
    <row r="2435" spans="2:19" x14ac:dyDescent="0.25">
      <c r="B2435">
        <v>2433</v>
      </c>
      <c r="C2435" t="s">
        <v>1279</v>
      </c>
      <c r="D2435" t="s">
        <v>44</v>
      </c>
      <c r="E2435" s="10">
        <v>1.1574074074074073E-5</v>
      </c>
      <c r="F2435" t="s">
        <v>1154</v>
      </c>
      <c r="G2435" t="s">
        <v>3310</v>
      </c>
      <c r="H2435" s="11">
        <v>44171.426585648151</v>
      </c>
      <c r="I2435" t="s">
        <v>3392</v>
      </c>
      <c r="J2435">
        <v>0</v>
      </c>
      <c r="K2435">
        <v>91</v>
      </c>
      <c r="M2435">
        <v>2433</v>
      </c>
      <c r="N2435" s="16">
        <v>1.1574074074074073E-5</v>
      </c>
      <c r="O2435">
        <v>34</v>
      </c>
      <c r="P2435">
        <v>4</v>
      </c>
      <c r="Q2435">
        <f>pqZwift[[#This Row],[Afstand]]+IF(pqZwift[[#This Row],[Index]]&gt;1,Q2434,0)</f>
        <v>15439</v>
      </c>
      <c r="R2435">
        <v>13</v>
      </c>
      <c r="S2435">
        <v>91</v>
      </c>
    </row>
    <row r="2436" spans="2:19" x14ac:dyDescent="0.25">
      <c r="B2436">
        <v>2434</v>
      </c>
      <c r="C2436" t="s">
        <v>1279</v>
      </c>
      <c r="D2436" t="s">
        <v>36</v>
      </c>
      <c r="E2436" s="10">
        <v>1.1574074074074073E-5</v>
      </c>
      <c r="F2436" t="s">
        <v>40</v>
      </c>
      <c r="G2436" t="s">
        <v>59</v>
      </c>
      <c r="H2436" s="11">
        <v>44171.42659722222</v>
      </c>
      <c r="I2436" t="s">
        <v>3393</v>
      </c>
      <c r="J2436">
        <v>0</v>
      </c>
      <c r="K2436">
        <v>90</v>
      </c>
      <c r="M2436">
        <v>2434</v>
      </c>
      <c r="N2436" s="16">
        <v>1.1574074074074073E-5</v>
      </c>
      <c r="O2436">
        <v>34</v>
      </c>
      <c r="P2436">
        <v>2</v>
      </c>
      <c r="Q2436">
        <f>pqZwift[[#This Row],[Afstand]]+IF(pqZwift[[#This Row],[Index]]&gt;1,Q2435,0)</f>
        <v>15441</v>
      </c>
      <c r="R2436">
        <v>6</v>
      </c>
      <c r="S2436">
        <v>90</v>
      </c>
    </row>
    <row r="2437" spans="2:19" x14ac:dyDescent="0.25">
      <c r="B2437">
        <v>2435</v>
      </c>
      <c r="C2437" t="s">
        <v>1284</v>
      </c>
      <c r="D2437" t="s">
        <v>44</v>
      </c>
      <c r="E2437" s="10">
        <v>1.1574074074074073E-5</v>
      </c>
      <c r="F2437" t="s">
        <v>1154</v>
      </c>
      <c r="G2437" t="s">
        <v>357</v>
      </c>
      <c r="H2437" s="11">
        <v>44171.426608796297</v>
      </c>
      <c r="I2437" t="s">
        <v>3394</v>
      </c>
      <c r="J2437">
        <v>0</v>
      </c>
      <c r="K2437">
        <v>89</v>
      </c>
      <c r="M2437">
        <v>2435</v>
      </c>
      <c r="N2437" s="16">
        <v>1.1574074074074073E-5</v>
      </c>
      <c r="O2437">
        <v>35</v>
      </c>
      <c r="P2437">
        <v>4</v>
      </c>
      <c r="Q2437">
        <f>pqZwift[[#This Row],[Afstand]]+IF(pqZwift[[#This Row],[Index]]&gt;1,Q2436,0)</f>
        <v>15445</v>
      </c>
      <c r="R2437">
        <v>13</v>
      </c>
      <c r="S2437">
        <v>89</v>
      </c>
    </row>
    <row r="2438" spans="2:19" x14ac:dyDescent="0.25">
      <c r="B2438">
        <v>2436</v>
      </c>
      <c r="C2438" t="s">
        <v>1284</v>
      </c>
      <c r="D2438" t="s">
        <v>44</v>
      </c>
      <c r="E2438" s="10">
        <v>1.1574074074074073E-5</v>
      </c>
      <c r="F2438" t="s">
        <v>1154</v>
      </c>
      <c r="G2438" t="s">
        <v>357</v>
      </c>
      <c r="H2438" s="11">
        <v>44171.426620370374</v>
      </c>
      <c r="I2438" t="s">
        <v>3395</v>
      </c>
      <c r="J2438">
        <v>0</v>
      </c>
      <c r="K2438">
        <v>88</v>
      </c>
      <c r="M2438">
        <v>2436</v>
      </c>
      <c r="N2438" s="16">
        <v>1.1574074074074073E-5</v>
      </c>
      <c r="O2438">
        <v>35</v>
      </c>
      <c r="P2438">
        <v>4</v>
      </c>
      <c r="Q2438">
        <f>pqZwift[[#This Row],[Afstand]]+IF(pqZwift[[#This Row],[Index]]&gt;1,Q2437,0)</f>
        <v>15449</v>
      </c>
      <c r="R2438">
        <v>13</v>
      </c>
      <c r="S2438">
        <v>88</v>
      </c>
    </row>
    <row r="2439" spans="2:19" x14ac:dyDescent="0.25">
      <c r="B2439">
        <v>2437</v>
      </c>
      <c r="C2439" t="s">
        <v>1284</v>
      </c>
      <c r="D2439" t="s">
        <v>44</v>
      </c>
      <c r="E2439" s="10">
        <v>1.1574074074074073E-5</v>
      </c>
      <c r="F2439" t="s">
        <v>1154</v>
      </c>
      <c r="G2439" t="s">
        <v>362</v>
      </c>
      <c r="H2439" s="11">
        <v>44171.426631944443</v>
      </c>
      <c r="I2439" t="s">
        <v>3396</v>
      </c>
      <c r="J2439">
        <v>0</v>
      </c>
      <c r="K2439">
        <v>88</v>
      </c>
      <c r="M2439">
        <v>2437</v>
      </c>
      <c r="N2439" s="16">
        <v>1.1574074074074073E-5</v>
      </c>
      <c r="O2439">
        <v>35</v>
      </c>
      <c r="P2439">
        <v>4</v>
      </c>
      <c r="Q2439">
        <f>pqZwift[[#This Row],[Afstand]]+IF(pqZwift[[#This Row],[Index]]&gt;1,Q2438,0)</f>
        <v>15453</v>
      </c>
      <c r="R2439">
        <v>13</v>
      </c>
      <c r="S2439">
        <v>88</v>
      </c>
    </row>
    <row r="2440" spans="2:19" x14ac:dyDescent="0.25">
      <c r="B2440">
        <v>2438</v>
      </c>
      <c r="C2440" t="s">
        <v>1284</v>
      </c>
      <c r="D2440" t="s">
        <v>136</v>
      </c>
      <c r="E2440" s="10">
        <v>1.1574074074074073E-5</v>
      </c>
      <c r="F2440" t="s">
        <v>3274</v>
      </c>
      <c r="G2440" t="s">
        <v>190</v>
      </c>
      <c r="H2440" s="11">
        <v>44171.42664351852</v>
      </c>
      <c r="I2440" t="s">
        <v>3397</v>
      </c>
      <c r="J2440">
        <v>0</v>
      </c>
      <c r="K2440">
        <v>88</v>
      </c>
      <c r="M2440">
        <v>2438</v>
      </c>
      <c r="N2440" s="16">
        <v>1.1574074074074073E-5</v>
      </c>
      <c r="O2440">
        <v>35</v>
      </c>
      <c r="P2440">
        <v>1</v>
      </c>
      <c r="Q2440">
        <f>pqZwift[[#This Row],[Afstand]]+IF(pqZwift[[#This Row],[Index]]&gt;1,Q2439,0)</f>
        <v>15454</v>
      </c>
      <c r="R2440">
        <v>5</v>
      </c>
      <c r="S2440">
        <v>88</v>
      </c>
    </row>
    <row r="2441" spans="2:19" x14ac:dyDescent="0.25">
      <c r="B2441">
        <v>2439</v>
      </c>
      <c r="C2441" t="s">
        <v>1284</v>
      </c>
      <c r="D2441" t="s">
        <v>44</v>
      </c>
      <c r="E2441" s="10">
        <v>1.1574074074074073E-5</v>
      </c>
      <c r="F2441" t="s">
        <v>1154</v>
      </c>
      <c r="G2441" t="s">
        <v>351</v>
      </c>
      <c r="H2441" s="11">
        <v>44171.426655092589</v>
      </c>
      <c r="I2441" t="s">
        <v>3398</v>
      </c>
      <c r="J2441">
        <v>0</v>
      </c>
      <c r="K2441">
        <v>88</v>
      </c>
      <c r="M2441">
        <v>2439</v>
      </c>
      <c r="N2441" s="16">
        <v>1.1574074074074073E-5</v>
      </c>
      <c r="O2441">
        <v>35</v>
      </c>
      <c r="P2441">
        <v>4</v>
      </c>
      <c r="Q2441">
        <f>pqZwift[[#This Row],[Afstand]]+IF(pqZwift[[#This Row],[Index]]&gt;1,Q2440,0)</f>
        <v>15458</v>
      </c>
      <c r="R2441">
        <v>13</v>
      </c>
      <c r="S2441">
        <v>88</v>
      </c>
    </row>
    <row r="2442" spans="2:19" x14ac:dyDescent="0.25">
      <c r="B2442">
        <v>2440</v>
      </c>
      <c r="C2442" t="s">
        <v>1284</v>
      </c>
      <c r="D2442" t="s">
        <v>44</v>
      </c>
      <c r="E2442" s="10">
        <v>1.1574074074074073E-5</v>
      </c>
      <c r="F2442" t="s">
        <v>1154</v>
      </c>
      <c r="G2442" t="s">
        <v>3277</v>
      </c>
      <c r="H2442" s="11">
        <v>44171.426666666666</v>
      </c>
      <c r="I2442" t="s">
        <v>3399</v>
      </c>
      <c r="J2442">
        <v>0</v>
      </c>
      <c r="K2442">
        <v>88</v>
      </c>
      <c r="M2442">
        <v>2440</v>
      </c>
      <c r="N2442" s="16">
        <v>1.1574074074074073E-5</v>
      </c>
      <c r="O2442">
        <v>35</v>
      </c>
      <c r="P2442">
        <v>4</v>
      </c>
      <c r="Q2442">
        <f>pqZwift[[#This Row],[Afstand]]+IF(pqZwift[[#This Row],[Index]]&gt;1,Q2441,0)</f>
        <v>15462</v>
      </c>
      <c r="R2442">
        <v>13</v>
      </c>
      <c r="S2442">
        <v>88</v>
      </c>
    </row>
    <row r="2443" spans="2:19" x14ac:dyDescent="0.25">
      <c r="B2443">
        <v>2441</v>
      </c>
      <c r="C2443" t="s">
        <v>1284</v>
      </c>
      <c r="D2443" t="s">
        <v>44</v>
      </c>
      <c r="E2443" s="10">
        <v>1.1574074074074073E-5</v>
      </c>
      <c r="F2443" t="s">
        <v>1154</v>
      </c>
      <c r="G2443" t="s">
        <v>286</v>
      </c>
      <c r="H2443" s="11">
        <v>44171.426678240743</v>
      </c>
      <c r="I2443" t="s">
        <v>3400</v>
      </c>
      <c r="J2443">
        <v>0</v>
      </c>
      <c r="K2443">
        <v>87</v>
      </c>
      <c r="M2443">
        <v>2441</v>
      </c>
      <c r="N2443" s="16">
        <v>1.1574074074074073E-5</v>
      </c>
      <c r="O2443">
        <v>35</v>
      </c>
      <c r="P2443">
        <v>4</v>
      </c>
      <c r="Q2443">
        <f>pqZwift[[#This Row],[Afstand]]+IF(pqZwift[[#This Row],[Index]]&gt;1,Q2442,0)</f>
        <v>15466</v>
      </c>
      <c r="R2443">
        <v>13</v>
      </c>
      <c r="S2443">
        <v>87</v>
      </c>
    </row>
    <row r="2444" spans="2:19" x14ac:dyDescent="0.25">
      <c r="B2444">
        <v>2442</v>
      </c>
      <c r="C2444" t="s">
        <v>1284</v>
      </c>
      <c r="D2444" t="s">
        <v>136</v>
      </c>
      <c r="E2444" s="10">
        <v>1.1574074074074073E-5</v>
      </c>
      <c r="F2444" t="s">
        <v>3280</v>
      </c>
      <c r="G2444" t="s">
        <v>1254</v>
      </c>
      <c r="H2444" s="11">
        <v>44171.426689814813</v>
      </c>
      <c r="I2444" t="s">
        <v>3401</v>
      </c>
      <c r="J2444">
        <v>0</v>
      </c>
      <c r="K2444">
        <v>86</v>
      </c>
      <c r="M2444">
        <v>2442</v>
      </c>
      <c r="N2444" s="16">
        <v>1.1574074074074073E-5</v>
      </c>
      <c r="O2444">
        <v>35</v>
      </c>
      <c r="P2444">
        <v>1</v>
      </c>
      <c r="Q2444">
        <f>pqZwift[[#This Row],[Afstand]]+IF(pqZwift[[#This Row],[Index]]&gt;1,Q2443,0)</f>
        <v>15467</v>
      </c>
      <c r="R2444">
        <v>43</v>
      </c>
      <c r="S2444">
        <v>86</v>
      </c>
    </row>
    <row r="2445" spans="2:19" x14ac:dyDescent="0.25">
      <c r="B2445">
        <v>2443</v>
      </c>
      <c r="C2445" t="s">
        <v>1284</v>
      </c>
      <c r="D2445" t="s">
        <v>44</v>
      </c>
      <c r="E2445" s="10">
        <v>1.1574074074074073E-5</v>
      </c>
      <c r="F2445" t="s">
        <v>1154</v>
      </c>
      <c r="G2445" t="s">
        <v>1257</v>
      </c>
      <c r="H2445" s="11">
        <v>44171.426701388889</v>
      </c>
      <c r="I2445" t="s">
        <v>3401</v>
      </c>
      <c r="J2445">
        <v>0</v>
      </c>
      <c r="K2445">
        <v>87</v>
      </c>
      <c r="M2445">
        <v>2443</v>
      </c>
      <c r="N2445" s="16">
        <v>1.1574074074074073E-5</v>
      </c>
      <c r="O2445">
        <v>35</v>
      </c>
      <c r="P2445">
        <v>4</v>
      </c>
      <c r="Q2445">
        <f>pqZwift[[#This Row],[Afstand]]+IF(pqZwift[[#This Row],[Index]]&gt;1,Q2444,0)</f>
        <v>15471</v>
      </c>
      <c r="R2445">
        <v>13</v>
      </c>
      <c r="S2445">
        <v>87</v>
      </c>
    </row>
    <row r="2446" spans="2:19" x14ac:dyDescent="0.25">
      <c r="B2446">
        <v>2444</v>
      </c>
      <c r="C2446" t="s">
        <v>1290</v>
      </c>
      <c r="D2446" t="s">
        <v>44</v>
      </c>
      <c r="E2446" s="10">
        <v>1.1574074074074073E-5</v>
      </c>
      <c r="F2446" t="s">
        <v>1154</v>
      </c>
      <c r="G2446" t="s">
        <v>410</v>
      </c>
      <c r="H2446" s="11">
        <v>44171.426712962966</v>
      </c>
      <c r="I2446" t="s">
        <v>3402</v>
      </c>
      <c r="J2446">
        <v>0</v>
      </c>
      <c r="K2446">
        <v>88</v>
      </c>
      <c r="M2446">
        <v>2444</v>
      </c>
      <c r="N2446" s="16">
        <v>1.1574074074074073E-5</v>
      </c>
      <c r="O2446">
        <v>36</v>
      </c>
      <c r="P2446">
        <v>4</v>
      </c>
      <c r="Q2446">
        <f>pqZwift[[#This Row],[Afstand]]+IF(pqZwift[[#This Row],[Index]]&gt;1,Q2445,0)</f>
        <v>15475</v>
      </c>
      <c r="R2446">
        <v>13</v>
      </c>
      <c r="S2446">
        <v>88</v>
      </c>
    </row>
    <row r="2447" spans="2:19" x14ac:dyDescent="0.25">
      <c r="B2447">
        <v>2445</v>
      </c>
      <c r="C2447" t="s">
        <v>1290</v>
      </c>
      <c r="D2447" t="s">
        <v>36</v>
      </c>
      <c r="E2447" s="10">
        <v>1.1574074074074073E-5</v>
      </c>
      <c r="F2447" t="s">
        <v>40</v>
      </c>
      <c r="G2447" t="s">
        <v>430</v>
      </c>
      <c r="H2447" s="11">
        <v>44171.426724537036</v>
      </c>
      <c r="I2447" t="s">
        <v>3403</v>
      </c>
      <c r="J2447">
        <v>0</v>
      </c>
      <c r="K2447">
        <v>87</v>
      </c>
      <c r="M2447">
        <v>2445</v>
      </c>
      <c r="N2447" s="16">
        <v>1.1574074074074073E-5</v>
      </c>
      <c r="O2447">
        <v>36</v>
      </c>
      <c r="P2447">
        <v>2</v>
      </c>
      <c r="Q2447">
        <f>pqZwift[[#This Row],[Afstand]]+IF(pqZwift[[#This Row],[Index]]&gt;1,Q2446,0)</f>
        <v>15477</v>
      </c>
      <c r="R2447">
        <v>6</v>
      </c>
      <c r="S2447">
        <v>87</v>
      </c>
    </row>
    <row r="2448" spans="2:19" x14ac:dyDescent="0.25">
      <c r="B2448">
        <v>2446</v>
      </c>
      <c r="C2448" t="s">
        <v>1290</v>
      </c>
      <c r="D2448" t="s">
        <v>44</v>
      </c>
      <c r="E2448" s="10">
        <v>1.1574074074074073E-5</v>
      </c>
      <c r="F2448" t="s">
        <v>1154</v>
      </c>
      <c r="G2448" t="s">
        <v>2786</v>
      </c>
      <c r="H2448" s="11">
        <v>44171.426736111112</v>
      </c>
      <c r="I2448" t="s">
        <v>3404</v>
      </c>
      <c r="J2448">
        <v>0</v>
      </c>
      <c r="K2448">
        <v>88</v>
      </c>
      <c r="M2448">
        <v>2446</v>
      </c>
      <c r="N2448" s="16">
        <v>1.1574074074074073E-5</v>
      </c>
      <c r="O2448">
        <v>36</v>
      </c>
      <c r="P2448">
        <v>4</v>
      </c>
      <c r="Q2448">
        <f>pqZwift[[#This Row],[Afstand]]+IF(pqZwift[[#This Row],[Index]]&gt;1,Q2447,0)</f>
        <v>15481</v>
      </c>
      <c r="R2448">
        <v>13</v>
      </c>
      <c r="S2448">
        <v>88</v>
      </c>
    </row>
    <row r="2449" spans="2:19" x14ac:dyDescent="0.25">
      <c r="B2449">
        <v>2447</v>
      </c>
      <c r="C2449" t="s">
        <v>1290</v>
      </c>
      <c r="D2449" t="s">
        <v>44</v>
      </c>
      <c r="E2449" s="10">
        <v>1.1574074074074073E-5</v>
      </c>
      <c r="F2449" t="s">
        <v>1151</v>
      </c>
      <c r="G2449" t="s">
        <v>1294</v>
      </c>
      <c r="H2449" s="11">
        <v>44171.426747685182</v>
      </c>
      <c r="I2449" t="s">
        <v>3405</v>
      </c>
      <c r="J2449">
        <v>0</v>
      </c>
      <c r="K2449">
        <v>88</v>
      </c>
      <c r="M2449">
        <v>2447</v>
      </c>
      <c r="N2449" s="16">
        <v>1.1574074074074073E-5</v>
      </c>
      <c r="O2449">
        <v>36</v>
      </c>
      <c r="P2449">
        <v>4</v>
      </c>
      <c r="Q2449">
        <f>pqZwift[[#This Row],[Afstand]]+IF(pqZwift[[#This Row],[Index]]&gt;1,Q2448,0)</f>
        <v>15485</v>
      </c>
      <c r="R2449">
        <v>14</v>
      </c>
      <c r="S2449">
        <v>88</v>
      </c>
    </row>
    <row r="2450" spans="2:19" x14ac:dyDescent="0.25">
      <c r="B2450">
        <v>2448</v>
      </c>
      <c r="C2450" t="s">
        <v>1290</v>
      </c>
      <c r="D2450" t="s">
        <v>36</v>
      </c>
      <c r="E2450" s="10">
        <v>1.1574074074074073E-5</v>
      </c>
      <c r="F2450" t="s">
        <v>37</v>
      </c>
      <c r="G2450" t="s">
        <v>273</v>
      </c>
      <c r="H2450" s="11">
        <v>44171.426759259259</v>
      </c>
      <c r="I2450" t="s">
        <v>3406</v>
      </c>
      <c r="J2450">
        <v>0</v>
      </c>
      <c r="K2450">
        <v>87</v>
      </c>
      <c r="M2450">
        <v>2448</v>
      </c>
      <c r="N2450" s="16">
        <v>1.1574074074074073E-5</v>
      </c>
      <c r="O2450">
        <v>36</v>
      </c>
      <c r="P2450">
        <v>2</v>
      </c>
      <c r="Q2450">
        <f>pqZwift[[#This Row],[Afstand]]+IF(pqZwift[[#This Row],[Index]]&gt;1,Q2449,0)</f>
        <v>15487</v>
      </c>
      <c r="R2450">
        <v>7</v>
      </c>
      <c r="S2450">
        <v>87</v>
      </c>
    </row>
    <row r="2451" spans="2:19" x14ac:dyDescent="0.25">
      <c r="B2451">
        <v>2449</v>
      </c>
      <c r="C2451" t="s">
        <v>1290</v>
      </c>
      <c r="D2451" t="s">
        <v>44</v>
      </c>
      <c r="E2451" s="10">
        <v>1.1574074074074073E-5</v>
      </c>
      <c r="F2451" t="s">
        <v>1151</v>
      </c>
      <c r="G2451" t="s">
        <v>558</v>
      </c>
      <c r="H2451" s="11">
        <v>44171.426770833335</v>
      </c>
      <c r="I2451" t="s">
        <v>3407</v>
      </c>
      <c r="J2451">
        <v>0</v>
      </c>
      <c r="K2451">
        <v>88</v>
      </c>
      <c r="M2451">
        <v>2449</v>
      </c>
      <c r="N2451" s="16">
        <v>1.1574074074074073E-5</v>
      </c>
      <c r="O2451">
        <v>36</v>
      </c>
      <c r="P2451">
        <v>4</v>
      </c>
      <c r="Q2451">
        <f>pqZwift[[#This Row],[Afstand]]+IF(pqZwift[[#This Row],[Index]]&gt;1,Q2450,0)</f>
        <v>15491</v>
      </c>
      <c r="R2451">
        <v>14</v>
      </c>
      <c r="S2451">
        <v>88</v>
      </c>
    </row>
    <row r="2452" spans="2:19" x14ac:dyDescent="0.25">
      <c r="B2452">
        <v>2450</v>
      </c>
      <c r="C2452" t="s">
        <v>1290</v>
      </c>
      <c r="D2452" t="s">
        <v>48</v>
      </c>
      <c r="E2452" s="10">
        <v>1.1574074074074073E-5</v>
      </c>
      <c r="F2452" t="s">
        <v>1149</v>
      </c>
      <c r="G2452" t="s">
        <v>345</v>
      </c>
      <c r="H2452" s="11">
        <v>44171.426782407405</v>
      </c>
      <c r="I2452" t="s">
        <v>3408</v>
      </c>
      <c r="J2452">
        <v>0</v>
      </c>
      <c r="K2452">
        <v>88</v>
      </c>
      <c r="M2452">
        <v>2450</v>
      </c>
      <c r="N2452" s="16">
        <v>1.1574074074074073E-5</v>
      </c>
      <c r="O2452">
        <v>36</v>
      </c>
      <c r="P2452">
        <v>3</v>
      </c>
      <c r="Q2452">
        <f>pqZwift[[#This Row],[Afstand]]+IF(pqZwift[[#This Row],[Index]]&gt;1,Q2451,0)</f>
        <v>15494</v>
      </c>
      <c r="R2452">
        <v>11</v>
      </c>
      <c r="S2452">
        <v>88</v>
      </c>
    </row>
    <row r="2453" spans="2:19" x14ac:dyDescent="0.25">
      <c r="B2453">
        <v>2451</v>
      </c>
      <c r="C2453" t="s">
        <v>1290</v>
      </c>
      <c r="D2453" t="s">
        <v>36</v>
      </c>
      <c r="E2453" s="10">
        <v>1.1574074074074073E-5</v>
      </c>
      <c r="F2453" t="s">
        <v>49</v>
      </c>
      <c r="G2453" t="s">
        <v>254</v>
      </c>
      <c r="H2453" s="11">
        <v>44171.426793981482</v>
      </c>
      <c r="I2453" t="s">
        <v>3409</v>
      </c>
      <c r="J2453">
        <v>0</v>
      </c>
      <c r="K2453">
        <v>88</v>
      </c>
      <c r="M2453">
        <v>2451</v>
      </c>
      <c r="N2453" s="16">
        <v>1.1574074074074073E-5</v>
      </c>
      <c r="O2453">
        <v>36</v>
      </c>
      <c r="P2453">
        <v>2</v>
      </c>
      <c r="Q2453">
        <f>pqZwift[[#This Row],[Afstand]]+IF(pqZwift[[#This Row],[Index]]&gt;1,Q2452,0)</f>
        <v>15496</v>
      </c>
      <c r="R2453">
        <v>9</v>
      </c>
      <c r="S2453">
        <v>88</v>
      </c>
    </row>
    <row r="2454" spans="2:19" x14ac:dyDescent="0.25">
      <c r="B2454">
        <v>2452</v>
      </c>
      <c r="C2454" t="s">
        <v>1290</v>
      </c>
      <c r="D2454" t="s">
        <v>44</v>
      </c>
      <c r="E2454" s="10">
        <v>1.1574074074074073E-5</v>
      </c>
      <c r="F2454" t="s">
        <v>45</v>
      </c>
      <c r="G2454" t="s">
        <v>1308</v>
      </c>
      <c r="H2454" s="11">
        <v>44171.426805555559</v>
      </c>
      <c r="I2454" t="s">
        <v>3410</v>
      </c>
      <c r="J2454">
        <v>0</v>
      </c>
      <c r="K2454">
        <v>87</v>
      </c>
      <c r="M2454">
        <v>2452</v>
      </c>
      <c r="N2454" s="16">
        <v>1.1574074074074073E-5</v>
      </c>
      <c r="O2454">
        <v>36</v>
      </c>
      <c r="P2454">
        <v>4</v>
      </c>
      <c r="Q2454">
        <f>pqZwift[[#This Row],[Afstand]]+IF(pqZwift[[#This Row],[Index]]&gt;1,Q2453,0)</f>
        <v>15500</v>
      </c>
      <c r="R2454">
        <v>15</v>
      </c>
      <c r="S2454">
        <v>87</v>
      </c>
    </row>
    <row r="2455" spans="2:19" x14ac:dyDescent="0.25">
      <c r="B2455">
        <v>2453</v>
      </c>
      <c r="C2455" t="s">
        <v>1290</v>
      </c>
      <c r="D2455" t="s">
        <v>48</v>
      </c>
      <c r="E2455" s="10">
        <v>1.1574074074074073E-5</v>
      </c>
      <c r="F2455" t="s">
        <v>49</v>
      </c>
      <c r="G2455" t="s">
        <v>1951</v>
      </c>
      <c r="H2455" s="11">
        <v>44171.426817129628</v>
      </c>
      <c r="I2455" t="s">
        <v>3411</v>
      </c>
      <c r="J2455">
        <v>0</v>
      </c>
      <c r="K2455">
        <v>88</v>
      </c>
      <c r="M2455">
        <v>2453</v>
      </c>
      <c r="N2455" s="16">
        <v>1.1574074074074073E-5</v>
      </c>
      <c r="O2455">
        <v>36</v>
      </c>
      <c r="P2455">
        <v>3</v>
      </c>
      <c r="Q2455">
        <f>pqZwift[[#This Row],[Afstand]]+IF(pqZwift[[#This Row],[Index]]&gt;1,Q2454,0)</f>
        <v>15503</v>
      </c>
      <c r="R2455">
        <v>9</v>
      </c>
      <c r="S2455">
        <v>88</v>
      </c>
    </row>
    <row r="2456" spans="2:19" x14ac:dyDescent="0.25">
      <c r="B2456">
        <v>2454</v>
      </c>
      <c r="C2456" t="s">
        <v>1290</v>
      </c>
      <c r="D2456" t="s">
        <v>48</v>
      </c>
      <c r="E2456" s="10">
        <v>1.1574074074074073E-5</v>
      </c>
      <c r="F2456" t="s">
        <v>1223</v>
      </c>
      <c r="G2456" t="s">
        <v>3412</v>
      </c>
      <c r="H2456" s="11">
        <v>44171.426828703705</v>
      </c>
      <c r="I2456" t="s">
        <v>3413</v>
      </c>
      <c r="J2456">
        <v>0</v>
      </c>
      <c r="K2456">
        <v>88</v>
      </c>
      <c r="M2456">
        <v>2454</v>
      </c>
      <c r="N2456" s="16">
        <v>1.1574074074074073E-5</v>
      </c>
      <c r="O2456">
        <v>36</v>
      </c>
      <c r="P2456">
        <v>3</v>
      </c>
      <c r="Q2456">
        <f>pqZwift[[#This Row],[Afstand]]+IF(pqZwift[[#This Row],[Index]]&gt;1,Q2455,0)</f>
        <v>15506</v>
      </c>
      <c r="R2456">
        <v>12</v>
      </c>
      <c r="S2456">
        <v>88</v>
      </c>
    </row>
    <row r="2457" spans="2:19" x14ac:dyDescent="0.25">
      <c r="B2457">
        <v>2455</v>
      </c>
      <c r="C2457" t="s">
        <v>1298</v>
      </c>
      <c r="D2457" t="s">
        <v>48</v>
      </c>
      <c r="E2457" s="10">
        <v>1.1574074074074073E-5</v>
      </c>
      <c r="F2457" t="s">
        <v>1228</v>
      </c>
      <c r="G2457" t="s">
        <v>778</v>
      </c>
      <c r="H2457" s="11">
        <v>44171.426840277774</v>
      </c>
      <c r="I2457" t="s">
        <v>3414</v>
      </c>
      <c r="J2457">
        <v>0</v>
      </c>
      <c r="K2457">
        <v>88</v>
      </c>
      <c r="M2457">
        <v>2455</v>
      </c>
      <c r="N2457" s="16">
        <v>1.1574074074074073E-5</v>
      </c>
      <c r="O2457">
        <v>37</v>
      </c>
      <c r="P2457">
        <v>3</v>
      </c>
      <c r="Q2457">
        <f>pqZwift[[#This Row],[Afstand]]+IF(pqZwift[[#This Row],[Index]]&gt;1,Q2456,0)</f>
        <v>15509</v>
      </c>
      <c r="R2457">
        <v>10</v>
      </c>
      <c r="S2457">
        <v>88</v>
      </c>
    </row>
    <row r="2458" spans="2:19" x14ac:dyDescent="0.25">
      <c r="B2458">
        <v>2456</v>
      </c>
      <c r="C2458" t="s">
        <v>1298</v>
      </c>
      <c r="D2458" t="s">
        <v>48</v>
      </c>
      <c r="E2458" s="10">
        <v>1.1574074074074073E-5</v>
      </c>
      <c r="F2458" t="s">
        <v>1223</v>
      </c>
      <c r="G2458" t="s">
        <v>1244</v>
      </c>
      <c r="H2458" s="11">
        <v>44171.426851851851</v>
      </c>
      <c r="I2458" t="s">
        <v>3415</v>
      </c>
      <c r="J2458">
        <v>0</v>
      </c>
      <c r="K2458">
        <v>87</v>
      </c>
      <c r="M2458">
        <v>2456</v>
      </c>
      <c r="N2458" s="16">
        <v>1.1574074074074073E-5</v>
      </c>
      <c r="O2458">
        <v>37</v>
      </c>
      <c r="P2458">
        <v>3</v>
      </c>
      <c r="Q2458">
        <f>pqZwift[[#This Row],[Afstand]]+IF(pqZwift[[#This Row],[Index]]&gt;1,Q2457,0)</f>
        <v>15512</v>
      </c>
      <c r="R2458">
        <v>12</v>
      </c>
      <c r="S2458">
        <v>87</v>
      </c>
    </row>
    <row r="2459" spans="2:19" x14ac:dyDescent="0.25">
      <c r="B2459">
        <v>2457</v>
      </c>
      <c r="C2459" t="s">
        <v>1298</v>
      </c>
      <c r="D2459" t="s">
        <v>48</v>
      </c>
      <c r="E2459" s="10">
        <v>1.1574074074074073E-5</v>
      </c>
      <c r="F2459" t="s">
        <v>1228</v>
      </c>
      <c r="G2459" t="s">
        <v>595</v>
      </c>
      <c r="H2459" s="11">
        <v>44171.426863425928</v>
      </c>
      <c r="I2459" t="s">
        <v>3416</v>
      </c>
      <c r="J2459">
        <v>0</v>
      </c>
      <c r="K2459">
        <v>88</v>
      </c>
      <c r="M2459">
        <v>2457</v>
      </c>
      <c r="N2459" s="16">
        <v>1.1574074074074073E-5</v>
      </c>
      <c r="O2459">
        <v>37</v>
      </c>
      <c r="P2459">
        <v>3</v>
      </c>
      <c r="Q2459">
        <f>pqZwift[[#This Row],[Afstand]]+IF(pqZwift[[#This Row],[Index]]&gt;1,Q2458,0)</f>
        <v>15515</v>
      </c>
      <c r="R2459">
        <v>10</v>
      </c>
      <c r="S2459">
        <v>88</v>
      </c>
    </row>
    <row r="2460" spans="2:19" x14ac:dyDescent="0.25">
      <c r="B2460">
        <v>2458</v>
      </c>
      <c r="C2460" t="s">
        <v>1298</v>
      </c>
      <c r="D2460" t="s">
        <v>48</v>
      </c>
      <c r="E2460" s="10">
        <v>1.1574074074074073E-5</v>
      </c>
      <c r="F2460" t="s">
        <v>1228</v>
      </c>
      <c r="G2460" t="s">
        <v>778</v>
      </c>
      <c r="H2460" s="11">
        <v>44171.426874999997</v>
      </c>
      <c r="I2460" t="s">
        <v>3417</v>
      </c>
      <c r="J2460">
        <v>0</v>
      </c>
      <c r="K2460">
        <v>89</v>
      </c>
      <c r="M2460">
        <v>2458</v>
      </c>
      <c r="N2460" s="16">
        <v>1.1574074074074073E-5</v>
      </c>
      <c r="O2460">
        <v>37</v>
      </c>
      <c r="P2460">
        <v>3</v>
      </c>
      <c r="Q2460">
        <f>pqZwift[[#This Row],[Afstand]]+IF(pqZwift[[#This Row],[Index]]&gt;1,Q2459,0)</f>
        <v>15518</v>
      </c>
      <c r="R2460">
        <v>10</v>
      </c>
      <c r="S2460">
        <v>89</v>
      </c>
    </row>
    <row r="2461" spans="2:19" x14ac:dyDescent="0.25">
      <c r="B2461">
        <v>2459</v>
      </c>
      <c r="C2461" t="s">
        <v>1298</v>
      </c>
      <c r="D2461" t="s">
        <v>44</v>
      </c>
      <c r="E2461" s="10">
        <v>1.1574074074074073E-5</v>
      </c>
      <c r="F2461" t="s">
        <v>1154</v>
      </c>
      <c r="G2461" t="s">
        <v>1240</v>
      </c>
      <c r="H2461" s="11">
        <v>44171.426886574074</v>
      </c>
      <c r="I2461" t="s">
        <v>3418</v>
      </c>
      <c r="J2461">
        <v>0</v>
      </c>
      <c r="K2461">
        <v>88</v>
      </c>
      <c r="M2461">
        <v>2459</v>
      </c>
      <c r="N2461" s="16">
        <v>1.1574074074074073E-5</v>
      </c>
      <c r="O2461">
        <v>37</v>
      </c>
      <c r="P2461">
        <v>4</v>
      </c>
      <c r="Q2461">
        <f>pqZwift[[#This Row],[Afstand]]+IF(pqZwift[[#This Row],[Index]]&gt;1,Q2460,0)</f>
        <v>15522</v>
      </c>
      <c r="R2461">
        <v>13</v>
      </c>
      <c r="S2461">
        <v>88</v>
      </c>
    </row>
    <row r="2462" spans="2:19" x14ac:dyDescent="0.25">
      <c r="B2462">
        <v>2460</v>
      </c>
      <c r="C2462" t="s">
        <v>1298</v>
      </c>
      <c r="D2462" t="s">
        <v>48</v>
      </c>
      <c r="E2462" s="10">
        <v>1.1574074074074073E-5</v>
      </c>
      <c r="F2462" t="s">
        <v>49</v>
      </c>
      <c r="G2462" t="s">
        <v>336</v>
      </c>
      <c r="H2462" s="11">
        <v>44171.426898148151</v>
      </c>
      <c r="I2462" t="s">
        <v>3419</v>
      </c>
      <c r="J2462">
        <v>0</v>
      </c>
      <c r="K2462">
        <v>89</v>
      </c>
      <c r="M2462">
        <v>2460</v>
      </c>
      <c r="N2462" s="16">
        <v>1.1574074074074073E-5</v>
      </c>
      <c r="O2462">
        <v>37</v>
      </c>
      <c r="P2462">
        <v>3</v>
      </c>
      <c r="Q2462">
        <f>pqZwift[[#This Row],[Afstand]]+IF(pqZwift[[#This Row],[Index]]&gt;1,Q2461,0)</f>
        <v>15525</v>
      </c>
      <c r="R2462">
        <v>9</v>
      </c>
      <c r="S2462">
        <v>89</v>
      </c>
    </row>
    <row r="2463" spans="2:19" x14ac:dyDescent="0.25">
      <c r="B2463">
        <v>2461</v>
      </c>
      <c r="C2463" t="s">
        <v>1298</v>
      </c>
      <c r="D2463" t="s">
        <v>48</v>
      </c>
      <c r="E2463" s="10">
        <v>1.1574074074074073E-5</v>
      </c>
      <c r="F2463" t="s">
        <v>1149</v>
      </c>
      <c r="G2463" t="s">
        <v>460</v>
      </c>
      <c r="H2463" s="11">
        <v>44171.42690972222</v>
      </c>
      <c r="I2463" t="s">
        <v>3420</v>
      </c>
      <c r="J2463">
        <v>0</v>
      </c>
      <c r="K2463">
        <v>88</v>
      </c>
      <c r="M2463">
        <v>2461</v>
      </c>
      <c r="N2463" s="16">
        <v>1.1574074074074073E-5</v>
      </c>
      <c r="O2463">
        <v>37</v>
      </c>
      <c r="P2463">
        <v>3</v>
      </c>
      <c r="Q2463">
        <f>pqZwift[[#This Row],[Afstand]]+IF(pqZwift[[#This Row],[Index]]&gt;1,Q2462,0)</f>
        <v>15528</v>
      </c>
      <c r="R2463">
        <v>11</v>
      </c>
      <c r="S2463">
        <v>88</v>
      </c>
    </row>
    <row r="2464" spans="2:19" x14ac:dyDescent="0.25">
      <c r="B2464">
        <v>2462</v>
      </c>
      <c r="C2464" t="s">
        <v>1298</v>
      </c>
      <c r="D2464" t="s">
        <v>48</v>
      </c>
      <c r="E2464" s="10">
        <v>1.1574074074074073E-5</v>
      </c>
      <c r="F2464" t="s">
        <v>1228</v>
      </c>
      <c r="G2464" t="s">
        <v>336</v>
      </c>
      <c r="H2464" s="11">
        <v>44171.426921296297</v>
      </c>
      <c r="I2464" t="s">
        <v>3421</v>
      </c>
      <c r="J2464">
        <v>0</v>
      </c>
      <c r="K2464">
        <v>88</v>
      </c>
      <c r="M2464">
        <v>2462</v>
      </c>
      <c r="N2464" s="16">
        <v>1.1574074074074073E-5</v>
      </c>
      <c r="O2464">
        <v>37</v>
      </c>
      <c r="P2464">
        <v>3</v>
      </c>
      <c r="Q2464">
        <f>pqZwift[[#This Row],[Afstand]]+IF(pqZwift[[#This Row],[Index]]&gt;1,Q2463,0)</f>
        <v>15531</v>
      </c>
      <c r="R2464">
        <v>10</v>
      </c>
      <c r="S2464">
        <v>88</v>
      </c>
    </row>
    <row r="2465" spans="2:19" x14ac:dyDescent="0.25">
      <c r="B2465">
        <v>2463</v>
      </c>
      <c r="C2465" t="s">
        <v>1298</v>
      </c>
      <c r="D2465" t="s">
        <v>44</v>
      </c>
      <c r="E2465" s="10">
        <v>1.1574074074074073E-5</v>
      </c>
      <c r="F2465" t="s">
        <v>1154</v>
      </c>
      <c r="G2465" t="s">
        <v>1240</v>
      </c>
      <c r="H2465" s="11">
        <v>44171.426932870374</v>
      </c>
      <c r="I2465" t="s">
        <v>3422</v>
      </c>
      <c r="J2465">
        <v>0</v>
      </c>
      <c r="K2465">
        <v>88</v>
      </c>
      <c r="M2465">
        <v>2463</v>
      </c>
      <c r="N2465" s="16">
        <v>1.1574074074074073E-5</v>
      </c>
      <c r="O2465">
        <v>37</v>
      </c>
      <c r="P2465">
        <v>4</v>
      </c>
      <c r="Q2465">
        <f>pqZwift[[#This Row],[Afstand]]+IF(pqZwift[[#This Row],[Index]]&gt;1,Q2464,0)</f>
        <v>15535</v>
      </c>
      <c r="R2465">
        <v>13</v>
      </c>
      <c r="S2465">
        <v>88</v>
      </c>
    </row>
    <row r="2466" spans="2:19" x14ac:dyDescent="0.25">
      <c r="B2466">
        <v>2464</v>
      </c>
      <c r="C2466" t="s">
        <v>1305</v>
      </c>
      <c r="D2466" t="s">
        <v>48</v>
      </c>
      <c r="E2466" s="10">
        <v>1.1574074074074073E-5</v>
      </c>
      <c r="F2466" t="s">
        <v>1228</v>
      </c>
      <c r="G2466" t="s">
        <v>336</v>
      </c>
      <c r="H2466" s="11">
        <v>44171.426944444444</v>
      </c>
      <c r="I2466" t="s">
        <v>3423</v>
      </c>
      <c r="J2466">
        <v>0</v>
      </c>
      <c r="K2466">
        <v>88</v>
      </c>
      <c r="M2466">
        <v>2464</v>
      </c>
      <c r="N2466" s="16">
        <v>1.1574074074074073E-5</v>
      </c>
      <c r="O2466">
        <v>38</v>
      </c>
      <c r="P2466">
        <v>3</v>
      </c>
      <c r="Q2466">
        <f>pqZwift[[#This Row],[Afstand]]+IF(pqZwift[[#This Row],[Index]]&gt;1,Q2465,0)</f>
        <v>15538</v>
      </c>
      <c r="R2466">
        <v>10</v>
      </c>
      <c r="S2466">
        <v>88</v>
      </c>
    </row>
    <row r="2467" spans="2:19" x14ac:dyDescent="0.25">
      <c r="B2467">
        <v>2465</v>
      </c>
      <c r="C2467" t="s">
        <v>1305</v>
      </c>
      <c r="D2467" t="s">
        <v>48</v>
      </c>
      <c r="E2467" s="10">
        <v>1.1574074074074073E-5</v>
      </c>
      <c r="F2467" t="s">
        <v>1223</v>
      </c>
      <c r="G2467" t="s">
        <v>1224</v>
      </c>
      <c r="H2467" s="11">
        <v>44171.42695601852</v>
      </c>
      <c r="I2467" t="s">
        <v>3424</v>
      </c>
      <c r="J2467">
        <v>0</v>
      </c>
      <c r="K2467">
        <v>88</v>
      </c>
      <c r="M2467">
        <v>2465</v>
      </c>
      <c r="N2467" s="16">
        <v>1.1574074074074073E-5</v>
      </c>
      <c r="O2467">
        <v>38</v>
      </c>
      <c r="P2467">
        <v>3</v>
      </c>
      <c r="Q2467">
        <f>pqZwift[[#This Row],[Afstand]]+IF(pqZwift[[#This Row],[Index]]&gt;1,Q2466,0)</f>
        <v>15541</v>
      </c>
      <c r="R2467">
        <v>12</v>
      </c>
      <c r="S2467">
        <v>88</v>
      </c>
    </row>
    <row r="2468" spans="2:19" x14ac:dyDescent="0.25">
      <c r="B2468">
        <v>2466</v>
      </c>
      <c r="C2468" t="s">
        <v>1305</v>
      </c>
      <c r="D2468" t="s">
        <v>48</v>
      </c>
      <c r="E2468" s="10">
        <v>1.1574074074074073E-5</v>
      </c>
      <c r="F2468" t="s">
        <v>1228</v>
      </c>
      <c r="G2468" t="s">
        <v>336</v>
      </c>
      <c r="H2468" s="11">
        <v>44171.42696759259</v>
      </c>
      <c r="I2468" t="s">
        <v>3425</v>
      </c>
      <c r="J2468">
        <v>0</v>
      </c>
      <c r="K2468">
        <v>86</v>
      </c>
      <c r="M2468">
        <v>2466</v>
      </c>
      <c r="N2468" s="16">
        <v>1.1574074074074073E-5</v>
      </c>
      <c r="O2468">
        <v>38</v>
      </c>
      <c r="P2468">
        <v>3</v>
      </c>
      <c r="Q2468">
        <f>pqZwift[[#This Row],[Afstand]]+IF(pqZwift[[#This Row],[Index]]&gt;1,Q2467,0)</f>
        <v>15544</v>
      </c>
      <c r="R2468">
        <v>10</v>
      </c>
      <c r="S2468">
        <v>86</v>
      </c>
    </row>
    <row r="2469" spans="2:19" x14ac:dyDescent="0.25">
      <c r="B2469">
        <v>2467</v>
      </c>
      <c r="C2469" t="s">
        <v>1305</v>
      </c>
      <c r="D2469" t="s">
        <v>48</v>
      </c>
      <c r="E2469" s="10">
        <v>1.1574074074074073E-5</v>
      </c>
      <c r="F2469" t="s">
        <v>1228</v>
      </c>
      <c r="G2469" t="s">
        <v>1012</v>
      </c>
      <c r="H2469" s="11">
        <v>44171.426979166667</v>
      </c>
      <c r="I2469" t="s">
        <v>3426</v>
      </c>
      <c r="J2469">
        <v>0</v>
      </c>
      <c r="K2469">
        <v>85</v>
      </c>
      <c r="M2469">
        <v>2467</v>
      </c>
      <c r="N2469" s="16">
        <v>1.1574074074074073E-5</v>
      </c>
      <c r="O2469">
        <v>38</v>
      </c>
      <c r="P2469">
        <v>3</v>
      </c>
      <c r="Q2469">
        <f>pqZwift[[#This Row],[Afstand]]+IF(pqZwift[[#This Row],[Index]]&gt;1,Q2468,0)</f>
        <v>15547</v>
      </c>
      <c r="R2469">
        <v>10</v>
      </c>
      <c r="S2469">
        <v>85</v>
      </c>
    </row>
    <row r="2470" spans="2:19" x14ac:dyDescent="0.25">
      <c r="B2470">
        <v>2468</v>
      </c>
      <c r="C2470" t="s">
        <v>1305</v>
      </c>
      <c r="D2470" t="s">
        <v>48</v>
      </c>
      <c r="E2470" s="10">
        <v>1.1574074074074073E-5</v>
      </c>
      <c r="F2470" t="s">
        <v>1223</v>
      </c>
      <c r="G2470" t="s">
        <v>1224</v>
      </c>
      <c r="H2470" s="11">
        <v>44171.426990740743</v>
      </c>
      <c r="I2470" t="s">
        <v>3427</v>
      </c>
      <c r="J2470">
        <v>0</v>
      </c>
      <c r="K2470">
        <v>86</v>
      </c>
      <c r="M2470">
        <v>2468</v>
      </c>
      <c r="N2470" s="16">
        <v>1.1574074074074073E-5</v>
      </c>
      <c r="O2470">
        <v>38</v>
      </c>
      <c r="P2470">
        <v>3</v>
      </c>
      <c r="Q2470">
        <f>pqZwift[[#This Row],[Afstand]]+IF(pqZwift[[#This Row],[Index]]&gt;1,Q2469,0)</f>
        <v>15550</v>
      </c>
      <c r="R2470">
        <v>12</v>
      </c>
      <c r="S2470">
        <v>86</v>
      </c>
    </row>
    <row r="2471" spans="2:19" x14ac:dyDescent="0.25">
      <c r="B2471">
        <v>2469</v>
      </c>
      <c r="C2471" t="s">
        <v>1305</v>
      </c>
      <c r="D2471" t="s">
        <v>36</v>
      </c>
      <c r="E2471" s="10">
        <v>1.1574074074074073E-5</v>
      </c>
      <c r="F2471" t="s">
        <v>49</v>
      </c>
      <c r="G2471" t="s">
        <v>336</v>
      </c>
      <c r="H2471" s="11">
        <v>44171.427002314813</v>
      </c>
      <c r="I2471" t="s">
        <v>3428</v>
      </c>
      <c r="J2471">
        <v>0</v>
      </c>
      <c r="K2471">
        <v>85</v>
      </c>
      <c r="M2471">
        <v>2469</v>
      </c>
      <c r="N2471" s="16">
        <v>1.1574074074074073E-5</v>
      </c>
      <c r="O2471">
        <v>38</v>
      </c>
      <c r="P2471">
        <v>2</v>
      </c>
      <c r="Q2471">
        <f>pqZwift[[#This Row],[Afstand]]+IF(pqZwift[[#This Row],[Index]]&gt;1,Q2470,0)</f>
        <v>15552</v>
      </c>
      <c r="R2471">
        <v>9</v>
      </c>
      <c r="S2471">
        <v>85</v>
      </c>
    </row>
    <row r="2472" spans="2:19" x14ac:dyDescent="0.25">
      <c r="B2472">
        <v>2470</v>
      </c>
      <c r="C2472" t="s">
        <v>1305</v>
      </c>
      <c r="D2472" t="s">
        <v>48</v>
      </c>
      <c r="E2472" s="10">
        <v>1.1574074074074073E-5</v>
      </c>
      <c r="F2472" t="s">
        <v>1228</v>
      </c>
      <c r="G2472" t="s">
        <v>1012</v>
      </c>
      <c r="H2472" s="11">
        <v>44171.42701388889</v>
      </c>
      <c r="I2472" t="s">
        <v>3429</v>
      </c>
      <c r="J2472">
        <v>0</v>
      </c>
      <c r="K2472">
        <v>85</v>
      </c>
      <c r="M2472">
        <v>2470</v>
      </c>
      <c r="N2472" s="16">
        <v>1.1574074074074073E-5</v>
      </c>
      <c r="O2472">
        <v>38</v>
      </c>
      <c r="P2472">
        <v>3</v>
      </c>
      <c r="Q2472">
        <f>pqZwift[[#This Row],[Afstand]]+IF(pqZwift[[#This Row],[Index]]&gt;1,Q2471,0)</f>
        <v>15555</v>
      </c>
      <c r="R2472">
        <v>10</v>
      </c>
      <c r="S2472">
        <v>85</v>
      </c>
    </row>
    <row r="2473" spans="2:19" x14ac:dyDescent="0.25">
      <c r="B2473">
        <v>2471</v>
      </c>
      <c r="C2473" t="s">
        <v>1305</v>
      </c>
      <c r="D2473" t="s">
        <v>48</v>
      </c>
      <c r="E2473" s="10">
        <v>1.1574074074074073E-5</v>
      </c>
      <c r="F2473" t="s">
        <v>1228</v>
      </c>
      <c r="G2473" t="s">
        <v>1055</v>
      </c>
      <c r="H2473" s="11">
        <v>44171.427025462966</v>
      </c>
      <c r="I2473" t="s">
        <v>3430</v>
      </c>
      <c r="J2473">
        <v>0</v>
      </c>
      <c r="K2473">
        <v>84</v>
      </c>
      <c r="M2473">
        <v>2471</v>
      </c>
      <c r="N2473" s="16">
        <v>1.1574074074074073E-5</v>
      </c>
      <c r="O2473">
        <v>38</v>
      </c>
      <c r="P2473">
        <v>3</v>
      </c>
      <c r="Q2473">
        <f>pqZwift[[#This Row],[Afstand]]+IF(pqZwift[[#This Row],[Index]]&gt;1,Q2472,0)</f>
        <v>15558</v>
      </c>
      <c r="R2473">
        <v>10</v>
      </c>
      <c r="S2473">
        <v>84</v>
      </c>
    </row>
    <row r="2474" spans="2:19" x14ac:dyDescent="0.25">
      <c r="B2474">
        <v>2472</v>
      </c>
      <c r="C2474" t="s">
        <v>1305</v>
      </c>
      <c r="D2474" t="s">
        <v>48</v>
      </c>
      <c r="E2474" s="10">
        <v>1.1574074074074073E-5</v>
      </c>
      <c r="F2474" t="s">
        <v>1223</v>
      </c>
      <c r="G2474" t="s">
        <v>1224</v>
      </c>
      <c r="H2474" s="11">
        <v>44171.427037037036</v>
      </c>
      <c r="I2474" t="s">
        <v>3431</v>
      </c>
      <c r="J2474">
        <v>0</v>
      </c>
      <c r="K2474">
        <v>85</v>
      </c>
      <c r="M2474">
        <v>2472</v>
      </c>
      <c r="N2474" s="16">
        <v>1.1574074074074073E-5</v>
      </c>
      <c r="O2474">
        <v>38</v>
      </c>
      <c r="P2474">
        <v>3</v>
      </c>
      <c r="Q2474">
        <f>pqZwift[[#This Row],[Afstand]]+IF(pqZwift[[#This Row],[Index]]&gt;1,Q2473,0)</f>
        <v>15561</v>
      </c>
      <c r="R2474">
        <v>12</v>
      </c>
      <c r="S2474">
        <v>85</v>
      </c>
    </row>
    <row r="2475" spans="2:19" x14ac:dyDescent="0.25">
      <c r="B2475">
        <v>2473</v>
      </c>
      <c r="C2475" t="s">
        <v>1315</v>
      </c>
      <c r="D2475" t="s">
        <v>48</v>
      </c>
      <c r="E2475" s="10">
        <v>1.1574074074074073E-5</v>
      </c>
      <c r="F2475" t="s">
        <v>1228</v>
      </c>
      <c r="G2475" t="s">
        <v>1012</v>
      </c>
      <c r="H2475" s="11">
        <v>44171.427048611113</v>
      </c>
      <c r="I2475" t="s">
        <v>3432</v>
      </c>
      <c r="J2475">
        <v>0</v>
      </c>
      <c r="K2475">
        <v>84</v>
      </c>
      <c r="M2475">
        <v>2473</v>
      </c>
      <c r="N2475" s="16">
        <v>1.1574074074074073E-5</v>
      </c>
      <c r="O2475">
        <v>39</v>
      </c>
      <c r="P2475">
        <v>3</v>
      </c>
      <c r="Q2475">
        <f>pqZwift[[#This Row],[Afstand]]+IF(pqZwift[[#This Row],[Index]]&gt;1,Q2474,0)</f>
        <v>15564</v>
      </c>
      <c r="R2475">
        <v>10</v>
      </c>
      <c r="S2475">
        <v>84</v>
      </c>
    </row>
    <row r="2476" spans="2:19" x14ac:dyDescent="0.25">
      <c r="B2476">
        <v>2474</v>
      </c>
      <c r="C2476" t="s">
        <v>1315</v>
      </c>
      <c r="D2476" t="s">
        <v>48</v>
      </c>
      <c r="E2476" s="10">
        <v>1.1574074074074073E-5</v>
      </c>
      <c r="F2476" t="s">
        <v>1223</v>
      </c>
      <c r="G2476" t="s">
        <v>1214</v>
      </c>
      <c r="H2476" s="11">
        <v>44171.427060185182</v>
      </c>
      <c r="I2476" t="s">
        <v>3433</v>
      </c>
      <c r="J2476">
        <v>0</v>
      </c>
      <c r="K2476">
        <v>84</v>
      </c>
      <c r="M2476">
        <v>2474</v>
      </c>
      <c r="N2476" s="16">
        <v>1.1574074074074073E-5</v>
      </c>
      <c r="O2476">
        <v>39</v>
      </c>
      <c r="P2476">
        <v>3</v>
      </c>
      <c r="Q2476">
        <f>pqZwift[[#This Row],[Afstand]]+IF(pqZwift[[#This Row],[Index]]&gt;1,Q2475,0)</f>
        <v>15567</v>
      </c>
      <c r="R2476">
        <v>12</v>
      </c>
      <c r="S2476">
        <v>84</v>
      </c>
    </row>
    <row r="2477" spans="2:19" x14ac:dyDescent="0.25">
      <c r="B2477">
        <v>2475</v>
      </c>
      <c r="C2477" t="s">
        <v>1315</v>
      </c>
      <c r="D2477" t="s">
        <v>48</v>
      </c>
      <c r="E2477" s="10">
        <v>1.1574074074074073E-5</v>
      </c>
      <c r="F2477" t="s">
        <v>1228</v>
      </c>
      <c r="G2477" t="s">
        <v>1012</v>
      </c>
      <c r="H2477" s="11">
        <v>44171.427071759259</v>
      </c>
      <c r="I2477" t="s">
        <v>3434</v>
      </c>
      <c r="J2477">
        <v>0</v>
      </c>
      <c r="K2477">
        <v>84</v>
      </c>
      <c r="M2477">
        <v>2475</v>
      </c>
      <c r="N2477" s="16">
        <v>1.1574074074074073E-5</v>
      </c>
      <c r="O2477">
        <v>39</v>
      </c>
      <c r="P2477">
        <v>3</v>
      </c>
      <c r="Q2477">
        <f>pqZwift[[#This Row],[Afstand]]+IF(pqZwift[[#This Row],[Index]]&gt;1,Q2476,0)</f>
        <v>15570</v>
      </c>
      <c r="R2477">
        <v>10</v>
      </c>
      <c r="S2477">
        <v>84</v>
      </c>
    </row>
    <row r="2478" spans="2:19" x14ac:dyDescent="0.25">
      <c r="B2478">
        <v>2476</v>
      </c>
      <c r="C2478" t="s">
        <v>1315</v>
      </c>
      <c r="D2478" t="s">
        <v>48</v>
      </c>
      <c r="E2478" s="10">
        <v>1.1574074074074073E-5</v>
      </c>
      <c r="F2478" t="s">
        <v>49</v>
      </c>
      <c r="G2478" t="s">
        <v>336</v>
      </c>
      <c r="H2478" s="11">
        <v>44171.427083333336</v>
      </c>
      <c r="I2478" t="s">
        <v>3435</v>
      </c>
      <c r="J2478">
        <v>0</v>
      </c>
      <c r="K2478">
        <v>85</v>
      </c>
      <c r="M2478">
        <v>2476</v>
      </c>
      <c r="N2478" s="16">
        <v>1.1574074074074073E-5</v>
      </c>
      <c r="O2478">
        <v>39</v>
      </c>
      <c r="P2478">
        <v>3</v>
      </c>
      <c r="Q2478">
        <f>pqZwift[[#This Row],[Afstand]]+IF(pqZwift[[#This Row],[Index]]&gt;1,Q2477,0)</f>
        <v>15573</v>
      </c>
      <c r="R2478">
        <v>9</v>
      </c>
      <c r="S2478">
        <v>85</v>
      </c>
    </row>
    <row r="2479" spans="2:19" x14ac:dyDescent="0.25">
      <c r="B2479">
        <v>2477</v>
      </c>
      <c r="C2479" t="s">
        <v>1315</v>
      </c>
      <c r="D2479" t="s">
        <v>48</v>
      </c>
      <c r="E2479" s="10">
        <v>1.1574074074074073E-5</v>
      </c>
      <c r="F2479" t="s">
        <v>1223</v>
      </c>
      <c r="G2479" t="s">
        <v>1224</v>
      </c>
      <c r="H2479" s="11">
        <v>44171.427094907405</v>
      </c>
      <c r="I2479" t="s">
        <v>3436</v>
      </c>
      <c r="J2479">
        <v>0</v>
      </c>
      <c r="K2479">
        <v>86</v>
      </c>
      <c r="M2479">
        <v>2477</v>
      </c>
      <c r="N2479" s="16">
        <v>1.1574074074074073E-5</v>
      </c>
      <c r="O2479">
        <v>39</v>
      </c>
      <c r="P2479">
        <v>3</v>
      </c>
      <c r="Q2479">
        <f>pqZwift[[#This Row],[Afstand]]+IF(pqZwift[[#This Row],[Index]]&gt;1,Q2478,0)</f>
        <v>15576</v>
      </c>
      <c r="R2479">
        <v>12</v>
      </c>
      <c r="S2479">
        <v>86</v>
      </c>
    </row>
    <row r="2480" spans="2:19" x14ac:dyDescent="0.25">
      <c r="B2480">
        <v>2478</v>
      </c>
      <c r="C2480" t="s">
        <v>1315</v>
      </c>
      <c r="D2480" t="s">
        <v>48</v>
      </c>
      <c r="E2480" s="10">
        <v>1.1574074074074073E-5</v>
      </c>
      <c r="F2480" t="s">
        <v>1149</v>
      </c>
      <c r="G2480" t="s">
        <v>622</v>
      </c>
      <c r="H2480" s="11">
        <v>44171.427106481482</v>
      </c>
      <c r="I2480" t="s">
        <v>3437</v>
      </c>
      <c r="J2480">
        <v>0</v>
      </c>
      <c r="K2480">
        <v>87</v>
      </c>
      <c r="M2480">
        <v>2478</v>
      </c>
      <c r="N2480" s="16">
        <v>1.1574074074074073E-5</v>
      </c>
      <c r="O2480">
        <v>39</v>
      </c>
      <c r="P2480">
        <v>3</v>
      </c>
      <c r="Q2480">
        <f>pqZwift[[#This Row],[Afstand]]+IF(pqZwift[[#This Row],[Index]]&gt;1,Q2479,0)</f>
        <v>15579</v>
      </c>
      <c r="R2480">
        <v>11</v>
      </c>
      <c r="S2480">
        <v>87</v>
      </c>
    </row>
    <row r="2481" spans="2:19" x14ac:dyDescent="0.25">
      <c r="B2481">
        <v>2479</v>
      </c>
      <c r="C2481" t="s">
        <v>1315</v>
      </c>
      <c r="D2481" t="s">
        <v>48</v>
      </c>
      <c r="E2481" s="10">
        <v>1.1574074074074073E-5</v>
      </c>
      <c r="F2481" t="s">
        <v>1228</v>
      </c>
      <c r="G2481" t="s">
        <v>336</v>
      </c>
      <c r="H2481" s="11">
        <v>44171.427118055559</v>
      </c>
      <c r="I2481" t="s">
        <v>3438</v>
      </c>
      <c r="J2481">
        <v>0</v>
      </c>
      <c r="K2481">
        <v>86</v>
      </c>
      <c r="M2481">
        <v>2479</v>
      </c>
      <c r="N2481" s="16">
        <v>1.1574074074074073E-5</v>
      </c>
      <c r="O2481">
        <v>39</v>
      </c>
      <c r="P2481">
        <v>3</v>
      </c>
      <c r="Q2481">
        <f>pqZwift[[#This Row],[Afstand]]+IF(pqZwift[[#This Row],[Index]]&gt;1,Q2480,0)</f>
        <v>15582</v>
      </c>
      <c r="R2481">
        <v>10</v>
      </c>
      <c r="S2481">
        <v>86</v>
      </c>
    </row>
    <row r="2482" spans="2:19" x14ac:dyDescent="0.25">
      <c r="B2482">
        <v>2480</v>
      </c>
      <c r="C2482" t="s">
        <v>1315</v>
      </c>
      <c r="D2482" t="s">
        <v>48</v>
      </c>
      <c r="E2482" s="10">
        <v>1.1574074074074073E-5</v>
      </c>
      <c r="F2482" t="s">
        <v>1149</v>
      </c>
      <c r="G2482" t="s">
        <v>622</v>
      </c>
      <c r="H2482" s="11">
        <v>44171.427129629628</v>
      </c>
      <c r="I2482" t="s">
        <v>3439</v>
      </c>
      <c r="J2482">
        <v>0</v>
      </c>
      <c r="K2482">
        <v>85</v>
      </c>
      <c r="M2482">
        <v>2480</v>
      </c>
      <c r="N2482" s="16">
        <v>1.1574074074074073E-5</v>
      </c>
      <c r="O2482">
        <v>39</v>
      </c>
      <c r="P2482">
        <v>3</v>
      </c>
      <c r="Q2482">
        <f>pqZwift[[#This Row],[Afstand]]+IF(pqZwift[[#This Row],[Index]]&gt;1,Q2481,0)</f>
        <v>15585</v>
      </c>
      <c r="R2482">
        <v>11</v>
      </c>
      <c r="S2482">
        <v>85</v>
      </c>
    </row>
    <row r="2483" spans="2:19" x14ac:dyDescent="0.25">
      <c r="B2483">
        <v>2481</v>
      </c>
      <c r="C2483" t="s">
        <v>1315</v>
      </c>
      <c r="D2483" t="s">
        <v>48</v>
      </c>
      <c r="E2483" s="10">
        <v>1.1574074074074073E-5</v>
      </c>
      <c r="F2483" t="s">
        <v>1228</v>
      </c>
      <c r="G2483" t="s">
        <v>336</v>
      </c>
      <c r="H2483" s="11">
        <v>44171.427141203705</v>
      </c>
      <c r="I2483" t="s">
        <v>3440</v>
      </c>
      <c r="J2483">
        <v>0</v>
      </c>
      <c r="K2483">
        <v>85</v>
      </c>
      <c r="M2483">
        <v>2481</v>
      </c>
      <c r="N2483" s="16">
        <v>1.1574074074074073E-5</v>
      </c>
      <c r="O2483">
        <v>39</v>
      </c>
      <c r="P2483">
        <v>3</v>
      </c>
      <c r="Q2483">
        <f>pqZwift[[#This Row],[Afstand]]+IF(pqZwift[[#This Row],[Index]]&gt;1,Q2482,0)</f>
        <v>15588</v>
      </c>
      <c r="R2483">
        <v>10</v>
      </c>
      <c r="S2483">
        <v>85</v>
      </c>
    </row>
    <row r="2484" spans="2:19" x14ac:dyDescent="0.25">
      <c r="B2484">
        <v>2482</v>
      </c>
      <c r="C2484" t="s">
        <v>1315</v>
      </c>
      <c r="D2484" t="s">
        <v>44</v>
      </c>
      <c r="E2484" s="10">
        <v>1.1574074074074073E-5</v>
      </c>
      <c r="F2484" t="s">
        <v>1151</v>
      </c>
      <c r="G2484" t="s">
        <v>670</v>
      </c>
      <c r="H2484" s="11">
        <v>44171.427152777775</v>
      </c>
      <c r="I2484" t="s">
        <v>3441</v>
      </c>
      <c r="J2484">
        <v>0</v>
      </c>
      <c r="K2484">
        <v>86</v>
      </c>
      <c r="M2484">
        <v>2482</v>
      </c>
      <c r="N2484" s="16">
        <v>1.1574074074074073E-5</v>
      </c>
      <c r="O2484">
        <v>39</v>
      </c>
      <c r="P2484">
        <v>4</v>
      </c>
      <c r="Q2484">
        <f>pqZwift[[#This Row],[Afstand]]+IF(pqZwift[[#This Row],[Index]]&gt;1,Q2483,0)</f>
        <v>15592</v>
      </c>
      <c r="R2484">
        <v>14</v>
      </c>
      <c r="S2484">
        <v>86</v>
      </c>
    </row>
    <row r="2485" spans="2:19" x14ac:dyDescent="0.25">
      <c r="B2485">
        <v>2483</v>
      </c>
      <c r="C2485" t="s">
        <v>1323</v>
      </c>
      <c r="D2485" t="s">
        <v>48</v>
      </c>
      <c r="E2485" s="10">
        <v>1.1574074074074073E-5</v>
      </c>
      <c r="F2485" t="s">
        <v>1149</v>
      </c>
      <c r="G2485" t="s">
        <v>336</v>
      </c>
      <c r="H2485" s="11">
        <v>44171.427164351851</v>
      </c>
      <c r="I2485" t="s">
        <v>3442</v>
      </c>
      <c r="J2485">
        <v>0</v>
      </c>
      <c r="K2485">
        <v>85</v>
      </c>
      <c r="M2485">
        <v>2483</v>
      </c>
      <c r="N2485" s="16">
        <v>1.1574074074074073E-5</v>
      </c>
      <c r="O2485">
        <v>40</v>
      </c>
      <c r="P2485">
        <v>3</v>
      </c>
      <c r="Q2485">
        <f>pqZwift[[#This Row],[Afstand]]+IF(pqZwift[[#This Row],[Index]]&gt;1,Q2484,0)</f>
        <v>15595</v>
      </c>
      <c r="R2485">
        <v>11</v>
      </c>
      <c r="S2485">
        <v>85</v>
      </c>
    </row>
    <row r="2486" spans="2:19" x14ac:dyDescent="0.25">
      <c r="B2486">
        <v>2484</v>
      </c>
      <c r="C2486" t="s">
        <v>1323</v>
      </c>
      <c r="D2486" t="s">
        <v>48</v>
      </c>
      <c r="E2486" s="10">
        <v>1.1574074074074073E-5</v>
      </c>
      <c r="F2486" t="s">
        <v>1149</v>
      </c>
      <c r="G2486" t="s">
        <v>336</v>
      </c>
      <c r="H2486" s="11">
        <v>44171.427175925928</v>
      </c>
      <c r="I2486" t="s">
        <v>3443</v>
      </c>
      <c r="J2486">
        <v>0</v>
      </c>
      <c r="K2486">
        <v>86</v>
      </c>
      <c r="M2486">
        <v>2484</v>
      </c>
      <c r="N2486" s="16">
        <v>1.1574074074074073E-5</v>
      </c>
      <c r="O2486">
        <v>40</v>
      </c>
      <c r="P2486">
        <v>3</v>
      </c>
      <c r="Q2486">
        <f>pqZwift[[#This Row],[Afstand]]+IF(pqZwift[[#This Row],[Index]]&gt;1,Q2485,0)</f>
        <v>15598</v>
      </c>
      <c r="R2486">
        <v>11</v>
      </c>
      <c r="S2486">
        <v>86</v>
      </c>
    </row>
    <row r="2487" spans="2:19" x14ac:dyDescent="0.25">
      <c r="B2487">
        <v>2485</v>
      </c>
      <c r="C2487" t="s">
        <v>1323</v>
      </c>
      <c r="D2487" t="s">
        <v>48</v>
      </c>
      <c r="E2487" s="10">
        <v>1.1574074074074073E-5</v>
      </c>
      <c r="F2487" t="s">
        <v>1223</v>
      </c>
      <c r="G2487" t="s">
        <v>1115</v>
      </c>
      <c r="H2487" s="11">
        <v>44171.427187499998</v>
      </c>
      <c r="I2487" t="s">
        <v>3444</v>
      </c>
      <c r="J2487">
        <v>0</v>
      </c>
      <c r="K2487">
        <v>85</v>
      </c>
      <c r="M2487">
        <v>2485</v>
      </c>
      <c r="N2487" s="16">
        <v>1.1574074074074073E-5</v>
      </c>
      <c r="O2487">
        <v>40</v>
      </c>
      <c r="P2487">
        <v>3</v>
      </c>
      <c r="Q2487">
        <f>pqZwift[[#This Row],[Afstand]]+IF(pqZwift[[#This Row],[Index]]&gt;1,Q2486,0)</f>
        <v>15601</v>
      </c>
      <c r="R2487">
        <v>12</v>
      </c>
      <c r="S2487">
        <v>85</v>
      </c>
    </row>
    <row r="2488" spans="2:19" x14ac:dyDescent="0.25">
      <c r="B2488">
        <v>2486</v>
      </c>
      <c r="C2488" t="s">
        <v>1323</v>
      </c>
      <c r="D2488" t="s">
        <v>48</v>
      </c>
      <c r="E2488" s="10">
        <v>1.1574074074074073E-5</v>
      </c>
      <c r="F2488" t="s">
        <v>1149</v>
      </c>
      <c r="G2488" t="s">
        <v>336</v>
      </c>
      <c r="H2488" s="11">
        <v>44171.427199074074</v>
      </c>
      <c r="I2488" t="s">
        <v>3445</v>
      </c>
      <c r="J2488">
        <v>0</v>
      </c>
      <c r="K2488">
        <v>85</v>
      </c>
      <c r="M2488">
        <v>2486</v>
      </c>
      <c r="N2488" s="16">
        <v>1.1574074074074073E-5</v>
      </c>
      <c r="O2488">
        <v>40</v>
      </c>
      <c r="P2488">
        <v>3</v>
      </c>
      <c r="Q2488">
        <f>pqZwift[[#This Row],[Afstand]]+IF(pqZwift[[#This Row],[Index]]&gt;1,Q2487,0)</f>
        <v>15604</v>
      </c>
      <c r="R2488">
        <v>11</v>
      </c>
      <c r="S2488">
        <v>85</v>
      </c>
    </row>
    <row r="2489" spans="2:19" x14ac:dyDescent="0.25">
      <c r="B2489">
        <v>2487</v>
      </c>
      <c r="C2489" t="s">
        <v>1323</v>
      </c>
      <c r="D2489" t="s">
        <v>48</v>
      </c>
      <c r="E2489" s="10">
        <v>1.1574074074074073E-5</v>
      </c>
      <c r="F2489" t="s">
        <v>1149</v>
      </c>
      <c r="G2489" t="s">
        <v>336</v>
      </c>
      <c r="H2489" s="11">
        <v>44171.427210648151</v>
      </c>
      <c r="I2489" t="s">
        <v>3446</v>
      </c>
      <c r="J2489">
        <v>0</v>
      </c>
      <c r="K2489">
        <v>86</v>
      </c>
      <c r="M2489">
        <v>2487</v>
      </c>
      <c r="N2489" s="16">
        <v>1.1574074074074073E-5</v>
      </c>
      <c r="O2489">
        <v>40</v>
      </c>
      <c r="P2489">
        <v>3</v>
      </c>
      <c r="Q2489">
        <f>pqZwift[[#This Row],[Afstand]]+IF(pqZwift[[#This Row],[Index]]&gt;1,Q2488,0)</f>
        <v>15607</v>
      </c>
      <c r="R2489">
        <v>11</v>
      </c>
      <c r="S2489">
        <v>86</v>
      </c>
    </row>
    <row r="2490" spans="2:19" x14ac:dyDescent="0.25">
      <c r="B2490">
        <v>2488</v>
      </c>
      <c r="C2490" t="s">
        <v>1323</v>
      </c>
      <c r="D2490" t="s">
        <v>48</v>
      </c>
      <c r="E2490" s="10">
        <v>1.1574074074074073E-5</v>
      </c>
      <c r="F2490" t="s">
        <v>1149</v>
      </c>
      <c r="G2490" t="s">
        <v>336</v>
      </c>
      <c r="H2490" s="11">
        <v>44171.427222222221</v>
      </c>
      <c r="I2490" t="s">
        <v>3447</v>
      </c>
      <c r="J2490">
        <v>0</v>
      </c>
      <c r="K2490">
        <v>85</v>
      </c>
      <c r="M2490">
        <v>2488</v>
      </c>
      <c r="N2490" s="16">
        <v>1.1574074074074073E-5</v>
      </c>
      <c r="O2490">
        <v>40</v>
      </c>
      <c r="P2490">
        <v>3</v>
      </c>
      <c r="Q2490">
        <f>pqZwift[[#This Row],[Afstand]]+IF(pqZwift[[#This Row],[Index]]&gt;1,Q2489,0)</f>
        <v>15610</v>
      </c>
      <c r="R2490">
        <v>11</v>
      </c>
      <c r="S2490">
        <v>85</v>
      </c>
    </row>
    <row r="2491" spans="2:19" x14ac:dyDescent="0.25">
      <c r="B2491">
        <v>2489</v>
      </c>
      <c r="C2491" t="s">
        <v>1323</v>
      </c>
      <c r="D2491" t="s">
        <v>48</v>
      </c>
      <c r="E2491" s="10">
        <v>1.1574074074074073E-5</v>
      </c>
      <c r="F2491" t="s">
        <v>1149</v>
      </c>
      <c r="G2491" t="s">
        <v>336</v>
      </c>
      <c r="H2491" s="11">
        <v>44171.427233796298</v>
      </c>
      <c r="I2491" t="s">
        <v>3448</v>
      </c>
      <c r="J2491">
        <v>0</v>
      </c>
      <c r="K2491">
        <v>84</v>
      </c>
      <c r="M2491">
        <v>2489</v>
      </c>
      <c r="N2491" s="16">
        <v>1.1574074074074073E-5</v>
      </c>
      <c r="O2491">
        <v>40</v>
      </c>
      <c r="P2491">
        <v>3</v>
      </c>
      <c r="Q2491">
        <f>pqZwift[[#This Row],[Afstand]]+IF(pqZwift[[#This Row],[Index]]&gt;1,Q2490,0)</f>
        <v>15613</v>
      </c>
      <c r="R2491">
        <v>11</v>
      </c>
      <c r="S2491">
        <v>84</v>
      </c>
    </row>
    <row r="2492" spans="2:19" x14ac:dyDescent="0.25">
      <c r="B2492">
        <v>2490</v>
      </c>
      <c r="C2492" t="s">
        <v>1323</v>
      </c>
      <c r="D2492" t="s">
        <v>48</v>
      </c>
      <c r="E2492" s="10">
        <v>1.1574074074074073E-5</v>
      </c>
      <c r="F2492" t="s">
        <v>1149</v>
      </c>
      <c r="G2492" t="s">
        <v>336</v>
      </c>
      <c r="H2492" s="11">
        <v>44171.427245370367</v>
      </c>
      <c r="I2492" t="s">
        <v>3449</v>
      </c>
      <c r="J2492">
        <v>0</v>
      </c>
      <c r="K2492">
        <v>85</v>
      </c>
      <c r="M2492">
        <v>2490</v>
      </c>
      <c r="N2492" s="16">
        <v>1.1574074074074073E-5</v>
      </c>
      <c r="O2492">
        <v>40</v>
      </c>
      <c r="P2492">
        <v>3</v>
      </c>
      <c r="Q2492">
        <f>pqZwift[[#This Row],[Afstand]]+IF(pqZwift[[#This Row],[Index]]&gt;1,Q2491,0)</f>
        <v>15616</v>
      </c>
      <c r="R2492">
        <v>11</v>
      </c>
      <c r="S2492">
        <v>85</v>
      </c>
    </row>
    <row r="2493" spans="2:19" x14ac:dyDescent="0.25">
      <c r="B2493">
        <v>2491</v>
      </c>
      <c r="C2493" t="s">
        <v>1323</v>
      </c>
      <c r="D2493" t="s">
        <v>48</v>
      </c>
      <c r="E2493" s="10">
        <v>1.1574074074074073E-5</v>
      </c>
      <c r="F2493" t="s">
        <v>1149</v>
      </c>
      <c r="G2493" t="s">
        <v>336</v>
      </c>
      <c r="H2493" s="11">
        <v>44171.427256944444</v>
      </c>
      <c r="I2493" t="s">
        <v>3450</v>
      </c>
      <c r="J2493">
        <v>0</v>
      </c>
      <c r="K2493">
        <v>84</v>
      </c>
      <c r="M2493">
        <v>2491</v>
      </c>
      <c r="N2493" s="16">
        <v>1.1574074074074073E-5</v>
      </c>
      <c r="O2493">
        <v>40</v>
      </c>
      <c r="P2493">
        <v>3</v>
      </c>
      <c r="Q2493">
        <f>pqZwift[[#This Row],[Afstand]]+IF(pqZwift[[#This Row],[Index]]&gt;1,Q2492,0)</f>
        <v>15619</v>
      </c>
      <c r="R2493">
        <v>11</v>
      </c>
      <c r="S2493">
        <v>84</v>
      </c>
    </row>
    <row r="2494" spans="2:19" x14ac:dyDescent="0.25">
      <c r="B2494">
        <v>2492</v>
      </c>
      <c r="C2494" t="s">
        <v>1329</v>
      </c>
      <c r="D2494" t="s">
        <v>48</v>
      </c>
      <c r="E2494" s="10">
        <v>1.1574074074074073E-5</v>
      </c>
      <c r="F2494" t="s">
        <v>1228</v>
      </c>
      <c r="G2494" t="s">
        <v>336</v>
      </c>
      <c r="H2494" s="11">
        <v>44171.427268518521</v>
      </c>
      <c r="I2494" t="s">
        <v>3451</v>
      </c>
      <c r="J2494">
        <v>0</v>
      </c>
      <c r="K2494">
        <v>84</v>
      </c>
      <c r="M2494">
        <v>2492</v>
      </c>
      <c r="N2494" s="16">
        <v>1.1574074074074073E-5</v>
      </c>
      <c r="O2494">
        <v>41</v>
      </c>
      <c r="P2494">
        <v>3</v>
      </c>
      <c r="Q2494">
        <f>pqZwift[[#This Row],[Afstand]]+IF(pqZwift[[#This Row],[Index]]&gt;1,Q2493,0)</f>
        <v>15622</v>
      </c>
      <c r="R2494">
        <v>10</v>
      </c>
      <c r="S2494">
        <v>84</v>
      </c>
    </row>
    <row r="2495" spans="2:19" x14ac:dyDescent="0.25">
      <c r="B2495">
        <v>2493</v>
      </c>
      <c r="C2495" t="s">
        <v>1329</v>
      </c>
      <c r="D2495" t="s">
        <v>44</v>
      </c>
      <c r="E2495" s="10">
        <v>1.1574074074074073E-5</v>
      </c>
      <c r="F2495" t="s">
        <v>1154</v>
      </c>
      <c r="G2495" t="s">
        <v>1742</v>
      </c>
      <c r="H2495" s="11">
        <v>44171.42728009259</v>
      </c>
      <c r="I2495" t="s">
        <v>3452</v>
      </c>
      <c r="J2495">
        <v>0</v>
      </c>
      <c r="K2495">
        <v>84</v>
      </c>
      <c r="M2495">
        <v>2493</v>
      </c>
      <c r="N2495" s="16">
        <v>1.1574074074074073E-5</v>
      </c>
      <c r="O2495">
        <v>41</v>
      </c>
      <c r="P2495">
        <v>4</v>
      </c>
      <c r="Q2495">
        <f>pqZwift[[#This Row],[Afstand]]+IF(pqZwift[[#This Row],[Index]]&gt;1,Q2494,0)</f>
        <v>15626</v>
      </c>
      <c r="R2495">
        <v>13</v>
      </c>
      <c r="S2495">
        <v>84</v>
      </c>
    </row>
    <row r="2496" spans="2:19" x14ac:dyDescent="0.25">
      <c r="B2496">
        <v>2494</v>
      </c>
      <c r="C2496" t="s">
        <v>1329</v>
      </c>
      <c r="D2496" t="s">
        <v>48</v>
      </c>
      <c r="E2496" s="10">
        <v>1.1574074074074073E-5</v>
      </c>
      <c r="F2496" t="s">
        <v>1149</v>
      </c>
      <c r="G2496" t="s">
        <v>336</v>
      </c>
      <c r="H2496" s="11">
        <v>44171.427291666667</v>
      </c>
      <c r="I2496" t="s">
        <v>3453</v>
      </c>
      <c r="J2496">
        <v>0</v>
      </c>
      <c r="K2496">
        <v>85</v>
      </c>
      <c r="M2496">
        <v>2494</v>
      </c>
      <c r="N2496" s="16">
        <v>1.1574074074074073E-5</v>
      </c>
      <c r="O2496">
        <v>41</v>
      </c>
      <c r="P2496">
        <v>3</v>
      </c>
      <c r="Q2496">
        <f>pqZwift[[#This Row],[Afstand]]+IF(pqZwift[[#This Row],[Index]]&gt;1,Q2495,0)</f>
        <v>15629</v>
      </c>
      <c r="R2496">
        <v>11</v>
      </c>
      <c r="S2496">
        <v>85</v>
      </c>
    </row>
    <row r="2497" spans="2:19" x14ac:dyDescent="0.25">
      <c r="B2497">
        <v>2495</v>
      </c>
      <c r="C2497" t="s">
        <v>1329</v>
      </c>
      <c r="D2497" t="s">
        <v>48</v>
      </c>
      <c r="E2497" s="10">
        <v>1.1574074074074073E-5</v>
      </c>
      <c r="F2497" t="s">
        <v>1228</v>
      </c>
      <c r="G2497" t="s">
        <v>336</v>
      </c>
      <c r="H2497" s="11">
        <v>44171.427303240744</v>
      </c>
      <c r="I2497" t="s">
        <v>3454</v>
      </c>
      <c r="J2497">
        <v>0</v>
      </c>
      <c r="K2497">
        <v>85</v>
      </c>
      <c r="M2497">
        <v>2495</v>
      </c>
      <c r="N2497" s="16">
        <v>1.1574074074074073E-5</v>
      </c>
      <c r="O2497">
        <v>41</v>
      </c>
      <c r="P2497">
        <v>3</v>
      </c>
      <c r="Q2497">
        <f>pqZwift[[#This Row],[Afstand]]+IF(pqZwift[[#This Row],[Index]]&gt;1,Q2496,0)</f>
        <v>15632</v>
      </c>
      <c r="R2497">
        <v>10</v>
      </c>
      <c r="S2497">
        <v>85</v>
      </c>
    </row>
    <row r="2498" spans="2:19" x14ac:dyDescent="0.25">
      <c r="B2498">
        <v>2496</v>
      </c>
      <c r="C2498" t="s">
        <v>1329</v>
      </c>
      <c r="D2498" t="s">
        <v>48</v>
      </c>
      <c r="E2498" s="10">
        <v>1.1574074074074073E-5</v>
      </c>
      <c r="F2498" t="s">
        <v>1149</v>
      </c>
      <c r="G2498" t="s">
        <v>1110</v>
      </c>
      <c r="H2498" s="11">
        <v>44171.427314814813</v>
      </c>
      <c r="I2498" t="s">
        <v>3455</v>
      </c>
      <c r="J2498">
        <v>0</v>
      </c>
      <c r="K2498">
        <v>85</v>
      </c>
      <c r="M2498">
        <v>2496</v>
      </c>
      <c r="N2498" s="16">
        <v>1.1574074074074073E-5</v>
      </c>
      <c r="O2498">
        <v>41</v>
      </c>
      <c r="P2498">
        <v>3</v>
      </c>
      <c r="Q2498">
        <f>pqZwift[[#This Row],[Afstand]]+IF(pqZwift[[#This Row],[Index]]&gt;1,Q2497,0)</f>
        <v>15635</v>
      </c>
      <c r="R2498">
        <v>11</v>
      </c>
      <c r="S2498">
        <v>85</v>
      </c>
    </row>
    <row r="2499" spans="2:19" x14ac:dyDescent="0.25">
      <c r="B2499">
        <v>2497</v>
      </c>
      <c r="C2499" t="s">
        <v>1329</v>
      </c>
      <c r="D2499" t="s">
        <v>48</v>
      </c>
      <c r="E2499" s="10">
        <v>1.1574074074074073E-5</v>
      </c>
      <c r="F2499" t="s">
        <v>1149</v>
      </c>
      <c r="G2499" t="s">
        <v>336</v>
      </c>
      <c r="H2499" s="11">
        <v>44171.42732638889</v>
      </c>
      <c r="I2499" t="s">
        <v>3456</v>
      </c>
      <c r="J2499">
        <v>0</v>
      </c>
      <c r="K2499">
        <v>85</v>
      </c>
      <c r="M2499">
        <v>2497</v>
      </c>
      <c r="N2499" s="16">
        <v>1.1574074074074073E-5</v>
      </c>
      <c r="O2499">
        <v>41</v>
      </c>
      <c r="P2499">
        <v>3</v>
      </c>
      <c r="Q2499">
        <f>pqZwift[[#This Row],[Afstand]]+IF(pqZwift[[#This Row],[Index]]&gt;1,Q2498,0)</f>
        <v>15638</v>
      </c>
      <c r="R2499">
        <v>11</v>
      </c>
      <c r="S2499">
        <v>85</v>
      </c>
    </row>
    <row r="2500" spans="2:19" x14ac:dyDescent="0.25">
      <c r="B2500">
        <v>2498</v>
      </c>
      <c r="C2500" t="s">
        <v>1329</v>
      </c>
      <c r="D2500" t="s">
        <v>48</v>
      </c>
      <c r="E2500" s="10">
        <v>1.1574074074074073E-5</v>
      </c>
      <c r="F2500" t="s">
        <v>1223</v>
      </c>
      <c r="G2500" t="s">
        <v>1224</v>
      </c>
      <c r="H2500" s="11">
        <v>44171.427337962959</v>
      </c>
      <c r="I2500" t="s">
        <v>3457</v>
      </c>
      <c r="J2500">
        <v>0</v>
      </c>
      <c r="K2500">
        <v>86</v>
      </c>
      <c r="M2500">
        <v>2498</v>
      </c>
      <c r="N2500" s="16">
        <v>1.1574074074074073E-5</v>
      </c>
      <c r="O2500">
        <v>41</v>
      </c>
      <c r="P2500">
        <v>3</v>
      </c>
      <c r="Q2500">
        <f>pqZwift[[#This Row],[Afstand]]+IF(pqZwift[[#This Row],[Index]]&gt;1,Q2499,0)</f>
        <v>15641</v>
      </c>
      <c r="R2500">
        <v>12</v>
      </c>
      <c r="S2500">
        <v>86</v>
      </c>
    </row>
    <row r="2501" spans="2:19" x14ac:dyDescent="0.25">
      <c r="B2501">
        <v>2499</v>
      </c>
      <c r="C2501" t="s">
        <v>1329</v>
      </c>
      <c r="D2501" t="s">
        <v>48</v>
      </c>
      <c r="E2501" s="10">
        <v>1.1574074074074073E-5</v>
      </c>
      <c r="F2501" t="s">
        <v>1228</v>
      </c>
      <c r="G2501" t="s">
        <v>336</v>
      </c>
      <c r="H2501" s="11">
        <v>44171.427349537036</v>
      </c>
      <c r="I2501" t="s">
        <v>3458</v>
      </c>
      <c r="J2501">
        <v>0</v>
      </c>
      <c r="K2501">
        <v>85</v>
      </c>
      <c r="M2501">
        <v>2499</v>
      </c>
      <c r="N2501" s="16">
        <v>1.1574074074074073E-5</v>
      </c>
      <c r="O2501">
        <v>41</v>
      </c>
      <c r="P2501">
        <v>3</v>
      </c>
      <c r="Q2501">
        <f>pqZwift[[#This Row],[Afstand]]+IF(pqZwift[[#This Row],[Index]]&gt;1,Q2500,0)</f>
        <v>15644</v>
      </c>
      <c r="R2501">
        <v>10</v>
      </c>
      <c r="S2501">
        <v>85</v>
      </c>
    </row>
    <row r="2502" spans="2:19" x14ac:dyDescent="0.25">
      <c r="B2502">
        <v>2500</v>
      </c>
      <c r="C2502" t="s">
        <v>1329</v>
      </c>
      <c r="D2502" t="s">
        <v>48</v>
      </c>
      <c r="E2502" s="10">
        <v>1.1574074074074073E-5</v>
      </c>
      <c r="F2502" t="s">
        <v>1228</v>
      </c>
      <c r="G2502" t="s">
        <v>1012</v>
      </c>
      <c r="H2502" s="11">
        <v>44171.427361111113</v>
      </c>
      <c r="I2502" t="s">
        <v>3459</v>
      </c>
      <c r="J2502">
        <v>0</v>
      </c>
      <c r="K2502">
        <v>85</v>
      </c>
      <c r="M2502">
        <v>2500</v>
      </c>
      <c r="N2502" s="16">
        <v>1.1574074074074073E-5</v>
      </c>
      <c r="O2502">
        <v>41</v>
      </c>
      <c r="P2502">
        <v>3</v>
      </c>
      <c r="Q2502">
        <f>pqZwift[[#This Row],[Afstand]]+IF(pqZwift[[#This Row],[Index]]&gt;1,Q2501,0)</f>
        <v>15647</v>
      </c>
      <c r="R2502">
        <v>10</v>
      </c>
      <c r="S2502">
        <v>85</v>
      </c>
    </row>
    <row r="2503" spans="2:19" x14ac:dyDescent="0.25">
      <c r="B2503">
        <v>2501</v>
      </c>
      <c r="C2503" t="s">
        <v>1333</v>
      </c>
      <c r="D2503" t="s">
        <v>48</v>
      </c>
      <c r="E2503" s="10">
        <v>1.1574074074074073E-5</v>
      </c>
      <c r="F2503" t="s">
        <v>49</v>
      </c>
      <c r="G2503" t="s">
        <v>336</v>
      </c>
      <c r="H2503" s="11">
        <v>44171.427372685182</v>
      </c>
      <c r="I2503" t="s">
        <v>3460</v>
      </c>
      <c r="J2503">
        <v>0</v>
      </c>
      <c r="K2503">
        <v>85</v>
      </c>
      <c r="M2503">
        <v>2501</v>
      </c>
      <c r="N2503" s="16">
        <v>1.1574074074074073E-5</v>
      </c>
      <c r="O2503">
        <v>42</v>
      </c>
      <c r="P2503">
        <v>3</v>
      </c>
      <c r="Q2503">
        <f>pqZwift[[#This Row],[Afstand]]+IF(pqZwift[[#This Row],[Index]]&gt;1,Q2502,0)</f>
        <v>15650</v>
      </c>
      <c r="R2503">
        <v>9</v>
      </c>
      <c r="S2503">
        <v>85</v>
      </c>
    </row>
    <row r="2504" spans="2:19" x14ac:dyDescent="0.25">
      <c r="B2504">
        <v>2502</v>
      </c>
      <c r="C2504" t="s">
        <v>1333</v>
      </c>
      <c r="D2504" t="s">
        <v>48</v>
      </c>
      <c r="E2504" s="10">
        <v>1.1574074074074073E-5</v>
      </c>
      <c r="F2504" t="s">
        <v>1228</v>
      </c>
      <c r="G2504" t="s">
        <v>1012</v>
      </c>
      <c r="H2504" s="11">
        <v>44171.427384259259</v>
      </c>
      <c r="I2504" t="s">
        <v>3461</v>
      </c>
      <c r="J2504">
        <v>0</v>
      </c>
      <c r="K2504">
        <v>84</v>
      </c>
      <c r="M2504">
        <v>2502</v>
      </c>
      <c r="N2504" s="16">
        <v>1.1574074074074073E-5</v>
      </c>
      <c r="O2504">
        <v>42</v>
      </c>
      <c r="P2504">
        <v>3</v>
      </c>
      <c r="Q2504">
        <f>pqZwift[[#This Row],[Afstand]]+IF(pqZwift[[#This Row],[Index]]&gt;1,Q2503,0)</f>
        <v>15653</v>
      </c>
      <c r="R2504">
        <v>10</v>
      </c>
      <c r="S2504">
        <v>84</v>
      </c>
    </row>
    <row r="2505" spans="2:19" x14ac:dyDescent="0.25">
      <c r="B2505">
        <v>2503</v>
      </c>
      <c r="C2505" t="s">
        <v>1333</v>
      </c>
      <c r="D2505" t="s">
        <v>48</v>
      </c>
      <c r="E2505" s="10">
        <v>1.1574074074074073E-5</v>
      </c>
      <c r="F2505" t="s">
        <v>1223</v>
      </c>
      <c r="G2505" t="s">
        <v>1224</v>
      </c>
      <c r="H2505" s="11">
        <v>44171.427395833336</v>
      </c>
      <c r="I2505" t="s">
        <v>3462</v>
      </c>
      <c r="J2505">
        <v>0</v>
      </c>
      <c r="K2505">
        <v>84</v>
      </c>
      <c r="M2505">
        <v>2503</v>
      </c>
      <c r="N2505" s="16">
        <v>1.1574074074074073E-5</v>
      </c>
      <c r="O2505">
        <v>42</v>
      </c>
      <c r="P2505">
        <v>3</v>
      </c>
      <c r="Q2505">
        <f>pqZwift[[#This Row],[Afstand]]+IF(pqZwift[[#This Row],[Index]]&gt;1,Q2504,0)</f>
        <v>15656</v>
      </c>
      <c r="R2505">
        <v>12</v>
      </c>
      <c r="S2505">
        <v>84</v>
      </c>
    </row>
    <row r="2506" spans="2:19" x14ac:dyDescent="0.25">
      <c r="B2506">
        <v>2504</v>
      </c>
      <c r="C2506" t="s">
        <v>1333</v>
      </c>
      <c r="D2506" t="s">
        <v>48</v>
      </c>
      <c r="E2506" s="10">
        <v>1.1574074074074073E-5</v>
      </c>
      <c r="F2506" t="s">
        <v>1228</v>
      </c>
      <c r="G2506" t="s">
        <v>1055</v>
      </c>
      <c r="H2506" s="11">
        <v>44171.427407407406</v>
      </c>
      <c r="I2506" t="s">
        <v>3463</v>
      </c>
      <c r="J2506">
        <v>0</v>
      </c>
      <c r="K2506">
        <v>83</v>
      </c>
      <c r="M2506">
        <v>2504</v>
      </c>
      <c r="N2506" s="16">
        <v>1.1574074074074073E-5</v>
      </c>
      <c r="O2506">
        <v>42</v>
      </c>
      <c r="P2506">
        <v>3</v>
      </c>
      <c r="Q2506">
        <f>pqZwift[[#This Row],[Afstand]]+IF(pqZwift[[#This Row],[Index]]&gt;1,Q2505,0)</f>
        <v>15659</v>
      </c>
      <c r="R2506">
        <v>10</v>
      </c>
      <c r="S2506">
        <v>83</v>
      </c>
    </row>
    <row r="2507" spans="2:19" x14ac:dyDescent="0.25">
      <c r="B2507">
        <v>2505</v>
      </c>
      <c r="C2507" t="s">
        <v>1333</v>
      </c>
      <c r="D2507" t="s">
        <v>48</v>
      </c>
      <c r="E2507" s="10">
        <v>1.1574074074074073E-5</v>
      </c>
      <c r="F2507" t="s">
        <v>1223</v>
      </c>
      <c r="G2507" t="s">
        <v>2174</v>
      </c>
      <c r="H2507" s="11">
        <v>44171.427418981482</v>
      </c>
      <c r="I2507" t="s">
        <v>3464</v>
      </c>
      <c r="J2507">
        <v>0</v>
      </c>
      <c r="K2507">
        <v>83</v>
      </c>
      <c r="M2507">
        <v>2505</v>
      </c>
      <c r="N2507" s="16">
        <v>1.1574074074074073E-5</v>
      </c>
      <c r="O2507">
        <v>42</v>
      </c>
      <c r="P2507">
        <v>3</v>
      </c>
      <c r="Q2507">
        <f>pqZwift[[#This Row],[Afstand]]+IF(pqZwift[[#This Row],[Index]]&gt;1,Q2506,0)</f>
        <v>15662</v>
      </c>
      <c r="R2507">
        <v>12</v>
      </c>
      <c r="S2507">
        <v>83</v>
      </c>
    </row>
    <row r="2508" spans="2:19" x14ac:dyDescent="0.25">
      <c r="B2508">
        <v>2506</v>
      </c>
      <c r="C2508" t="s">
        <v>1333</v>
      </c>
      <c r="D2508" t="s">
        <v>48</v>
      </c>
      <c r="E2508" s="10">
        <v>1.1574074074074073E-5</v>
      </c>
      <c r="F2508" t="s">
        <v>1228</v>
      </c>
      <c r="G2508" t="s">
        <v>1055</v>
      </c>
      <c r="H2508" s="11">
        <v>44171.427430555559</v>
      </c>
      <c r="I2508" t="s">
        <v>3465</v>
      </c>
      <c r="J2508">
        <v>0</v>
      </c>
      <c r="K2508">
        <v>84</v>
      </c>
      <c r="M2508">
        <v>2506</v>
      </c>
      <c r="N2508" s="16">
        <v>1.1574074074074073E-5</v>
      </c>
      <c r="O2508">
        <v>42</v>
      </c>
      <c r="P2508">
        <v>3</v>
      </c>
      <c r="Q2508">
        <f>pqZwift[[#This Row],[Afstand]]+IF(pqZwift[[#This Row],[Index]]&gt;1,Q2507,0)</f>
        <v>15665</v>
      </c>
      <c r="R2508">
        <v>10</v>
      </c>
      <c r="S2508">
        <v>84</v>
      </c>
    </row>
    <row r="2509" spans="2:19" x14ac:dyDescent="0.25">
      <c r="B2509">
        <v>2507</v>
      </c>
      <c r="C2509" t="s">
        <v>1333</v>
      </c>
      <c r="D2509" t="s">
        <v>48</v>
      </c>
      <c r="E2509" s="10">
        <v>1.1574074074074073E-5</v>
      </c>
      <c r="F2509" t="s">
        <v>1223</v>
      </c>
      <c r="G2509" t="s">
        <v>1214</v>
      </c>
      <c r="H2509" s="11">
        <v>44171.427442129629</v>
      </c>
      <c r="I2509" t="s">
        <v>3466</v>
      </c>
      <c r="J2509">
        <v>0</v>
      </c>
      <c r="K2509">
        <v>83</v>
      </c>
      <c r="M2509">
        <v>2507</v>
      </c>
      <c r="N2509" s="16">
        <v>1.1574074074074073E-5</v>
      </c>
      <c r="O2509">
        <v>42</v>
      </c>
      <c r="P2509">
        <v>3</v>
      </c>
      <c r="Q2509">
        <f>pqZwift[[#This Row],[Afstand]]+IF(pqZwift[[#This Row],[Index]]&gt;1,Q2508,0)</f>
        <v>15668</v>
      </c>
      <c r="R2509">
        <v>12</v>
      </c>
      <c r="S2509">
        <v>83</v>
      </c>
    </row>
    <row r="2510" spans="2:19" x14ac:dyDescent="0.25">
      <c r="B2510">
        <v>2508</v>
      </c>
      <c r="C2510" t="s">
        <v>1333</v>
      </c>
      <c r="D2510" t="s">
        <v>48</v>
      </c>
      <c r="E2510" s="10">
        <v>1.1574074074074073E-5</v>
      </c>
      <c r="F2510" t="s">
        <v>49</v>
      </c>
      <c r="G2510" t="s">
        <v>1047</v>
      </c>
      <c r="H2510" s="11">
        <v>44171.427453703705</v>
      </c>
      <c r="I2510" t="s">
        <v>3467</v>
      </c>
      <c r="J2510">
        <v>0</v>
      </c>
      <c r="K2510">
        <v>84</v>
      </c>
      <c r="M2510">
        <v>2508</v>
      </c>
      <c r="N2510" s="16">
        <v>1.1574074074074073E-5</v>
      </c>
      <c r="O2510">
        <v>42</v>
      </c>
      <c r="P2510">
        <v>3</v>
      </c>
      <c r="Q2510">
        <f>pqZwift[[#This Row],[Afstand]]+IF(pqZwift[[#This Row],[Index]]&gt;1,Q2509,0)</f>
        <v>15671</v>
      </c>
      <c r="R2510">
        <v>9</v>
      </c>
      <c r="S2510">
        <v>84</v>
      </c>
    </row>
    <row r="2511" spans="2:19" x14ac:dyDescent="0.25">
      <c r="B2511">
        <v>2509</v>
      </c>
      <c r="C2511" t="s">
        <v>1333</v>
      </c>
      <c r="D2511" t="s">
        <v>48</v>
      </c>
      <c r="E2511" s="10">
        <v>1.1574074074074073E-5</v>
      </c>
      <c r="F2511" t="s">
        <v>49</v>
      </c>
      <c r="G2511" t="s">
        <v>1047</v>
      </c>
      <c r="H2511" s="11">
        <v>44171.427465277775</v>
      </c>
      <c r="I2511" t="s">
        <v>3468</v>
      </c>
      <c r="J2511">
        <v>0</v>
      </c>
      <c r="K2511">
        <v>83</v>
      </c>
      <c r="M2511">
        <v>2509</v>
      </c>
      <c r="N2511" s="16">
        <v>1.1574074074074073E-5</v>
      </c>
      <c r="O2511">
        <v>42</v>
      </c>
      <c r="P2511">
        <v>3</v>
      </c>
      <c r="Q2511">
        <f>pqZwift[[#This Row],[Afstand]]+IF(pqZwift[[#This Row],[Index]]&gt;1,Q2510,0)</f>
        <v>15674</v>
      </c>
      <c r="R2511">
        <v>9</v>
      </c>
      <c r="S2511">
        <v>83</v>
      </c>
    </row>
    <row r="2512" spans="2:19" x14ac:dyDescent="0.25">
      <c r="B2512">
        <v>2510</v>
      </c>
      <c r="C2512" t="s">
        <v>1337</v>
      </c>
      <c r="D2512" t="s">
        <v>48</v>
      </c>
      <c r="E2512" s="10">
        <v>1.1574074074074073E-5</v>
      </c>
      <c r="F2512" t="s">
        <v>1223</v>
      </c>
      <c r="G2512" t="s">
        <v>2174</v>
      </c>
      <c r="H2512" s="11">
        <v>44171.427476851852</v>
      </c>
      <c r="I2512" t="s">
        <v>3469</v>
      </c>
      <c r="J2512">
        <v>0</v>
      </c>
      <c r="K2512">
        <v>83</v>
      </c>
      <c r="M2512">
        <v>2510</v>
      </c>
      <c r="N2512" s="16">
        <v>1.1574074074074073E-5</v>
      </c>
      <c r="O2512">
        <v>43</v>
      </c>
      <c r="P2512">
        <v>3</v>
      </c>
      <c r="Q2512">
        <f>pqZwift[[#This Row],[Afstand]]+IF(pqZwift[[#This Row],[Index]]&gt;1,Q2511,0)</f>
        <v>15677</v>
      </c>
      <c r="R2512">
        <v>12</v>
      </c>
      <c r="S2512">
        <v>83</v>
      </c>
    </row>
    <row r="2513" spans="2:19" x14ac:dyDescent="0.25">
      <c r="B2513">
        <v>2511</v>
      </c>
      <c r="C2513" t="s">
        <v>1337</v>
      </c>
      <c r="D2513" t="s">
        <v>48</v>
      </c>
      <c r="E2513" s="10">
        <v>1.1574074074074073E-5</v>
      </c>
      <c r="F2513" t="s">
        <v>49</v>
      </c>
      <c r="G2513" t="s">
        <v>1047</v>
      </c>
      <c r="H2513" s="11">
        <v>44171.427488425928</v>
      </c>
      <c r="I2513" t="s">
        <v>3470</v>
      </c>
      <c r="J2513">
        <v>0</v>
      </c>
      <c r="K2513">
        <v>84</v>
      </c>
      <c r="M2513">
        <v>2511</v>
      </c>
      <c r="N2513" s="16">
        <v>1.1574074074074073E-5</v>
      </c>
      <c r="O2513">
        <v>43</v>
      </c>
      <c r="P2513">
        <v>3</v>
      </c>
      <c r="Q2513">
        <f>pqZwift[[#This Row],[Afstand]]+IF(pqZwift[[#This Row],[Index]]&gt;1,Q2512,0)</f>
        <v>15680</v>
      </c>
      <c r="R2513">
        <v>9</v>
      </c>
      <c r="S2513">
        <v>84</v>
      </c>
    </row>
    <row r="2514" spans="2:19" x14ac:dyDescent="0.25">
      <c r="B2514">
        <v>2512</v>
      </c>
      <c r="C2514" t="s">
        <v>1337</v>
      </c>
      <c r="D2514" t="s">
        <v>48</v>
      </c>
      <c r="E2514" s="10">
        <v>1.1574074074074073E-5</v>
      </c>
      <c r="F2514" t="s">
        <v>1223</v>
      </c>
      <c r="G2514" t="s">
        <v>2174</v>
      </c>
      <c r="H2514" s="11">
        <v>44171.427499999998</v>
      </c>
      <c r="I2514" t="s">
        <v>3471</v>
      </c>
      <c r="J2514">
        <v>0</v>
      </c>
      <c r="K2514">
        <v>83</v>
      </c>
      <c r="M2514">
        <v>2512</v>
      </c>
      <c r="N2514" s="16">
        <v>1.1574074074074073E-5</v>
      </c>
      <c r="O2514">
        <v>43</v>
      </c>
      <c r="P2514">
        <v>3</v>
      </c>
      <c r="Q2514">
        <f>pqZwift[[#This Row],[Afstand]]+IF(pqZwift[[#This Row],[Index]]&gt;1,Q2513,0)</f>
        <v>15683</v>
      </c>
      <c r="R2514">
        <v>12</v>
      </c>
      <c r="S2514">
        <v>83</v>
      </c>
    </row>
    <row r="2515" spans="2:19" x14ac:dyDescent="0.25">
      <c r="B2515">
        <v>2513</v>
      </c>
      <c r="C2515" t="s">
        <v>1337</v>
      </c>
      <c r="D2515" t="s">
        <v>48</v>
      </c>
      <c r="E2515" s="10">
        <v>1.1574074074074073E-5</v>
      </c>
      <c r="F2515" t="s">
        <v>1228</v>
      </c>
      <c r="G2515" t="s">
        <v>1055</v>
      </c>
      <c r="H2515" s="11">
        <v>44171.427511574075</v>
      </c>
      <c r="I2515" t="s">
        <v>3472</v>
      </c>
      <c r="J2515">
        <v>0</v>
      </c>
      <c r="K2515">
        <v>84</v>
      </c>
      <c r="M2515">
        <v>2513</v>
      </c>
      <c r="N2515" s="16">
        <v>1.1574074074074073E-5</v>
      </c>
      <c r="O2515">
        <v>43</v>
      </c>
      <c r="P2515">
        <v>3</v>
      </c>
      <c r="Q2515">
        <f>pqZwift[[#This Row],[Afstand]]+IF(pqZwift[[#This Row],[Index]]&gt;1,Q2514,0)</f>
        <v>15686</v>
      </c>
      <c r="R2515">
        <v>10</v>
      </c>
      <c r="S2515">
        <v>84</v>
      </c>
    </row>
    <row r="2516" spans="2:19" x14ac:dyDescent="0.25">
      <c r="B2516">
        <v>2514</v>
      </c>
      <c r="C2516" t="s">
        <v>1337</v>
      </c>
      <c r="D2516" t="s">
        <v>36</v>
      </c>
      <c r="E2516" s="10">
        <v>1.1574074074074073E-5</v>
      </c>
      <c r="F2516" t="s">
        <v>49</v>
      </c>
      <c r="G2516" t="s">
        <v>1038</v>
      </c>
      <c r="H2516" s="11">
        <v>44171.427523148152</v>
      </c>
      <c r="I2516" t="s">
        <v>3473</v>
      </c>
      <c r="J2516">
        <v>0</v>
      </c>
      <c r="K2516">
        <v>84</v>
      </c>
      <c r="M2516">
        <v>2514</v>
      </c>
      <c r="N2516" s="16">
        <v>1.1574074074074073E-5</v>
      </c>
      <c r="O2516">
        <v>43</v>
      </c>
      <c r="P2516">
        <v>2</v>
      </c>
      <c r="Q2516">
        <f>pqZwift[[#This Row],[Afstand]]+IF(pqZwift[[#This Row],[Index]]&gt;1,Q2515,0)</f>
        <v>15688</v>
      </c>
      <c r="R2516">
        <v>9</v>
      </c>
      <c r="S2516">
        <v>84</v>
      </c>
    </row>
    <row r="2517" spans="2:19" x14ac:dyDescent="0.25">
      <c r="B2517">
        <v>2515</v>
      </c>
      <c r="C2517" t="s">
        <v>1337</v>
      </c>
      <c r="D2517" t="s">
        <v>48</v>
      </c>
      <c r="E2517" s="10">
        <v>1.1574074074074073E-5</v>
      </c>
      <c r="F2517" t="s">
        <v>1223</v>
      </c>
      <c r="G2517" t="s">
        <v>1214</v>
      </c>
      <c r="H2517" s="11">
        <v>44171.427534722221</v>
      </c>
      <c r="I2517" t="s">
        <v>3474</v>
      </c>
      <c r="J2517">
        <v>0</v>
      </c>
      <c r="K2517">
        <v>85</v>
      </c>
      <c r="M2517">
        <v>2515</v>
      </c>
      <c r="N2517" s="16">
        <v>1.1574074074074073E-5</v>
      </c>
      <c r="O2517">
        <v>43</v>
      </c>
      <c r="P2517">
        <v>3</v>
      </c>
      <c r="Q2517">
        <f>pqZwift[[#This Row],[Afstand]]+IF(pqZwift[[#This Row],[Index]]&gt;1,Q2516,0)</f>
        <v>15691</v>
      </c>
      <c r="R2517">
        <v>12</v>
      </c>
      <c r="S2517">
        <v>85</v>
      </c>
    </row>
    <row r="2518" spans="2:19" x14ac:dyDescent="0.25">
      <c r="B2518">
        <v>2516</v>
      </c>
      <c r="C2518" t="s">
        <v>1337</v>
      </c>
      <c r="D2518" t="s">
        <v>36</v>
      </c>
      <c r="E2518" s="10">
        <v>1.1574074074074073E-5</v>
      </c>
      <c r="F2518" t="s">
        <v>49</v>
      </c>
      <c r="G2518" t="s">
        <v>1038</v>
      </c>
      <c r="H2518" s="11">
        <v>44171.427546296298</v>
      </c>
      <c r="I2518" t="s">
        <v>3475</v>
      </c>
      <c r="J2518">
        <v>0</v>
      </c>
      <c r="K2518">
        <v>85</v>
      </c>
      <c r="M2518">
        <v>2516</v>
      </c>
      <c r="N2518" s="16">
        <v>1.1574074074074073E-5</v>
      </c>
      <c r="O2518">
        <v>43</v>
      </c>
      <c r="P2518">
        <v>2</v>
      </c>
      <c r="Q2518">
        <f>pqZwift[[#This Row],[Afstand]]+IF(pqZwift[[#This Row],[Index]]&gt;1,Q2517,0)</f>
        <v>15693</v>
      </c>
      <c r="R2518">
        <v>9</v>
      </c>
      <c r="S2518">
        <v>85</v>
      </c>
    </row>
    <row r="2519" spans="2:19" x14ac:dyDescent="0.25">
      <c r="B2519">
        <v>2517</v>
      </c>
      <c r="C2519" t="s">
        <v>1337</v>
      </c>
      <c r="D2519" t="s">
        <v>48</v>
      </c>
      <c r="E2519" s="10">
        <v>1.1574074074074073E-5</v>
      </c>
      <c r="F2519" t="s">
        <v>1223</v>
      </c>
      <c r="G2519" t="s">
        <v>2174</v>
      </c>
      <c r="H2519" s="11">
        <v>44171.427557870367</v>
      </c>
      <c r="I2519" t="s">
        <v>3476</v>
      </c>
      <c r="J2519">
        <v>0</v>
      </c>
      <c r="K2519">
        <v>85</v>
      </c>
      <c r="M2519">
        <v>2517</v>
      </c>
      <c r="N2519" s="16">
        <v>1.1574074074074073E-5</v>
      </c>
      <c r="O2519">
        <v>43</v>
      </c>
      <c r="P2519">
        <v>3</v>
      </c>
      <c r="Q2519">
        <f>pqZwift[[#This Row],[Afstand]]+IF(pqZwift[[#This Row],[Index]]&gt;1,Q2518,0)</f>
        <v>15696</v>
      </c>
      <c r="R2519">
        <v>12</v>
      </c>
      <c r="S2519">
        <v>85</v>
      </c>
    </row>
    <row r="2520" spans="2:19" x14ac:dyDescent="0.25">
      <c r="B2520">
        <v>2518</v>
      </c>
      <c r="C2520" t="s">
        <v>1337</v>
      </c>
      <c r="D2520" t="s">
        <v>48</v>
      </c>
      <c r="E2520" s="10">
        <v>1.1574074074074073E-5</v>
      </c>
      <c r="F2520" t="s">
        <v>1228</v>
      </c>
      <c r="G2520" t="s">
        <v>1055</v>
      </c>
      <c r="H2520" s="11">
        <v>44171.427569444444</v>
      </c>
      <c r="I2520" t="s">
        <v>3477</v>
      </c>
      <c r="J2520">
        <v>0</v>
      </c>
      <c r="K2520">
        <v>86</v>
      </c>
      <c r="M2520">
        <v>2518</v>
      </c>
      <c r="N2520" s="16">
        <v>1.1574074074074073E-5</v>
      </c>
      <c r="O2520">
        <v>43</v>
      </c>
      <c r="P2520">
        <v>3</v>
      </c>
      <c r="Q2520">
        <f>pqZwift[[#This Row],[Afstand]]+IF(pqZwift[[#This Row],[Index]]&gt;1,Q2519,0)</f>
        <v>15699</v>
      </c>
      <c r="R2520">
        <v>10</v>
      </c>
      <c r="S2520">
        <v>86</v>
      </c>
    </row>
    <row r="2521" spans="2:19" x14ac:dyDescent="0.25">
      <c r="B2521">
        <v>2519</v>
      </c>
      <c r="C2521" t="s">
        <v>1337</v>
      </c>
      <c r="D2521" t="s">
        <v>48</v>
      </c>
      <c r="E2521" s="10">
        <v>1.1574074074074073E-5</v>
      </c>
      <c r="F2521" t="s">
        <v>1223</v>
      </c>
      <c r="G2521" t="s">
        <v>2174</v>
      </c>
      <c r="H2521" s="11">
        <v>44171.427581018521</v>
      </c>
      <c r="I2521" t="s">
        <v>3478</v>
      </c>
      <c r="J2521">
        <v>0</v>
      </c>
      <c r="K2521">
        <v>85</v>
      </c>
      <c r="M2521">
        <v>2519</v>
      </c>
      <c r="N2521" s="16">
        <v>1.1574074074074073E-5</v>
      </c>
      <c r="O2521">
        <v>43</v>
      </c>
      <c r="P2521">
        <v>3</v>
      </c>
      <c r="Q2521">
        <f>pqZwift[[#This Row],[Afstand]]+IF(pqZwift[[#This Row],[Index]]&gt;1,Q2520,0)</f>
        <v>15702</v>
      </c>
      <c r="R2521">
        <v>12</v>
      </c>
      <c r="S2521">
        <v>85</v>
      </c>
    </row>
    <row r="2522" spans="2:19" x14ac:dyDescent="0.25">
      <c r="B2522">
        <v>2520</v>
      </c>
      <c r="C2522" t="s">
        <v>1343</v>
      </c>
      <c r="D2522" t="s">
        <v>48</v>
      </c>
      <c r="E2522" s="10">
        <v>1.1574074074074073E-5</v>
      </c>
      <c r="F2522" t="s">
        <v>1228</v>
      </c>
      <c r="G2522" t="s">
        <v>1055</v>
      </c>
      <c r="H2522" s="11">
        <v>44171.42759259259</v>
      </c>
      <c r="I2522" t="s">
        <v>3479</v>
      </c>
      <c r="J2522">
        <v>0</v>
      </c>
      <c r="K2522">
        <v>85</v>
      </c>
      <c r="M2522">
        <v>2520</v>
      </c>
      <c r="N2522" s="16">
        <v>1.1574074074074073E-5</v>
      </c>
      <c r="O2522">
        <v>44</v>
      </c>
      <c r="P2522">
        <v>3</v>
      </c>
      <c r="Q2522">
        <f>pqZwift[[#This Row],[Afstand]]+IF(pqZwift[[#This Row],[Index]]&gt;1,Q2521,0)</f>
        <v>15705</v>
      </c>
      <c r="R2522">
        <v>10</v>
      </c>
      <c r="S2522">
        <v>85</v>
      </c>
    </row>
    <row r="2523" spans="2:19" x14ac:dyDescent="0.25">
      <c r="B2523">
        <v>2521</v>
      </c>
      <c r="C2523" t="s">
        <v>1343</v>
      </c>
      <c r="D2523" t="s">
        <v>44</v>
      </c>
      <c r="E2523" s="10">
        <v>1.1574074074074073E-5</v>
      </c>
      <c r="F2523" t="s">
        <v>45</v>
      </c>
      <c r="G2523" t="s">
        <v>657</v>
      </c>
      <c r="H2523" s="11">
        <v>44171.427604166667</v>
      </c>
      <c r="I2523" t="s">
        <v>3480</v>
      </c>
      <c r="J2523">
        <v>0</v>
      </c>
      <c r="K2523">
        <v>84</v>
      </c>
      <c r="M2523">
        <v>2521</v>
      </c>
      <c r="N2523" s="16">
        <v>1.1574074074074073E-5</v>
      </c>
      <c r="O2523">
        <v>44</v>
      </c>
      <c r="P2523">
        <v>4</v>
      </c>
      <c r="Q2523">
        <f>pqZwift[[#This Row],[Afstand]]+IF(pqZwift[[#This Row],[Index]]&gt;1,Q2522,0)</f>
        <v>15709</v>
      </c>
      <c r="R2523">
        <v>15</v>
      </c>
      <c r="S2523">
        <v>84</v>
      </c>
    </row>
    <row r="2524" spans="2:19" x14ac:dyDescent="0.25">
      <c r="B2524">
        <v>2522</v>
      </c>
      <c r="C2524" t="s">
        <v>1343</v>
      </c>
      <c r="D2524" t="s">
        <v>36</v>
      </c>
      <c r="E2524" s="10">
        <v>1.1574074074074073E-5</v>
      </c>
      <c r="F2524" t="s">
        <v>49</v>
      </c>
      <c r="G2524" t="s">
        <v>1038</v>
      </c>
      <c r="H2524" s="11">
        <v>44171.427615740744</v>
      </c>
      <c r="I2524" t="s">
        <v>3481</v>
      </c>
      <c r="J2524">
        <v>0</v>
      </c>
      <c r="K2524">
        <v>84</v>
      </c>
      <c r="M2524">
        <v>2522</v>
      </c>
      <c r="N2524" s="16">
        <v>1.1574074074074073E-5</v>
      </c>
      <c r="O2524">
        <v>44</v>
      </c>
      <c r="P2524">
        <v>2</v>
      </c>
      <c r="Q2524">
        <f>pqZwift[[#This Row],[Afstand]]+IF(pqZwift[[#This Row],[Index]]&gt;1,Q2523,0)</f>
        <v>15711</v>
      </c>
      <c r="R2524">
        <v>9</v>
      </c>
      <c r="S2524">
        <v>84</v>
      </c>
    </row>
    <row r="2525" spans="2:19" x14ac:dyDescent="0.25">
      <c r="B2525">
        <v>2523</v>
      </c>
      <c r="C2525" t="s">
        <v>1343</v>
      </c>
      <c r="D2525" t="s">
        <v>48</v>
      </c>
      <c r="E2525" s="10">
        <v>1.1574074074074073E-5</v>
      </c>
      <c r="F2525" t="s">
        <v>1223</v>
      </c>
      <c r="G2525" t="s">
        <v>1214</v>
      </c>
      <c r="H2525" s="11">
        <v>44171.427627314813</v>
      </c>
      <c r="I2525" t="s">
        <v>3482</v>
      </c>
      <c r="J2525">
        <v>0</v>
      </c>
      <c r="K2525">
        <v>84</v>
      </c>
      <c r="M2525">
        <v>2523</v>
      </c>
      <c r="N2525" s="16">
        <v>1.1574074074074073E-5</v>
      </c>
      <c r="O2525">
        <v>44</v>
      </c>
      <c r="P2525">
        <v>3</v>
      </c>
      <c r="Q2525">
        <f>pqZwift[[#This Row],[Afstand]]+IF(pqZwift[[#This Row],[Index]]&gt;1,Q2524,0)</f>
        <v>15714</v>
      </c>
      <c r="R2525">
        <v>12</v>
      </c>
      <c r="S2525">
        <v>84</v>
      </c>
    </row>
    <row r="2526" spans="2:19" x14ac:dyDescent="0.25">
      <c r="B2526">
        <v>2524</v>
      </c>
      <c r="C2526" t="s">
        <v>1343</v>
      </c>
      <c r="D2526" t="s">
        <v>48</v>
      </c>
      <c r="E2526" s="10">
        <v>1.1574074074074073E-5</v>
      </c>
      <c r="F2526" t="s">
        <v>1228</v>
      </c>
      <c r="G2526" t="s">
        <v>1055</v>
      </c>
      <c r="H2526" s="11">
        <v>44171.42763888889</v>
      </c>
      <c r="I2526" t="s">
        <v>3483</v>
      </c>
      <c r="J2526">
        <v>0</v>
      </c>
      <c r="K2526">
        <v>83</v>
      </c>
      <c r="M2526">
        <v>2524</v>
      </c>
      <c r="N2526" s="16">
        <v>1.1574074074074073E-5</v>
      </c>
      <c r="O2526">
        <v>44</v>
      </c>
      <c r="P2526">
        <v>3</v>
      </c>
      <c r="Q2526">
        <f>pqZwift[[#This Row],[Afstand]]+IF(pqZwift[[#This Row],[Index]]&gt;1,Q2525,0)</f>
        <v>15717</v>
      </c>
      <c r="R2526">
        <v>10</v>
      </c>
      <c r="S2526">
        <v>83</v>
      </c>
    </row>
    <row r="2527" spans="2:19" x14ac:dyDescent="0.25">
      <c r="B2527">
        <v>2525</v>
      </c>
      <c r="C2527" t="s">
        <v>1343</v>
      </c>
      <c r="D2527" t="s">
        <v>48</v>
      </c>
      <c r="E2527" s="10">
        <v>1.1574074074074073E-5</v>
      </c>
      <c r="F2527" t="s">
        <v>1223</v>
      </c>
      <c r="G2527" t="s">
        <v>1214</v>
      </c>
      <c r="H2527" s="11">
        <v>44171.42765046296</v>
      </c>
      <c r="I2527" t="s">
        <v>3484</v>
      </c>
      <c r="J2527">
        <v>0</v>
      </c>
      <c r="K2527">
        <v>85</v>
      </c>
      <c r="M2527">
        <v>2525</v>
      </c>
      <c r="N2527" s="16">
        <v>1.1574074074074073E-5</v>
      </c>
      <c r="O2527">
        <v>44</v>
      </c>
      <c r="P2527">
        <v>3</v>
      </c>
      <c r="Q2527">
        <f>pqZwift[[#This Row],[Afstand]]+IF(pqZwift[[#This Row],[Index]]&gt;1,Q2526,0)</f>
        <v>15720</v>
      </c>
      <c r="R2527">
        <v>12</v>
      </c>
      <c r="S2527">
        <v>85</v>
      </c>
    </row>
    <row r="2528" spans="2:19" x14ac:dyDescent="0.25">
      <c r="B2528">
        <v>2526</v>
      </c>
      <c r="C2528" t="s">
        <v>1343</v>
      </c>
      <c r="D2528" t="s">
        <v>48</v>
      </c>
      <c r="E2528" s="10">
        <v>1.1574074074074073E-5</v>
      </c>
      <c r="F2528" t="s">
        <v>1228</v>
      </c>
      <c r="G2528" t="s">
        <v>1055</v>
      </c>
      <c r="H2528" s="11">
        <v>44171.427662037036</v>
      </c>
      <c r="I2528" t="s">
        <v>3485</v>
      </c>
      <c r="J2528">
        <v>0</v>
      </c>
      <c r="K2528">
        <v>85</v>
      </c>
      <c r="M2528">
        <v>2526</v>
      </c>
      <c r="N2528" s="16">
        <v>1.1574074074074073E-5</v>
      </c>
      <c r="O2528">
        <v>44</v>
      </c>
      <c r="P2528">
        <v>3</v>
      </c>
      <c r="Q2528">
        <f>pqZwift[[#This Row],[Afstand]]+IF(pqZwift[[#This Row],[Index]]&gt;1,Q2527,0)</f>
        <v>15723</v>
      </c>
      <c r="R2528">
        <v>10</v>
      </c>
      <c r="S2528">
        <v>85</v>
      </c>
    </row>
    <row r="2529" spans="2:19" x14ac:dyDescent="0.25">
      <c r="B2529">
        <v>2527</v>
      </c>
      <c r="C2529" t="s">
        <v>1343</v>
      </c>
      <c r="D2529" t="s">
        <v>48</v>
      </c>
      <c r="E2529" s="10">
        <v>1.1574074074074073E-5</v>
      </c>
      <c r="F2529" t="s">
        <v>1228</v>
      </c>
      <c r="G2529" t="s">
        <v>1012</v>
      </c>
      <c r="H2529" s="11">
        <v>44171.427673611113</v>
      </c>
      <c r="I2529" t="s">
        <v>3486</v>
      </c>
      <c r="J2529">
        <v>0</v>
      </c>
      <c r="K2529">
        <v>86</v>
      </c>
      <c r="M2529">
        <v>2527</v>
      </c>
      <c r="N2529" s="16">
        <v>1.1574074074074073E-5</v>
      </c>
      <c r="O2529">
        <v>44</v>
      </c>
      <c r="P2529">
        <v>3</v>
      </c>
      <c r="Q2529">
        <f>pqZwift[[#This Row],[Afstand]]+IF(pqZwift[[#This Row],[Index]]&gt;1,Q2528,0)</f>
        <v>15726</v>
      </c>
      <c r="R2529">
        <v>10</v>
      </c>
      <c r="S2529">
        <v>86</v>
      </c>
    </row>
    <row r="2530" spans="2:19" x14ac:dyDescent="0.25">
      <c r="B2530">
        <v>2528</v>
      </c>
      <c r="C2530" t="s">
        <v>1343</v>
      </c>
      <c r="D2530" t="s">
        <v>44</v>
      </c>
      <c r="E2530" s="10">
        <v>1.1574074074074073E-5</v>
      </c>
      <c r="F2530" t="s">
        <v>1154</v>
      </c>
      <c r="G2530" t="s">
        <v>1446</v>
      </c>
      <c r="H2530" s="11">
        <v>44171.427685185183</v>
      </c>
      <c r="I2530" t="s">
        <v>3487</v>
      </c>
      <c r="J2530">
        <v>0</v>
      </c>
      <c r="K2530">
        <v>86</v>
      </c>
      <c r="M2530">
        <v>2528</v>
      </c>
      <c r="N2530" s="16">
        <v>1.1574074074074073E-5</v>
      </c>
      <c r="O2530">
        <v>44</v>
      </c>
      <c r="P2530">
        <v>4</v>
      </c>
      <c r="Q2530">
        <f>pqZwift[[#This Row],[Afstand]]+IF(pqZwift[[#This Row],[Index]]&gt;1,Q2529,0)</f>
        <v>15730</v>
      </c>
      <c r="R2530">
        <v>13</v>
      </c>
      <c r="S2530">
        <v>86</v>
      </c>
    </row>
    <row r="2531" spans="2:19" x14ac:dyDescent="0.25">
      <c r="B2531">
        <v>2529</v>
      </c>
      <c r="C2531" t="s">
        <v>1343</v>
      </c>
      <c r="D2531" t="s">
        <v>48</v>
      </c>
      <c r="E2531" s="10">
        <v>1.1574074074074073E-5</v>
      </c>
      <c r="F2531" t="s">
        <v>49</v>
      </c>
      <c r="G2531" t="s">
        <v>336</v>
      </c>
      <c r="H2531" s="11">
        <v>44171.42769675926</v>
      </c>
      <c r="I2531" t="s">
        <v>3488</v>
      </c>
      <c r="J2531">
        <v>0</v>
      </c>
      <c r="K2531">
        <v>86</v>
      </c>
      <c r="M2531">
        <v>2529</v>
      </c>
      <c r="N2531" s="16">
        <v>1.1574074074074073E-5</v>
      </c>
      <c r="O2531">
        <v>44</v>
      </c>
      <c r="P2531">
        <v>3</v>
      </c>
      <c r="Q2531">
        <f>pqZwift[[#This Row],[Afstand]]+IF(pqZwift[[#This Row],[Index]]&gt;1,Q2530,0)</f>
        <v>15733</v>
      </c>
      <c r="R2531">
        <v>9</v>
      </c>
      <c r="S2531">
        <v>86</v>
      </c>
    </row>
    <row r="2532" spans="2:19" x14ac:dyDescent="0.25">
      <c r="B2532">
        <v>2530</v>
      </c>
      <c r="C2532" t="s">
        <v>1351</v>
      </c>
      <c r="D2532" t="s">
        <v>48</v>
      </c>
      <c r="E2532" s="10">
        <v>1.1574074074074073E-5</v>
      </c>
      <c r="F2532" t="s">
        <v>1149</v>
      </c>
      <c r="G2532" t="s">
        <v>622</v>
      </c>
      <c r="H2532" s="11">
        <v>44171.427708333336</v>
      </c>
      <c r="I2532" t="s">
        <v>3489</v>
      </c>
      <c r="J2532">
        <v>0</v>
      </c>
      <c r="K2532">
        <v>87</v>
      </c>
      <c r="M2532">
        <v>2530</v>
      </c>
      <c r="N2532" s="16">
        <v>1.1574074074074073E-5</v>
      </c>
      <c r="O2532">
        <v>45</v>
      </c>
      <c r="P2532">
        <v>3</v>
      </c>
      <c r="Q2532">
        <f>pqZwift[[#This Row],[Afstand]]+IF(pqZwift[[#This Row],[Index]]&gt;1,Q2531,0)</f>
        <v>15736</v>
      </c>
      <c r="R2532">
        <v>11</v>
      </c>
      <c r="S2532">
        <v>87</v>
      </c>
    </row>
    <row r="2533" spans="2:19" x14ac:dyDescent="0.25">
      <c r="B2533">
        <v>2531</v>
      </c>
      <c r="C2533" t="s">
        <v>1351</v>
      </c>
      <c r="D2533" t="s">
        <v>44</v>
      </c>
      <c r="E2533" s="10">
        <v>1.1574074074074073E-5</v>
      </c>
      <c r="F2533" t="s">
        <v>1154</v>
      </c>
      <c r="G2533" t="s">
        <v>1446</v>
      </c>
      <c r="H2533" s="11">
        <v>44171.427719907406</v>
      </c>
      <c r="I2533" t="s">
        <v>3490</v>
      </c>
      <c r="J2533">
        <v>0</v>
      </c>
      <c r="K2533">
        <v>86</v>
      </c>
      <c r="M2533">
        <v>2531</v>
      </c>
      <c r="N2533" s="16">
        <v>1.1574074074074073E-5</v>
      </c>
      <c r="O2533">
        <v>45</v>
      </c>
      <c r="P2533">
        <v>4</v>
      </c>
      <c r="Q2533">
        <f>pqZwift[[#This Row],[Afstand]]+IF(pqZwift[[#This Row],[Index]]&gt;1,Q2532,0)</f>
        <v>15740</v>
      </c>
      <c r="R2533">
        <v>13</v>
      </c>
      <c r="S2533">
        <v>86</v>
      </c>
    </row>
    <row r="2534" spans="2:19" x14ac:dyDescent="0.25">
      <c r="B2534">
        <v>2532</v>
      </c>
      <c r="C2534" t="s">
        <v>1351</v>
      </c>
      <c r="D2534" t="s">
        <v>48</v>
      </c>
      <c r="E2534" s="10">
        <v>1.1574074074074073E-5</v>
      </c>
      <c r="F2534" t="s">
        <v>1223</v>
      </c>
      <c r="G2534" t="s">
        <v>1115</v>
      </c>
      <c r="H2534" s="11">
        <v>44171.427731481483</v>
      </c>
      <c r="I2534" t="s">
        <v>3491</v>
      </c>
      <c r="J2534">
        <v>0</v>
      </c>
      <c r="K2534">
        <v>87</v>
      </c>
      <c r="M2534">
        <v>2532</v>
      </c>
      <c r="N2534" s="16">
        <v>1.1574074074074073E-5</v>
      </c>
      <c r="O2534">
        <v>45</v>
      </c>
      <c r="P2534">
        <v>3</v>
      </c>
      <c r="Q2534">
        <f>pqZwift[[#This Row],[Afstand]]+IF(pqZwift[[#This Row],[Index]]&gt;1,Q2533,0)</f>
        <v>15743</v>
      </c>
      <c r="R2534">
        <v>12</v>
      </c>
      <c r="S2534">
        <v>87</v>
      </c>
    </row>
    <row r="2535" spans="2:19" x14ac:dyDescent="0.25">
      <c r="B2535">
        <v>2533</v>
      </c>
      <c r="C2535" t="s">
        <v>1351</v>
      </c>
      <c r="D2535" t="s">
        <v>48</v>
      </c>
      <c r="E2535" s="10">
        <v>1.1574074074074073E-5</v>
      </c>
      <c r="F2535" t="s">
        <v>1149</v>
      </c>
      <c r="G2535" t="s">
        <v>336</v>
      </c>
      <c r="H2535" s="11">
        <v>44171.427743055552</v>
      </c>
      <c r="I2535" t="s">
        <v>3492</v>
      </c>
      <c r="J2535">
        <v>0</v>
      </c>
      <c r="K2535">
        <v>88</v>
      </c>
      <c r="M2535">
        <v>2533</v>
      </c>
      <c r="N2535" s="16">
        <v>1.1574074074074073E-5</v>
      </c>
      <c r="O2535">
        <v>45</v>
      </c>
      <c r="P2535">
        <v>3</v>
      </c>
      <c r="Q2535">
        <f>pqZwift[[#This Row],[Afstand]]+IF(pqZwift[[#This Row],[Index]]&gt;1,Q2534,0)</f>
        <v>15746</v>
      </c>
      <c r="R2535">
        <v>11</v>
      </c>
      <c r="S2535">
        <v>88</v>
      </c>
    </row>
    <row r="2536" spans="2:19" x14ac:dyDescent="0.25">
      <c r="B2536">
        <v>2534</v>
      </c>
      <c r="C2536" t="s">
        <v>1351</v>
      </c>
      <c r="D2536" t="s">
        <v>48</v>
      </c>
      <c r="E2536" s="10">
        <v>1.1574074074074073E-5</v>
      </c>
      <c r="F2536" t="s">
        <v>1223</v>
      </c>
      <c r="G2536" t="s">
        <v>336</v>
      </c>
      <c r="H2536" s="11">
        <v>44171.427754629629</v>
      </c>
      <c r="I2536" t="s">
        <v>3493</v>
      </c>
      <c r="J2536">
        <v>0</v>
      </c>
      <c r="K2536">
        <v>88</v>
      </c>
      <c r="M2536">
        <v>2534</v>
      </c>
      <c r="N2536" s="16">
        <v>1.1574074074074073E-5</v>
      </c>
      <c r="O2536">
        <v>45</v>
      </c>
      <c r="P2536">
        <v>3</v>
      </c>
      <c r="Q2536">
        <f>pqZwift[[#This Row],[Afstand]]+IF(pqZwift[[#This Row],[Index]]&gt;1,Q2535,0)</f>
        <v>15749</v>
      </c>
      <c r="R2536">
        <v>12</v>
      </c>
      <c r="S2536">
        <v>88</v>
      </c>
    </row>
    <row r="2537" spans="2:19" x14ac:dyDescent="0.25">
      <c r="B2537">
        <v>2535</v>
      </c>
      <c r="C2537" t="s">
        <v>1351</v>
      </c>
      <c r="D2537" t="s">
        <v>48</v>
      </c>
      <c r="E2537" s="10">
        <v>1.1574074074074073E-5</v>
      </c>
      <c r="F2537" t="s">
        <v>1223</v>
      </c>
      <c r="G2537" t="s">
        <v>336</v>
      </c>
      <c r="H2537" s="11">
        <v>44171.427766203706</v>
      </c>
      <c r="I2537" t="s">
        <v>3494</v>
      </c>
      <c r="J2537">
        <v>0</v>
      </c>
      <c r="K2537">
        <v>89</v>
      </c>
      <c r="M2537">
        <v>2535</v>
      </c>
      <c r="N2537" s="16">
        <v>1.1574074074074073E-5</v>
      </c>
      <c r="O2537">
        <v>45</v>
      </c>
      <c r="P2537">
        <v>3</v>
      </c>
      <c r="Q2537">
        <f>pqZwift[[#This Row],[Afstand]]+IF(pqZwift[[#This Row],[Index]]&gt;1,Q2536,0)</f>
        <v>15752</v>
      </c>
      <c r="R2537">
        <v>12</v>
      </c>
      <c r="S2537">
        <v>89</v>
      </c>
    </row>
    <row r="2538" spans="2:19" x14ac:dyDescent="0.25">
      <c r="B2538">
        <v>2536</v>
      </c>
      <c r="C2538" t="s">
        <v>1351</v>
      </c>
      <c r="D2538" t="s">
        <v>48</v>
      </c>
      <c r="E2538" s="10">
        <v>1.1574074074074073E-5</v>
      </c>
      <c r="F2538" t="s">
        <v>1223</v>
      </c>
      <c r="G2538" t="s">
        <v>336</v>
      </c>
      <c r="H2538" s="11">
        <v>44171.427777777775</v>
      </c>
      <c r="I2538" t="s">
        <v>3495</v>
      </c>
      <c r="J2538">
        <v>0</v>
      </c>
      <c r="K2538">
        <v>91</v>
      </c>
      <c r="M2538">
        <v>2536</v>
      </c>
      <c r="N2538" s="16">
        <v>1.1574074074074073E-5</v>
      </c>
      <c r="O2538">
        <v>45</v>
      </c>
      <c r="P2538">
        <v>3</v>
      </c>
      <c r="Q2538">
        <f>pqZwift[[#This Row],[Afstand]]+IF(pqZwift[[#This Row],[Index]]&gt;1,Q2537,0)</f>
        <v>15755</v>
      </c>
      <c r="R2538">
        <v>12</v>
      </c>
      <c r="S2538">
        <v>91</v>
      </c>
    </row>
    <row r="2539" spans="2:19" x14ac:dyDescent="0.25">
      <c r="B2539">
        <v>2537</v>
      </c>
      <c r="C2539" t="s">
        <v>1351</v>
      </c>
      <c r="D2539" t="s">
        <v>48</v>
      </c>
      <c r="E2539" s="10">
        <v>1.1574074074074073E-5</v>
      </c>
      <c r="F2539" t="s">
        <v>1223</v>
      </c>
      <c r="G2539" t="s">
        <v>336</v>
      </c>
      <c r="H2539" s="11">
        <v>44171.427789351852</v>
      </c>
      <c r="I2539" t="s">
        <v>3496</v>
      </c>
      <c r="J2539">
        <v>0</v>
      </c>
      <c r="K2539">
        <v>91</v>
      </c>
      <c r="M2539">
        <v>2537</v>
      </c>
      <c r="N2539" s="16">
        <v>1.1574074074074073E-5</v>
      </c>
      <c r="O2539">
        <v>45</v>
      </c>
      <c r="P2539">
        <v>3</v>
      </c>
      <c r="Q2539">
        <f>pqZwift[[#This Row],[Afstand]]+IF(pqZwift[[#This Row],[Index]]&gt;1,Q2538,0)</f>
        <v>15758</v>
      </c>
      <c r="R2539">
        <v>12</v>
      </c>
      <c r="S2539">
        <v>91</v>
      </c>
    </row>
    <row r="2540" spans="2:19" x14ac:dyDescent="0.25">
      <c r="B2540">
        <v>2538</v>
      </c>
      <c r="C2540" t="s">
        <v>1351</v>
      </c>
      <c r="D2540" t="s">
        <v>44</v>
      </c>
      <c r="E2540" s="10">
        <v>1.1574074074074073E-5</v>
      </c>
      <c r="F2540" t="s">
        <v>1154</v>
      </c>
      <c r="G2540" t="s">
        <v>336</v>
      </c>
      <c r="H2540" s="11">
        <v>44171.427800925929</v>
      </c>
      <c r="I2540" t="s">
        <v>3497</v>
      </c>
      <c r="J2540">
        <v>0</v>
      </c>
      <c r="K2540">
        <v>92</v>
      </c>
      <c r="M2540">
        <v>2538</v>
      </c>
      <c r="N2540" s="16">
        <v>1.1574074074074073E-5</v>
      </c>
      <c r="O2540">
        <v>45</v>
      </c>
      <c r="P2540">
        <v>4</v>
      </c>
      <c r="Q2540">
        <f>pqZwift[[#This Row],[Afstand]]+IF(pqZwift[[#This Row],[Index]]&gt;1,Q2539,0)</f>
        <v>15762</v>
      </c>
      <c r="R2540">
        <v>13</v>
      </c>
      <c r="S2540">
        <v>92</v>
      </c>
    </row>
    <row r="2541" spans="2:19" x14ac:dyDescent="0.25">
      <c r="B2541">
        <v>2539</v>
      </c>
      <c r="C2541" t="s">
        <v>1351</v>
      </c>
      <c r="D2541" t="s">
        <v>44</v>
      </c>
      <c r="E2541" s="10">
        <v>1.1574074074074073E-5</v>
      </c>
      <c r="F2541" t="s">
        <v>1151</v>
      </c>
      <c r="G2541" t="s">
        <v>599</v>
      </c>
      <c r="H2541" s="11">
        <v>44171.427812499998</v>
      </c>
      <c r="I2541" t="s">
        <v>3498</v>
      </c>
      <c r="J2541">
        <v>0</v>
      </c>
      <c r="K2541">
        <v>93</v>
      </c>
      <c r="M2541">
        <v>2539</v>
      </c>
      <c r="N2541" s="16">
        <v>1.1574074074074073E-5</v>
      </c>
      <c r="O2541">
        <v>45</v>
      </c>
      <c r="P2541">
        <v>4</v>
      </c>
      <c r="Q2541">
        <f>pqZwift[[#This Row],[Afstand]]+IF(pqZwift[[#This Row],[Index]]&gt;1,Q2540,0)</f>
        <v>15766</v>
      </c>
      <c r="R2541">
        <v>14</v>
      </c>
      <c r="S2541">
        <v>93</v>
      </c>
    </row>
    <row r="2542" spans="2:19" x14ac:dyDescent="0.25">
      <c r="B2542">
        <v>2540</v>
      </c>
      <c r="C2542" t="s">
        <v>1351</v>
      </c>
      <c r="D2542" t="s">
        <v>44</v>
      </c>
      <c r="E2542" s="10">
        <v>1.1574074074074073E-5</v>
      </c>
      <c r="F2542" t="s">
        <v>52</v>
      </c>
      <c r="G2542" t="s">
        <v>2528</v>
      </c>
      <c r="H2542" s="11">
        <v>44171.427824074075</v>
      </c>
      <c r="I2542" t="s">
        <v>3499</v>
      </c>
      <c r="J2542">
        <v>0</v>
      </c>
      <c r="K2542">
        <v>92</v>
      </c>
      <c r="M2542">
        <v>2540</v>
      </c>
      <c r="N2542" s="16">
        <v>1.1574074074074073E-5</v>
      </c>
      <c r="O2542">
        <v>45</v>
      </c>
      <c r="P2542">
        <v>4</v>
      </c>
      <c r="Q2542">
        <f>pqZwift[[#This Row],[Afstand]]+IF(pqZwift[[#This Row],[Index]]&gt;1,Q2541,0)</f>
        <v>15770</v>
      </c>
      <c r="R2542">
        <v>16</v>
      </c>
      <c r="S2542">
        <v>92</v>
      </c>
    </row>
    <row r="2543" spans="2:19" x14ac:dyDescent="0.25">
      <c r="B2543">
        <v>2541</v>
      </c>
      <c r="C2543" t="s">
        <v>1351</v>
      </c>
      <c r="D2543" t="s">
        <v>44</v>
      </c>
      <c r="E2543" s="10">
        <v>1.1574074074074073E-5</v>
      </c>
      <c r="F2543" t="s">
        <v>1151</v>
      </c>
      <c r="G2543" t="s">
        <v>599</v>
      </c>
      <c r="H2543" s="11">
        <v>44171.427835648145</v>
      </c>
      <c r="I2543" t="s">
        <v>3500</v>
      </c>
      <c r="J2543">
        <v>0</v>
      </c>
      <c r="K2543">
        <v>91</v>
      </c>
      <c r="M2543">
        <v>2541</v>
      </c>
      <c r="N2543" s="16">
        <v>1.1574074074074073E-5</v>
      </c>
      <c r="O2543">
        <v>45</v>
      </c>
      <c r="P2543">
        <v>4</v>
      </c>
      <c r="Q2543">
        <f>pqZwift[[#This Row],[Afstand]]+IF(pqZwift[[#This Row],[Index]]&gt;1,Q2542,0)</f>
        <v>15774</v>
      </c>
      <c r="R2543">
        <v>14</v>
      </c>
      <c r="S2543">
        <v>91</v>
      </c>
    </row>
    <row r="2544" spans="2:19" x14ac:dyDescent="0.25">
      <c r="B2544">
        <v>2542</v>
      </c>
      <c r="C2544" t="s">
        <v>1351</v>
      </c>
      <c r="D2544" t="s">
        <v>55</v>
      </c>
      <c r="E2544" s="10">
        <v>1.1574074074074073E-5</v>
      </c>
      <c r="F2544" t="s">
        <v>52</v>
      </c>
      <c r="G2544" t="s">
        <v>2679</v>
      </c>
      <c r="H2544" s="11">
        <v>44171.427847222221</v>
      </c>
      <c r="I2544" t="s">
        <v>3501</v>
      </c>
      <c r="J2544">
        <v>0</v>
      </c>
      <c r="K2544">
        <v>92</v>
      </c>
      <c r="M2544">
        <v>2542</v>
      </c>
      <c r="N2544" s="16">
        <v>1.1574074074074073E-5</v>
      </c>
      <c r="O2544">
        <v>45</v>
      </c>
      <c r="P2544">
        <v>5</v>
      </c>
      <c r="Q2544">
        <f>pqZwift[[#This Row],[Afstand]]+IF(pqZwift[[#This Row],[Index]]&gt;1,Q2543,0)</f>
        <v>15779</v>
      </c>
      <c r="R2544">
        <v>16</v>
      </c>
      <c r="S2544">
        <v>92</v>
      </c>
    </row>
    <row r="2545" spans="2:19" x14ac:dyDescent="0.25">
      <c r="B2545">
        <v>2543</v>
      </c>
      <c r="C2545" t="s">
        <v>1351</v>
      </c>
      <c r="D2545" t="s">
        <v>44</v>
      </c>
      <c r="E2545" s="10">
        <v>1.1574074074074073E-5</v>
      </c>
      <c r="F2545" t="s">
        <v>45</v>
      </c>
      <c r="G2545" t="s">
        <v>530</v>
      </c>
      <c r="H2545" s="11">
        <v>44171.427858796298</v>
      </c>
      <c r="I2545" t="s">
        <v>3502</v>
      </c>
      <c r="J2545">
        <v>0</v>
      </c>
      <c r="K2545">
        <v>91</v>
      </c>
      <c r="M2545">
        <v>2543</v>
      </c>
      <c r="N2545" s="16">
        <v>1.1574074074074073E-5</v>
      </c>
      <c r="O2545">
        <v>45</v>
      </c>
      <c r="P2545">
        <v>4</v>
      </c>
      <c r="Q2545">
        <f>pqZwift[[#This Row],[Afstand]]+IF(pqZwift[[#This Row],[Index]]&gt;1,Q2544,0)</f>
        <v>15783</v>
      </c>
      <c r="R2545">
        <v>15</v>
      </c>
      <c r="S2545">
        <v>91</v>
      </c>
    </row>
    <row r="2546" spans="2:19" x14ac:dyDescent="0.25">
      <c r="B2546">
        <v>2544</v>
      </c>
      <c r="C2546" t="s">
        <v>1351</v>
      </c>
      <c r="D2546" t="s">
        <v>44</v>
      </c>
      <c r="E2546" s="10">
        <v>1.1574074074074073E-5</v>
      </c>
      <c r="F2546" t="s">
        <v>45</v>
      </c>
      <c r="G2546" t="s">
        <v>475</v>
      </c>
      <c r="H2546" s="11">
        <v>44171.427870370368</v>
      </c>
      <c r="I2546" t="s">
        <v>3503</v>
      </c>
      <c r="J2546">
        <v>0</v>
      </c>
      <c r="K2546">
        <v>91</v>
      </c>
      <c r="M2546">
        <v>2544</v>
      </c>
      <c r="N2546" s="16">
        <v>1.1574074074074073E-5</v>
      </c>
      <c r="O2546">
        <v>45</v>
      </c>
      <c r="P2546">
        <v>4</v>
      </c>
      <c r="Q2546">
        <f>pqZwift[[#This Row],[Afstand]]+IF(pqZwift[[#This Row],[Index]]&gt;1,Q2545,0)</f>
        <v>15787</v>
      </c>
      <c r="R2546">
        <v>15</v>
      </c>
      <c r="S2546">
        <v>91</v>
      </c>
    </row>
    <row r="2547" spans="2:19" x14ac:dyDescent="0.25">
      <c r="B2547">
        <v>2545</v>
      </c>
      <c r="C2547" t="s">
        <v>1351</v>
      </c>
      <c r="D2547" t="s">
        <v>55</v>
      </c>
      <c r="E2547" s="10">
        <v>1.1574074074074073E-5</v>
      </c>
      <c r="F2547" t="s">
        <v>327</v>
      </c>
      <c r="G2547" t="s">
        <v>2822</v>
      </c>
      <c r="H2547" s="11">
        <v>44171.427881944444</v>
      </c>
      <c r="I2547" t="s">
        <v>3504</v>
      </c>
      <c r="J2547">
        <v>0</v>
      </c>
      <c r="K2547">
        <v>91</v>
      </c>
      <c r="M2547">
        <v>2545</v>
      </c>
      <c r="N2547" s="16">
        <v>1.1574074074074073E-5</v>
      </c>
      <c r="O2547">
        <v>45</v>
      </c>
      <c r="P2547">
        <v>5</v>
      </c>
      <c r="Q2547">
        <f>pqZwift[[#This Row],[Afstand]]+IF(pqZwift[[#This Row],[Index]]&gt;1,Q2546,0)</f>
        <v>15792</v>
      </c>
      <c r="R2547">
        <v>20</v>
      </c>
      <c r="S2547">
        <v>91</v>
      </c>
    </row>
    <row r="2548" spans="2:19" x14ac:dyDescent="0.25">
      <c r="B2548">
        <v>2546</v>
      </c>
      <c r="C2548" t="s">
        <v>1351</v>
      </c>
      <c r="D2548" t="s">
        <v>55</v>
      </c>
      <c r="E2548" s="10">
        <v>1.1574074074074073E-5</v>
      </c>
      <c r="F2548" t="s">
        <v>61</v>
      </c>
      <c r="G2548" t="s">
        <v>1951</v>
      </c>
      <c r="H2548" s="11">
        <v>44171.427893518521</v>
      </c>
      <c r="I2548" t="s">
        <v>3505</v>
      </c>
      <c r="J2548">
        <v>0</v>
      </c>
      <c r="K2548">
        <v>92</v>
      </c>
      <c r="M2548">
        <v>2546</v>
      </c>
      <c r="N2548" s="16">
        <v>1.1574074074074073E-5</v>
      </c>
      <c r="O2548">
        <v>45</v>
      </c>
      <c r="P2548">
        <v>5</v>
      </c>
      <c r="Q2548">
        <f>pqZwift[[#This Row],[Afstand]]+IF(pqZwift[[#This Row],[Index]]&gt;1,Q2547,0)</f>
        <v>15797</v>
      </c>
      <c r="R2548">
        <v>18</v>
      </c>
      <c r="S2548">
        <v>92</v>
      </c>
    </row>
    <row r="2549" spans="2:19" x14ac:dyDescent="0.25">
      <c r="B2549">
        <v>2547</v>
      </c>
      <c r="C2549" t="s">
        <v>1351</v>
      </c>
      <c r="D2549" t="s">
        <v>55</v>
      </c>
      <c r="E2549" s="10">
        <v>1.1574074074074073E-5</v>
      </c>
      <c r="F2549" t="s">
        <v>56</v>
      </c>
      <c r="G2549" t="s">
        <v>336</v>
      </c>
      <c r="H2549" s="11">
        <v>44171.427905092591</v>
      </c>
      <c r="I2549" t="s">
        <v>3506</v>
      </c>
      <c r="J2549">
        <v>0</v>
      </c>
      <c r="K2549">
        <v>92</v>
      </c>
      <c r="M2549">
        <v>2547</v>
      </c>
      <c r="N2549" s="16">
        <v>1.1574074074074073E-5</v>
      </c>
      <c r="O2549">
        <v>45</v>
      </c>
      <c r="P2549">
        <v>5</v>
      </c>
      <c r="Q2549">
        <f>pqZwift[[#This Row],[Afstand]]+IF(pqZwift[[#This Row],[Index]]&gt;1,Q2548,0)</f>
        <v>15802</v>
      </c>
      <c r="R2549">
        <v>17</v>
      </c>
      <c r="S2549">
        <v>92</v>
      </c>
    </row>
    <row r="2550" spans="2:19" x14ac:dyDescent="0.25">
      <c r="B2550">
        <v>2548</v>
      </c>
      <c r="C2550" t="s">
        <v>1351</v>
      </c>
      <c r="D2550" t="s">
        <v>55</v>
      </c>
      <c r="E2550" s="10">
        <v>1.1574074074074073E-5</v>
      </c>
      <c r="F2550" t="s">
        <v>56</v>
      </c>
      <c r="G2550" t="s">
        <v>336</v>
      </c>
      <c r="H2550" s="11">
        <v>44171.427916666667</v>
      </c>
      <c r="I2550" t="s">
        <v>3507</v>
      </c>
      <c r="J2550">
        <v>0</v>
      </c>
      <c r="K2550">
        <v>93</v>
      </c>
      <c r="M2550">
        <v>2548</v>
      </c>
      <c r="N2550" s="16">
        <v>1.1574074074074073E-5</v>
      </c>
      <c r="O2550">
        <v>45</v>
      </c>
      <c r="P2550">
        <v>5</v>
      </c>
      <c r="Q2550">
        <f>pqZwift[[#This Row],[Afstand]]+IF(pqZwift[[#This Row],[Index]]&gt;1,Q2549,0)</f>
        <v>15807</v>
      </c>
      <c r="R2550">
        <v>17</v>
      </c>
      <c r="S2550">
        <v>93</v>
      </c>
    </row>
    <row r="2551" spans="2:19" x14ac:dyDescent="0.25">
      <c r="B2551">
        <v>2549</v>
      </c>
      <c r="C2551" t="s">
        <v>1351</v>
      </c>
      <c r="D2551" t="s">
        <v>44</v>
      </c>
      <c r="E2551" s="10">
        <v>1.1574074074074073E-5</v>
      </c>
      <c r="F2551" t="s">
        <v>52</v>
      </c>
      <c r="G2551" t="s">
        <v>336</v>
      </c>
      <c r="H2551" s="11">
        <v>44171.427928240744</v>
      </c>
      <c r="I2551" t="s">
        <v>3508</v>
      </c>
      <c r="J2551">
        <v>0</v>
      </c>
      <c r="K2551">
        <v>92</v>
      </c>
      <c r="M2551">
        <v>2549</v>
      </c>
      <c r="N2551" s="16">
        <v>1.1574074074074073E-5</v>
      </c>
      <c r="O2551">
        <v>45</v>
      </c>
      <c r="P2551">
        <v>4</v>
      </c>
      <c r="Q2551">
        <f>pqZwift[[#This Row],[Afstand]]+IF(pqZwift[[#This Row],[Index]]&gt;1,Q2550,0)</f>
        <v>15811</v>
      </c>
      <c r="R2551">
        <v>16</v>
      </c>
      <c r="S2551">
        <v>92</v>
      </c>
    </row>
    <row r="2552" spans="2:19" x14ac:dyDescent="0.25">
      <c r="B2552">
        <v>2550</v>
      </c>
      <c r="C2552" t="s">
        <v>1351</v>
      </c>
      <c r="D2552" t="s">
        <v>55</v>
      </c>
      <c r="E2552" s="10">
        <v>1.1574074074074073E-5</v>
      </c>
      <c r="F2552" t="s">
        <v>61</v>
      </c>
      <c r="G2552" t="s">
        <v>1033</v>
      </c>
      <c r="H2552" s="11">
        <v>44171.427939814814</v>
      </c>
      <c r="I2552" t="s">
        <v>3509</v>
      </c>
      <c r="J2552">
        <v>0</v>
      </c>
      <c r="K2552">
        <v>93</v>
      </c>
      <c r="M2552">
        <v>2550</v>
      </c>
      <c r="N2552" s="16">
        <v>1.1574074074074073E-5</v>
      </c>
      <c r="O2552">
        <v>45</v>
      </c>
      <c r="P2552">
        <v>5</v>
      </c>
      <c r="Q2552">
        <f>pqZwift[[#This Row],[Afstand]]+IF(pqZwift[[#This Row],[Index]]&gt;1,Q2551,0)</f>
        <v>15816</v>
      </c>
      <c r="R2552">
        <v>18</v>
      </c>
      <c r="S2552">
        <v>93</v>
      </c>
    </row>
    <row r="2553" spans="2:19" x14ac:dyDescent="0.25">
      <c r="B2553">
        <v>2551</v>
      </c>
      <c r="C2553" t="s">
        <v>1351</v>
      </c>
      <c r="D2553" t="s">
        <v>44</v>
      </c>
      <c r="E2553" s="10">
        <v>1.1574074074074073E-5</v>
      </c>
      <c r="F2553" t="s">
        <v>45</v>
      </c>
      <c r="G2553" t="s">
        <v>336</v>
      </c>
      <c r="H2553" s="11">
        <v>44171.427951388891</v>
      </c>
      <c r="I2553" t="s">
        <v>3510</v>
      </c>
      <c r="J2553">
        <v>0</v>
      </c>
      <c r="K2553">
        <v>92</v>
      </c>
      <c r="M2553">
        <v>2551</v>
      </c>
      <c r="N2553" s="16">
        <v>1.1574074074074073E-5</v>
      </c>
      <c r="O2553">
        <v>45</v>
      </c>
      <c r="P2553">
        <v>4</v>
      </c>
      <c r="Q2553">
        <f>pqZwift[[#This Row],[Afstand]]+IF(pqZwift[[#This Row],[Index]]&gt;1,Q2552,0)</f>
        <v>15820</v>
      </c>
      <c r="R2553">
        <v>15</v>
      </c>
      <c r="S2553">
        <v>92</v>
      </c>
    </row>
    <row r="2554" spans="2:19" x14ac:dyDescent="0.25">
      <c r="B2554">
        <v>2552</v>
      </c>
      <c r="C2554" t="s">
        <v>1351</v>
      </c>
      <c r="D2554" t="s">
        <v>44</v>
      </c>
      <c r="E2554" s="10">
        <v>1.1574074074074073E-5</v>
      </c>
      <c r="F2554" t="s">
        <v>1151</v>
      </c>
      <c r="G2554" t="s">
        <v>1469</v>
      </c>
      <c r="H2554" s="11">
        <v>44171.42796296296</v>
      </c>
      <c r="I2554" t="s">
        <v>3511</v>
      </c>
      <c r="J2554">
        <v>0</v>
      </c>
      <c r="K2554">
        <v>91</v>
      </c>
      <c r="M2554">
        <v>2552</v>
      </c>
      <c r="N2554" s="16">
        <v>1.1574074074074073E-5</v>
      </c>
      <c r="O2554">
        <v>45</v>
      </c>
      <c r="P2554">
        <v>4</v>
      </c>
      <c r="Q2554">
        <f>pqZwift[[#This Row],[Afstand]]+IF(pqZwift[[#This Row],[Index]]&gt;1,Q2553,0)</f>
        <v>15824</v>
      </c>
      <c r="R2554">
        <v>14</v>
      </c>
      <c r="S2554">
        <v>91</v>
      </c>
    </row>
    <row r="2555" spans="2:19" x14ac:dyDescent="0.25">
      <c r="B2555">
        <v>2553</v>
      </c>
      <c r="C2555" t="s">
        <v>1351</v>
      </c>
      <c r="D2555" t="s">
        <v>44</v>
      </c>
      <c r="E2555" s="10">
        <v>1.1574074074074073E-5</v>
      </c>
      <c r="F2555" t="s">
        <v>52</v>
      </c>
      <c r="G2555" t="s">
        <v>681</v>
      </c>
      <c r="H2555" s="11">
        <v>44171.427974537037</v>
      </c>
      <c r="I2555" t="s">
        <v>3512</v>
      </c>
      <c r="J2555">
        <v>0</v>
      </c>
      <c r="K2555">
        <v>91</v>
      </c>
      <c r="M2555">
        <v>2553</v>
      </c>
      <c r="N2555" s="16">
        <v>1.1574074074074073E-5</v>
      </c>
      <c r="O2555">
        <v>45</v>
      </c>
      <c r="P2555">
        <v>4</v>
      </c>
      <c r="Q2555">
        <f>pqZwift[[#This Row],[Afstand]]+IF(pqZwift[[#This Row],[Index]]&gt;1,Q2554,0)</f>
        <v>15828</v>
      </c>
      <c r="R2555">
        <v>16</v>
      </c>
      <c r="S2555">
        <v>91</v>
      </c>
    </row>
    <row r="2556" spans="2:19" x14ac:dyDescent="0.25">
      <c r="B2556">
        <v>2554</v>
      </c>
      <c r="C2556" t="s">
        <v>1351</v>
      </c>
      <c r="D2556" t="s">
        <v>44</v>
      </c>
      <c r="E2556" s="10">
        <v>1.1574074074074073E-5</v>
      </c>
      <c r="F2556" t="s">
        <v>1151</v>
      </c>
      <c r="G2556" t="s">
        <v>1465</v>
      </c>
      <c r="H2556" s="11">
        <v>44171.427986111114</v>
      </c>
      <c r="I2556" t="s">
        <v>3513</v>
      </c>
      <c r="J2556">
        <v>0</v>
      </c>
      <c r="K2556">
        <v>91</v>
      </c>
      <c r="M2556">
        <v>2554</v>
      </c>
      <c r="N2556" s="16">
        <v>1.1574074074074073E-5</v>
      </c>
      <c r="O2556">
        <v>45</v>
      </c>
      <c r="P2556">
        <v>4</v>
      </c>
      <c r="Q2556">
        <f>pqZwift[[#This Row],[Afstand]]+IF(pqZwift[[#This Row],[Index]]&gt;1,Q2555,0)</f>
        <v>15832</v>
      </c>
      <c r="R2556">
        <v>14</v>
      </c>
      <c r="S2556">
        <v>91</v>
      </c>
    </row>
    <row r="2557" spans="2:19" x14ac:dyDescent="0.25">
      <c r="B2557">
        <v>2555</v>
      </c>
      <c r="C2557" t="s">
        <v>1351</v>
      </c>
      <c r="D2557" t="s">
        <v>48</v>
      </c>
      <c r="E2557" s="10">
        <v>1.1574074074074073E-5</v>
      </c>
      <c r="F2557" t="s">
        <v>1223</v>
      </c>
      <c r="G2557" t="s">
        <v>336</v>
      </c>
      <c r="H2557" s="11">
        <v>44171.427997685183</v>
      </c>
      <c r="I2557" t="s">
        <v>3514</v>
      </c>
      <c r="J2557">
        <v>0</v>
      </c>
      <c r="K2557">
        <v>90</v>
      </c>
      <c r="M2557">
        <v>2555</v>
      </c>
      <c r="N2557" s="16">
        <v>1.1574074074074073E-5</v>
      </c>
      <c r="O2557">
        <v>45</v>
      </c>
      <c r="P2557">
        <v>3</v>
      </c>
      <c r="Q2557">
        <f>pqZwift[[#This Row],[Afstand]]+IF(pqZwift[[#This Row],[Index]]&gt;1,Q2556,0)</f>
        <v>15835</v>
      </c>
      <c r="R2557">
        <v>12</v>
      </c>
      <c r="S2557">
        <v>90</v>
      </c>
    </row>
    <row r="2558" spans="2:19" x14ac:dyDescent="0.25">
      <c r="B2558">
        <v>2556</v>
      </c>
      <c r="C2558" t="s">
        <v>1358</v>
      </c>
      <c r="D2558" t="s">
        <v>48</v>
      </c>
      <c r="E2558" s="10">
        <v>1.1574074074074073E-5</v>
      </c>
      <c r="F2558" t="s">
        <v>1154</v>
      </c>
      <c r="G2558" t="s">
        <v>1135</v>
      </c>
      <c r="H2558" s="11">
        <v>44171.42800925926</v>
      </c>
      <c r="I2558" t="s">
        <v>3515</v>
      </c>
      <c r="J2558">
        <v>0</v>
      </c>
      <c r="K2558">
        <v>89</v>
      </c>
      <c r="M2558">
        <v>2556</v>
      </c>
      <c r="N2558" s="16">
        <v>1.1574074074074073E-5</v>
      </c>
      <c r="O2558">
        <v>46</v>
      </c>
      <c r="P2558">
        <v>3</v>
      </c>
      <c r="Q2558">
        <f>pqZwift[[#This Row],[Afstand]]+IF(pqZwift[[#This Row],[Index]]&gt;1,Q2557,0)</f>
        <v>15838</v>
      </c>
      <c r="R2558">
        <v>13</v>
      </c>
      <c r="S2558">
        <v>89</v>
      </c>
    </row>
    <row r="2559" spans="2:19" x14ac:dyDescent="0.25">
      <c r="B2559">
        <v>2557</v>
      </c>
      <c r="C2559" t="s">
        <v>1358</v>
      </c>
      <c r="D2559" t="s">
        <v>44</v>
      </c>
      <c r="E2559" s="10">
        <v>1.1574074074074073E-5</v>
      </c>
      <c r="F2559" t="s">
        <v>45</v>
      </c>
      <c r="G2559" t="s">
        <v>1344</v>
      </c>
      <c r="H2559" s="11">
        <v>44171.428020833337</v>
      </c>
      <c r="I2559" t="s">
        <v>3516</v>
      </c>
      <c r="J2559">
        <v>0</v>
      </c>
      <c r="K2559">
        <v>88</v>
      </c>
      <c r="M2559">
        <v>2557</v>
      </c>
      <c r="N2559" s="16">
        <v>1.1574074074074073E-5</v>
      </c>
      <c r="O2559">
        <v>46</v>
      </c>
      <c r="P2559">
        <v>4</v>
      </c>
      <c r="Q2559">
        <f>pqZwift[[#This Row],[Afstand]]+IF(pqZwift[[#This Row],[Index]]&gt;1,Q2558,0)</f>
        <v>15842</v>
      </c>
      <c r="R2559">
        <v>15</v>
      </c>
      <c r="S2559">
        <v>88</v>
      </c>
    </row>
    <row r="2560" spans="2:19" x14ac:dyDescent="0.25">
      <c r="B2560">
        <v>2558</v>
      </c>
      <c r="C2560" t="s">
        <v>1358</v>
      </c>
      <c r="D2560" t="s">
        <v>48</v>
      </c>
      <c r="E2560" s="10">
        <v>1.1574074074074073E-5</v>
      </c>
      <c r="F2560" t="s">
        <v>1154</v>
      </c>
      <c r="G2560" t="s">
        <v>1135</v>
      </c>
      <c r="H2560" s="11">
        <v>44171.428032407406</v>
      </c>
      <c r="I2560" t="s">
        <v>3517</v>
      </c>
      <c r="J2560">
        <v>0</v>
      </c>
      <c r="K2560">
        <v>88</v>
      </c>
      <c r="M2560">
        <v>2558</v>
      </c>
      <c r="N2560" s="16">
        <v>1.1574074074074073E-5</v>
      </c>
      <c r="O2560">
        <v>46</v>
      </c>
      <c r="P2560">
        <v>3</v>
      </c>
      <c r="Q2560">
        <f>pqZwift[[#This Row],[Afstand]]+IF(pqZwift[[#This Row],[Index]]&gt;1,Q2559,0)</f>
        <v>15845</v>
      </c>
      <c r="R2560">
        <v>13</v>
      </c>
      <c r="S2560">
        <v>88</v>
      </c>
    </row>
    <row r="2561" spans="2:19" x14ac:dyDescent="0.25">
      <c r="B2561">
        <v>2559</v>
      </c>
      <c r="C2561" t="s">
        <v>1358</v>
      </c>
      <c r="D2561" t="s">
        <v>48</v>
      </c>
      <c r="E2561" s="10">
        <v>1.1574074074074073E-5</v>
      </c>
      <c r="F2561" t="s">
        <v>1149</v>
      </c>
      <c r="G2561" t="s">
        <v>336</v>
      </c>
      <c r="H2561" s="11">
        <v>44171.428043981483</v>
      </c>
      <c r="I2561" t="s">
        <v>3518</v>
      </c>
      <c r="J2561">
        <v>0</v>
      </c>
      <c r="K2561">
        <v>87</v>
      </c>
      <c r="M2561">
        <v>2559</v>
      </c>
      <c r="N2561" s="16">
        <v>1.1574074074074073E-5</v>
      </c>
      <c r="O2561">
        <v>46</v>
      </c>
      <c r="P2561">
        <v>3</v>
      </c>
      <c r="Q2561">
        <f>pqZwift[[#This Row],[Afstand]]+IF(pqZwift[[#This Row],[Index]]&gt;1,Q2560,0)</f>
        <v>15848</v>
      </c>
      <c r="R2561">
        <v>11</v>
      </c>
      <c r="S2561">
        <v>87</v>
      </c>
    </row>
    <row r="2562" spans="2:19" x14ac:dyDescent="0.25">
      <c r="B2562">
        <v>2560</v>
      </c>
      <c r="C2562" t="s">
        <v>1358</v>
      </c>
      <c r="D2562" t="s">
        <v>44</v>
      </c>
      <c r="E2562" s="10">
        <v>1.1574074074074073E-5</v>
      </c>
      <c r="F2562" t="s">
        <v>1151</v>
      </c>
      <c r="G2562" t="s">
        <v>1452</v>
      </c>
      <c r="H2562" s="11">
        <v>44171.428055555552</v>
      </c>
      <c r="I2562" t="s">
        <v>3519</v>
      </c>
      <c r="J2562">
        <v>0</v>
      </c>
      <c r="K2562">
        <v>87</v>
      </c>
      <c r="M2562">
        <v>2560</v>
      </c>
      <c r="N2562" s="16">
        <v>1.1574074074074073E-5</v>
      </c>
      <c r="O2562">
        <v>46</v>
      </c>
      <c r="P2562">
        <v>4</v>
      </c>
      <c r="Q2562">
        <f>pqZwift[[#This Row],[Afstand]]+IF(pqZwift[[#This Row],[Index]]&gt;1,Q2561,0)</f>
        <v>15852</v>
      </c>
      <c r="R2562">
        <v>14</v>
      </c>
      <c r="S2562">
        <v>87</v>
      </c>
    </row>
    <row r="2563" spans="2:19" x14ac:dyDescent="0.25">
      <c r="B2563">
        <v>2561</v>
      </c>
      <c r="C2563" t="s">
        <v>1358</v>
      </c>
      <c r="D2563" t="s">
        <v>48</v>
      </c>
      <c r="E2563" s="10">
        <v>1.1574074074074073E-5</v>
      </c>
      <c r="F2563" t="s">
        <v>1223</v>
      </c>
      <c r="G2563" t="s">
        <v>336</v>
      </c>
      <c r="H2563" s="11">
        <v>44171.428067129629</v>
      </c>
      <c r="I2563" t="s">
        <v>3520</v>
      </c>
      <c r="J2563">
        <v>0</v>
      </c>
      <c r="K2563">
        <v>87</v>
      </c>
      <c r="M2563">
        <v>2561</v>
      </c>
      <c r="N2563" s="16">
        <v>1.1574074074074073E-5</v>
      </c>
      <c r="O2563">
        <v>46</v>
      </c>
      <c r="P2563">
        <v>3</v>
      </c>
      <c r="Q2563">
        <f>pqZwift[[#This Row],[Afstand]]+IF(pqZwift[[#This Row],[Index]]&gt;1,Q2562,0)</f>
        <v>15855</v>
      </c>
      <c r="R2563">
        <v>12</v>
      </c>
      <c r="S2563">
        <v>87</v>
      </c>
    </row>
    <row r="2564" spans="2:19" x14ac:dyDescent="0.25">
      <c r="B2564">
        <v>2562</v>
      </c>
      <c r="C2564" t="s">
        <v>1358</v>
      </c>
      <c r="D2564" t="s">
        <v>48</v>
      </c>
      <c r="E2564" s="10">
        <v>1.1574074074074073E-5</v>
      </c>
      <c r="F2564" t="s">
        <v>1149</v>
      </c>
      <c r="G2564" t="s">
        <v>336</v>
      </c>
      <c r="H2564" s="11">
        <v>44171.428078703706</v>
      </c>
      <c r="I2564" t="s">
        <v>3521</v>
      </c>
      <c r="J2564">
        <v>0</v>
      </c>
      <c r="K2564">
        <v>86</v>
      </c>
      <c r="M2564">
        <v>2562</v>
      </c>
      <c r="N2564" s="16">
        <v>1.1574074074074073E-5</v>
      </c>
      <c r="O2564">
        <v>46</v>
      </c>
      <c r="P2564">
        <v>3</v>
      </c>
      <c r="Q2564">
        <f>pqZwift[[#This Row],[Afstand]]+IF(pqZwift[[#This Row],[Index]]&gt;1,Q2563,0)</f>
        <v>15858</v>
      </c>
      <c r="R2564">
        <v>11</v>
      </c>
      <c r="S2564">
        <v>86</v>
      </c>
    </row>
    <row r="2565" spans="2:19" x14ac:dyDescent="0.25">
      <c r="B2565">
        <v>2563</v>
      </c>
      <c r="C2565" t="s">
        <v>1358</v>
      </c>
      <c r="D2565" t="s">
        <v>48</v>
      </c>
      <c r="E2565" s="10">
        <v>1.1574074074074073E-5</v>
      </c>
      <c r="F2565" t="s">
        <v>1149</v>
      </c>
      <c r="G2565" t="s">
        <v>336</v>
      </c>
      <c r="H2565" s="11">
        <v>44171.428090277775</v>
      </c>
      <c r="I2565" t="s">
        <v>3522</v>
      </c>
      <c r="J2565">
        <v>0</v>
      </c>
      <c r="K2565">
        <v>86</v>
      </c>
      <c r="M2565">
        <v>2563</v>
      </c>
      <c r="N2565" s="16">
        <v>1.1574074074074073E-5</v>
      </c>
      <c r="O2565">
        <v>46</v>
      </c>
      <c r="P2565">
        <v>3</v>
      </c>
      <c r="Q2565">
        <f>pqZwift[[#This Row],[Afstand]]+IF(pqZwift[[#This Row],[Index]]&gt;1,Q2564,0)</f>
        <v>15861</v>
      </c>
      <c r="R2565">
        <v>11</v>
      </c>
      <c r="S2565">
        <v>86</v>
      </c>
    </row>
    <row r="2566" spans="2:19" x14ac:dyDescent="0.25">
      <c r="B2566">
        <v>2564</v>
      </c>
      <c r="C2566" t="s">
        <v>1358</v>
      </c>
      <c r="D2566" t="s">
        <v>48</v>
      </c>
      <c r="E2566" s="10">
        <v>1.1574074074074073E-5</v>
      </c>
      <c r="F2566" t="s">
        <v>1149</v>
      </c>
      <c r="G2566" t="s">
        <v>336</v>
      </c>
      <c r="H2566" s="11">
        <v>44171.428101851852</v>
      </c>
      <c r="I2566" t="s">
        <v>3523</v>
      </c>
      <c r="J2566">
        <v>0</v>
      </c>
      <c r="K2566">
        <v>85</v>
      </c>
      <c r="M2566">
        <v>2564</v>
      </c>
      <c r="N2566" s="16">
        <v>1.1574074074074073E-5</v>
      </c>
      <c r="O2566">
        <v>46</v>
      </c>
      <c r="P2566">
        <v>3</v>
      </c>
      <c r="Q2566">
        <f>pqZwift[[#This Row],[Afstand]]+IF(pqZwift[[#This Row],[Index]]&gt;1,Q2565,0)</f>
        <v>15864</v>
      </c>
      <c r="R2566">
        <v>11</v>
      </c>
      <c r="S2566">
        <v>85</v>
      </c>
    </row>
    <row r="2567" spans="2:19" x14ac:dyDescent="0.25">
      <c r="B2567">
        <v>2565</v>
      </c>
      <c r="C2567" t="s">
        <v>1363</v>
      </c>
      <c r="D2567" t="s">
        <v>48</v>
      </c>
      <c r="E2567" s="10">
        <v>1.1574074074074073E-5</v>
      </c>
      <c r="F2567" t="s">
        <v>1149</v>
      </c>
      <c r="G2567" t="s">
        <v>336</v>
      </c>
      <c r="H2567" s="11">
        <v>44171.428113425929</v>
      </c>
      <c r="I2567" t="s">
        <v>3524</v>
      </c>
      <c r="J2567">
        <v>0</v>
      </c>
      <c r="K2567">
        <v>84</v>
      </c>
      <c r="M2567">
        <v>2565</v>
      </c>
      <c r="N2567" s="16">
        <v>1.1574074074074073E-5</v>
      </c>
      <c r="O2567">
        <v>47</v>
      </c>
      <c r="P2567">
        <v>3</v>
      </c>
      <c r="Q2567">
        <f>pqZwift[[#This Row],[Afstand]]+IF(pqZwift[[#This Row],[Index]]&gt;1,Q2566,0)</f>
        <v>15867</v>
      </c>
      <c r="R2567">
        <v>11</v>
      </c>
      <c r="S2567">
        <v>84</v>
      </c>
    </row>
    <row r="2568" spans="2:19" x14ac:dyDescent="0.25">
      <c r="B2568">
        <v>2566</v>
      </c>
      <c r="C2568" t="s">
        <v>1363</v>
      </c>
      <c r="D2568" t="s">
        <v>48</v>
      </c>
      <c r="E2568" s="10">
        <v>1.1574074074074073E-5</v>
      </c>
      <c r="F2568" t="s">
        <v>1149</v>
      </c>
      <c r="G2568" t="s">
        <v>336</v>
      </c>
      <c r="H2568" s="11">
        <v>44171.428124999999</v>
      </c>
      <c r="I2568" t="s">
        <v>3525</v>
      </c>
      <c r="J2568">
        <v>0</v>
      </c>
      <c r="K2568">
        <v>85</v>
      </c>
      <c r="M2568">
        <v>2566</v>
      </c>
      <c r="N2568" s="16">
        <v>1.1574074074074073E-5</v>
      </c>
      <c r="O2568">
        <v>47</v>
      </c>
      <c r="P2568">
        <v>3</v>
      </c>
      <c r="Q2568">
        <f>pqZwift[[#This Row],[Afstand]]+IF(pqZwift[[#This Row],[Index]]&gt;1,Q2567,0)</f>
        <v>15870</v>
      </c>
      <c r="R2568">
        <v>11</v>
      </c>
      <c r="S2568">
        <v>85</v>
      </c>
    </row>
    <row r="2569" spans="2:19" x14ac:dyDescent="0.25">
      <c r="B2569">
        <v>2567</v>
      </c>
      <c r="C2569" t="s">
        <v>1363</v>
      </c>
      <c r="D2569" t="s">
        <v>48</v>
      </c>
      <c r="E2569" s="10">
        <v>1.1574074074074073E-5</v>
      </c>
      <c r="F2569" t="s">
        <v>1149</v>
      </c>
      <c r="G2569" t="s">
        <v>336</v>
      </c>
      <c r="H2569" s="11">
        <v>44171.428136574075</v>
      </c>
      <c r="I2569" t="s">
        <v>3526</v>
      </c>
      <c r="J2569">
        <v>0</v>
      </c>
      <c r="K2569">
        <v>84</v>
      </c>
      <c r="M2569">
        <v>2567</v>
      </c>
      <c r="N2569" s="16">
        <v>1.1574074074074073E-5</v>
      </c>
      <c r="O2569">
        <v>47</v>
      </c>
      <c r="P2569">
        <v>3</v>
      </c>
      <c r="Q2569">
        <f>pqZwift[[#This Row],[Afstand]]+IF(pqZwift[[#This Row],[Index]]&gt;1,Q2568,0)</f>
        <v>15873</v>
      </c>
      <c r="R2569">
        <v>11</v>
      </c>
      <c r="S2569">
        <v>84</v>
      </c>
    </row>
    <row r="2570" spans="2:19" x14ac:dyDescent="0.25">
      <c r="B2570">
        <v>2568</v>
      </c>
      <c r="C2570" t="s">
        <v>1363</v>
      </c>
      <c r="D2570" t="s">
        <v>48</v>
      </c>
      <c r="E2570" s="10">
        <v>1.1574074074074073E-5</v>
      </c>
      <c r="F2570" t="s">
        <v>1149</v>
      </c>
      <c r="G2570" t="s">
        <v>336</v>
      </c>
      <c r="H2570" s="11">
        <v>44171.428148148145</v>
      </c>
      <c r="I2570" t="s">
        <v>3527</v>
      </c>
      <c r="J2570">
        <v>0</v>
      </c>
      <c r="K2570">
        <v>84</v>
      </c>
      <c r="M2570">
        <v>2568</v>
      </c>
      <c r="N2570" s="16">
        <v>1.1574074074074073E-5</v>
      </c>
      <c r="O2570">
        <v>47</v>
      </c>
      <c r="P2570">
        <v>3</v>
      </c>
      <c r="Q2570">
        <f>pqZwift[[#This Row],[Afstand]]+IF(pqZwift[[#This Row],[Index]]&gt;1,Q2569,0)</f>
        <v>15876</v>
      </c>
      <c r="R2570">
        <v>11</v>
      </c>
      <c r="S2570">
        <v>84</v>
      </c>
    </row>
    <row r="2571" spans="2:19" x14ac:dyDescent="0.25">
      <c r="B2571">
        <v>2569</v>
      </c>
      <c r="C2571" t="s">
        <v>1363</v>
      </c>
      <c r="D2571" t="s">
        <v>48</v>
      </c>
      <c r="E2571" s="10">
        <v>1.1574074074074073E-5</v>
      </c>
      <c r="F2571" t="s">
        <v>1149</v>
      </c>
      <c r="G2571" t="s">
        <v>336</v>
      </c>
      <c r="H2571" s="11">
        <v>44171.428159722222</v>
      </c>
      <c r="I2571" t="s">
        <v>3528</v>
      </c>
      <c r="J2571">
        <v>0</v>
      </c>
      <c r="K2571">
        <v>84</v>
      </c>
      <c r="M2571">
        <v>2569</v>
      </c>
      <c r="N2571" s="16">
        <v>1.1574074074074073E-5</v>
      </c>
      <c r="O2571">
        <v>47</v>
      </c>
      <c r="P2571">
        <v>3</v>
      </c>
      <c r="Q2571">
        <f>pqZwift[[#This Row],[Afstand]]+IF(pqZwift[[#This Row],[Index]]&gt;1,Q2570,0)</f>
        <v>15879</v>
      </c>
      <c r="R2571">
        <v>11</v>
      </c>
      <c r="S2571">
        <v>84</v>
      </c>
    </row>
    <row r="2572" spans="2:19" x14ac:dyDescent="0.25">
      <c r="B2572">
        <v>2570</v>
      </c>
      <c r="C2572" t="s">
        <v>1363</v>
      </c>
      <c r="D2572" t="s">
        <v>48</v>
      </c>
      <c r="E2572" s="10">
        <v>1.1574074074074073E-5</v>
      </c>
      <c r="F2572" t="s">
        <v>1228</v>
      </c>
      <c r="G2572" t="s">
        <v>336</v>
      </c>
      <c r="H2572" s="11">
        <v>44171.428171296298</v>
      </c>
      <c r="I2572" t="s">
        <v>3529</v>
      </c>
      <c r="J2572">
        <v>0</v>
      </c>
      <c r="K2572">
        <v>85</v>
      </c>
      <c r="M2572">
        <v>2570</v>
      </c>
      <c r="N2572" s="16">
        <v>1.1574074074074073E-5</v>
      </c>
      <c r="O2572">
        <v>47</v>
      </c>
      <c r="P2572">
        <v>3</v>
      </c>
      <c r="Q2572">
        <f>pqZwift[[#This Row],[Afstand]]+IF(pqZwift[[#This Row],[Index]]&gt;1,Q2571,0)</f>
        <v>15882</v>
      </c>
      <c r="R2572">
        <v>10</v>
      </c>
      <c r="S2572">
        <v>85</v>
      </c>
    </row>
    <row r="2573" spans="2:19" x14ac:dyDescent="0.25">
      <c r="B2573">
        <v>2571</v>
      </c>
      <c r="C2573" t="s">
        <v>1363</v>
      </c>
      <c r="D2573" t="s">
        <v>44</v>
      </c>
      <c r="E2573" s="10">
        <v>1.1574074074074073E-5</v>
      </c>
      <c r="F2573" t="s">
        <v>1151</v>
      </c>
      <c r="G2573" t="s">
        <v>273</v>
      </c>
      <c r="H2573" s="11">
        <v>44171.428182870368</v>
      </c>
      <c r="I2573" t="s">
        <v>3530</v>
      </c>
      <c r="J2573">
        <v>0</v>
      </c>
      <c r="K2573">
        <v>84</v>
      </c>
      <c r="M2573">
        <v>2571</v>
      </c>
      <c r="N2573" s="16">
        <v>1.1574074074074073E-5</v>
      </c>
      <c r="O2573">
        <v>47</v>
      </c>
      <c r="P2573">
        <v>4</v>
      </c>
      <c r="Q2573">
        <f>pqZwift[[#This Row],[Afstand]]+IF(pqZwift[[#This Row],[Index]]&gt;1,Q2572,0)</f>
        <v>15886</v>
      </c>
      <c r="R2573">
        <v>14</v>
      </c>
      <c r="S2573">
        <v>84</v>
      </c>
    </row>
    <row r="2574" spans="2:19" x14ac:dyDescent="0.25">
      <c r="B2574">
        <v>2572</v>
      </c>
      <c r="C2574" t="s">
        <v>1363</v>
      </c>
      <c r="D2574" t="s">
        <v>48</v>
      </c>
      <c r="E2574" s="10">
        <v>1.1574074074074073E-5</v>
      </c>
      <c r="F2574" t="s">
        <v>1228</v>
      </c>
      <c r="G2574" t="s">
        <v>336</v>
      </c>
      <c r="H2574" s="11">
        <v>44171.428194444445</v>
      </c>
      <c r="I2574" t="s">
        <v>3531</v>
      </c>
      <c r="J2574">
        <v>0</v>
      </c>
      <c r="K2574">
        <v>84</v>
      </c>
      <c r="M2574">
        <v>2572</v>
      </c>
      <c r="N2574" s="16">
        <v>1.1574074074074073E-5</v>
      </c>
      <c r="O2574">
        <v>47</v>
      </c>
      <c r="P2574">
        <v>3</v>
      </c>
      <c r="Q2574">
        <f>pqZwift[[#This Row],[Afstand]]+IF(pqZwift[[#This Row],[Index]]&gt;1,Q2573,0)</f>
        <v>15889</v>
      </c>
      <c r="R2574">
        <v>10</v>
      </c>
      <c r="S2574">
        <v>84</v>
      </c>
    </row>
    <row r="2575" spans="2:19" x14ac:dyDescent="0.25">
      <c r="B2575">
        <v>2573</v>
      </c>
      <c r="C2575" t="s">
        <v>1363</v>
      </c>
      <c r="D2575" t="s">
        <v>48</v>
      </c>
      <c r="E2575" s="10">
        <v>1.1574074074074073E-5</v>
      </c>
      <c r="F2575" t="s">
        <v>1149</v>
      </c>
      <c r="G2575" t="s">
        <v>336</v>
      </c>
      <c r="H2575" s="11">
        <v>44171.428206018521</v>
      </c>
      <c r="I2575" t="s">
        <v>3532</v>
      </c>
      <c r="J2575">
        <v>0</v>
      </c>
      <c r="K2575">
        <v>85</v>
      </c>
      <c r="M2575">
        <v>2573</v>
      </c>
      <c r="N2575" s="16">
        <v>1.1574074074074073E-5</v>
      </c>
      <c r="O2575">
        <v>47</v>
      </c>
      <c r="P2575">
        <v>3</v>
      </c>
      <c r="Q2575">
        <f>pqZwift[[#This Row],[Afstand]]+IF(pqZwift[[#This Row],[Index]]&gt;1,Q2574,0)</f>
        <v>15892</v>
      </c>
      <c r="R2575">
        <v>11</v>
      </c>
      <c r="S2575">
        <v>85</v>
      </c>
    </row>
    <row r="2576" spans="2:19" x14ac:dyDescent="0.25">
      <c r="B2576">
        <v>2574</v>
      </c>
      <c r="C2576" t="s">
        <v>1363</v>
      </c>
      <c r="D2576" t="s">
        <v>48</v>
      </c>
      <c r="E2576" s="10">
        <v>1.1574074074074073E-5</v>
      </c>
      <c r="F2576" t="s">
        <v>1223</v>
      </c>
      <c r="G2576" t="s">
        <v>715</v>
      </c>
      <c r="H2576" s="11">
        <v>44171.428217592591</v>
      </c>
      <c r="I2576" t="s">
        <v>3533</v>
      </c>
      <c r="J2576">
        <v>0</v>
      </c>
      <c r="K2576">
        <v>85</v>
      </c>
      <c r="M2576">
        <v>2574</v>
      </c>
      <c r="N2576" s="16">
        <v>1.1574074074074073E-5</v>
      </c>
      <c r="O2576">
        <v>47</v>
      </c>
      <c r="P2576">
        <v>3</v>
      </c>
      <c r="Q2576">
        <f>pqZwift[[#This Row],[Afstand]]+IF(pqZwift[[#This Row],[Index]]&gt;1,Q2575,0)</f>
        <v>15895</v>
      </c>
      <c r="R2576">
        <v>12</v>
      </c>
      <c r="S2576">
        <v>85</v>
      </c>
    </row>
    <row r="2577" spans="2:19" x14ac:dyDescent="0.25">
      <c r="B2577">
        <v>2575</v>
      </c>
      <c r="C2577" t="s">
        <v>1363</v>
      </c>
      <c r="D2577" t="s">
        <v>48</v>
      </c>
      <c r="E2577" s="10">
        <v>1.1574074074074073E-5</v>
      </c>
      <c r="F2577" t="s">
        <v>1149</v>
      </c>
      <c r="G2577" t="s">
        <v>336</v>
      </c>
      <c r="H2577" s="11">
        <v>44171.428229166668</v>
      </c>
      <c r="I2577" t="s">
        <v>3534</v>
      </c>
      <c r="J2577">
        <v>0</v>
      </c>
      <c r="K2577">
        <v>85</v>
      </c>
      <c r="M2577">
        <v>2575</v>
      </c>
      <c r="N2577" s="16">
        <v>1.1574074074074073E-5</v>
      </c>
      <c r="O2577">
        <v>47</v>
      </c>
      <c r="P2577">
        <v>3</v>
      </c>
      <c r="Q2577">
        <f>pqZwift[[#This Row],[Afstand]]+IF(pqZwift[[#This Row],[Index]]&gt;1,Q2576,0)</f>
        <v>15898</v>
      </c>
      <c r="R2577">
        <v>11</v>
      </c>
      <c r="S2577">
        <v>85</v>
      </c>
    </row>
    <row r="2578" spans="2:19" x14ac:dyDescent="0.25">
      <c r="B2578">
        <v>2576</v>
      </c>
      <c r="C2578" t="s">
        <v>1363</v>
      </c>
      <c r="D2578" t="s">
        <v>48</v>
      </c>
      <c r="E2578" s="10">
        <v>1.1574074074074073E-5</v>
      </c>
      <c r="F2578" t="s">
        <v>1228</v>
      </c>
      <c r="G2578" t="s">
        <v>336</v>
      </c>
      <c r="H2578" s="11">
        <v>44171.428240740737</v>
      </c>
      <c r="I2578" t="s">
        <v>3535</v>
      </c>
      <c r="J2578">
        <v>0</v>
      </c>
      <c r="K2578">
        <v>86</v>
      </c>
      <c r="M2578">
        <v>2576</v>
      </c>
      <c r="N2578" s="16">
        <v>1.1574074074074073E-5</v>
      </c>
      <c r="O2578">
        <v>47</v>
      </c>
      <c r="P2578">
        <v>3</v>
      </c>
      <c r="Q2578">
        <f>pqZwift[[#This Row],[Afstand]]+IF(pqZwift[[#This Row],[Index]]&gt;1,Q2577,0)</f>
        <v>15901</v>
      </c>
      <c r="R2578">
        <v>10</v>
      </c>
      <c r="S2578">
        <v>86</v>
      </c>
    </row>
    <row r="2579" spans="2:19" x14ac:dyDescent="0.25">
      <c r="B2579">
        <v>2577</v>
      </c>
      <c r="C2579" t="s">
        <v>1370</v>
      </c>
      <c r="D2579" t="s">
        <v>44</v>
      </c>
      <c r="E2579" s="10">
        <v>1.1574074074074073E-5</v>
      </c>
      <c r="F2579" t="s">
        <v>1151</v>
      </c>
      <c r="G2579" t="s">
        <v>273</v>
      </c>
      <c r="H2579" s="11">
        <v>44171.428252314814</v>
      </c>
      <c r="I2579" t="s">
        <v>3536</v>
      </c>
      <c r="J2579">
        <v>0</v>
      </c>
      <c r="K2579">
        <v>85</v>
      </c>
      <c r="M2579">
        <v>2577</v>
      </c>
      <c r="N2579" s="16">
        <v>1.1574074074074073E-5</v>
      </c>
      <c r="O2579">
        <v>48</v>
      </c>
      <c r="P2579">
        <v>4</v>
      </c>
      <c r="Q2579">
        <f>pqZwift[[#This Row],[Afstand]]+IF(pqZwift[[#This Row],[Index]]&gt;1,Q2578,0)</f>
        <v>15905</v>
      </c>
      <c r="R2579">
        <v>14</v>
      </c>
      <c r="S2579">
        <v>85</v>
      </c>
    </row>
    <row r="2580" spans="2:19" x14ac:dyDescent="0.25">
      <c r="B2580">
        <v>2578</v>
      </c>
      <c r="C2580" t="s">
        <v>1370</v>
      </c>
      <c r="D2580" t="s">
        <v>48</v>
      </c>
      <c r="E2580" s="10">
        <v>1.1574074074074073E-5</v>
      </c>
      <c r="F2580" t="s">
        <v>1228</v>
      </c>
      <c r="G2580" t="s">
        <v>336</v>
      </c>
      <c r="H2580" s="11">
        <v>44171.428263888891</v>
      </c>
      <c r="I2580" t="s">
        <v>3537</v>
      </c>
      <c r="J2580">
        <v>0</v>
      </c>
      <c r="K2580">
        <v>86</v>
      </c>
      <c r="M2580">
        <v>2578</v>
      </c>
      <c r="N2580" s="16">
        <v>1.1574074074074073E-5</v>
      </c>
      <c r="O2580">
        <v>48</v>
      </c>
      <c r="P2580">
        <v>3</v>
      </c>
      <c r="Q2580">
        <f>pqZwift[[#This Row],[Afstand]]+IF(pqZwift[[#This Row],[Index]]&gt;1,Q2579,0)</f>
        <v>15908</v>
      </c>
      <c r="R2580">
        <v>10</v>
      </c>
      <c r="S2580">
        <v>86</v>
      </c>
    </row>
    <row r="2581" spans="2:19" x14ac:dyDescent="0.25">
      <c r="B2581">
        <v>2579</v>
      </c>
      <c r="C2581" t="s">
        <v>1370</v>
      </c>
      <c r="D2581" t="s">
        <v>48</v>
      </c>
      <c r="E2581" s="10">
        <v>1.1574074074074073E-5</v>
      </c>
      <c r="F2581" t="s">
        <v>1223</v>
      </c>
      <c r="G2581" t="s">
        <v>715</v>
      </c>
      <c r="H2581" s="11">
        <v>44171.42827546296</v>
      </c>
      <c r="I2581" t="s">
        <v>3538</v>
      </c>
      <c r="J2581">
        <v>0</v>
      </c>
      <c r="K2581">
        <v>85</v>
      </c>
      <c r="M2581">
        <v>2579</v>
      </c>
      <c r="N2581" s="16">
        <v>1.1574074074074073E-5</v>
      </c>
      <c r="O2581">
        <v>48</v>
      </c>
      <c r="P2581">
        <v>3</v>
      </c>
      <c r="Q2581">
        <f>pqZwift[[#This Row],[Afstand]]+IF(pqZwift[[#This Row],[Index]]&gt;1,Q2580,0)</f>
        <v>15911</v>
      </c>
      <c r="R2581">
        <v>12</v>
      </c>
      <c r="S2581">
        <v>85</v>
      </c>
    </row>
    <row r="2582" spans="2:19" x14ac:dyDescent="0.25">
      <c r="B2582">
        <v>2580</v>
      </c>
      <c r="C2582" t="s">
        <v>1370</v>
      </c>
      <c r="D2582" t="s">
        <v>48</v>
      </c>
      <c r="E2582" s="10">
        <v>1.1574074074074073E-5</v>
      </c>
      <c r="F2582" t="s">
        <v>1228</v>
      </c>
      <c r="G2582" t="s">
        <v>336</v>
      </c>
      <c r="H2582" s="11">
        <v>44171.428287037037</v>
      </c>
      <c r="I2582" t="s">
        <v>3539</v>
      </c>
      <c r="J2582">
        <v>0</v>
      </c>
      <c r="K2582">
        <v>86</v>
      </c>
      <c r="M2582">
        <v>2580</v>
      </c>
      <c r="N2582" s="16">
        <v>1.1574074074074073E-5</v>
      </c>
      <c r="O2582">
        <v>48</v>
      </c>
      <c r="P2582">
        <v>3</v>
      </c>
      <c r="Q2582">
        <f>pqZwift[[#This Row],[Afstand]]+IF(pqZwift[[#This Row],[Index]]&gt;1,Q2581,0)</f>
        <v>15914</v>
      </c>
      <c r="R2582">
        <v>10</v>
      </c>
      <c r="S2582">
        <v>86</v>
      </c>
    </row>
    <row r="2583" spans="2:19" x14ac:dyDescent="0.25">
      <c r="B2583">
        <v>2581</v>
      </c>
      <c r="C2583" t="s">
        <v>1370</v>
      </c>
      <c r="D2583" t="s">
        <v>48</v>
      </c>
      <c r="E2583" s="10">
        <v>1.1574074074074073E-5</v>
      </c>
      <c r="F2583" t="s">
        <v>1149</v>
      </c>
      <c r="G2583" t="s">
        <v>460</v>
      </c>
      <c r="H2583" s="11">
        <v>44171.428298611114</v>
      </c>
      <c r="I2583" t="s">
        <v>3540</v>
      </c>
      <c r="J2583">
        <v>0</v>
      </c>
      <c r="K2583">
        <v>87</v>
      </c>
      <c r="M2583">
        <v>2581</v>
      </c>
      <c r="N2583" s="16">
        <v>1.1574074074074073E-5</v>
      </c>
      <c r="O2583">
        <v>48</v>
      </c>
      <c r="P2583">
        <v>3</v>
      </c>
      <c r="Q2583">
        <f>pqZwift[[#This Row],[Afstand]]+IF(pqZwift[[#This Row],[Index]]&gt;1,Q2582,0)</f>
        <v>15917</v>
      </c>
      <c r="R2583">
        <v>11</v>
      </c>
      <c r="S2583">
        <v>87</v>
      </c>
    </row>
    <row r="2584" spans="2:19" x14ac:dyDescent="0.25">
      <c r="B2584">
        <v>2582</v>
      </c>
      <c r="C2584" t="s">
        <v>1370</v>
      </c>
      <c r="D2584" t="s">
        <v>48</v>
      </c>
      <c r="E2584" s="10">
        <v>1.1574074074074073E-5</v>
      </c>
      <c r="F2584" t="s">
        <v>1228</v>
      </c>
      <c r="G2584" t="s">
        <v>336</v>
      </c>
      <c r="H2584" s="11">
        <v>44171.428310185183</v>
      </c>
      <c r="I2584" t="s">
        <v>3541</v>
      </c>
      <c r="J2584">
        <v>0</v>
      </c>
      <c r="K2584">
        <v>87</v>
      </c>
      <c r="M2584">
        <v>2582</v>
      </c>
      <c r="N2584" s="16">
        <v>1.1574074074074073E-5</v>
      </c>
      <c r="O2584">
        <v>48</v>
      </c>
      <c r="P2584">
        <v>3</v>
      </c>
      <c r="Q2584">
        <f>pqZwift[[#This Row],[Afstand]]+IF(pqZwift[[#This Row],[Index]]&gt;1,Q2583,0)</f>
        <v>15920</v>
      </c>
      <c r="R2584">
        <v>10</v>
      </c>
      <c r="S2584">
        <v>87</v>
      </c>
    </row>
    <row r="2585" spans="2:19" x14ac:dyDescent="0.25">
      <c r="B2585">
        <v>2583</v>
      </c>
      <c r="C2585" t="s">
        <v>1370</v>
      </c>
      <c r="D2585" t="s">
        <v>44</v>
      </c>
      <c r="E2585" s="10">
        <v>1.1574074074074073E-5</v>
      </c>
      <c r="F2585" t="s">
        <v>1154</v>
      </c>
      <c r="G2585" t="s">
        <v>1240</v>
      </c>
      <c r="H2585" s="11">
        <v>44171.42832175926</v>
      </c>
      <c r="I2585" t="s">
        <v>3542</v>
      </c>
      <c r="J2585">
        <v>0</v>
      </c>
      <c r="K2585">
        <v>88</v>
      </c>
      <c r="M2585">
        <v>2583</v>
      </c>
      <c r="N2585" s="16">
        <v>1.1574074074074073E-5</v>
      </c>
      <c r="O2585">
        <v>48</v>
      </c>
      <c r="P2585">
        <v>4</v>
      </c>
      <c r="Q2585">
        <f>pqZwift[[#This Row],[Afstand]]+IF(pqZwift[[#This Row],[Index]]&gt;1,Q2584,0)</f>
        <v>15924</v>
      </c>
      <c r="R2585">
        <v>13</v>
      </c>
      <c r="S2585">
        <v>88</v>
      </c>
    </row>
    <row r="2586" spans="2:19" x14ac:dyDescent="0.25">
      <c r="B2586">
        <v>2584</v>
      </c>
      <c r="C2586" t="s">
        <v>1370</v>
      </c>
      <c r="D2586" t="s">
        <v>48</v>
      </c>
      <c r="E2586" s="10">
        <v>1.1574074074074073E-5</v>
      </c>
      <c r="F2586" t="s">
        <v>1149</v>
      </c>
      <c r="G2586" t="s">
        <v>458</v>
      </c>
      <c r="H2586" s="11">
        <v>44171.428333333337</v>
      </c>
      <c r="I2586" t="s">
        <v>3543</v>
      </c>
      <c r="J2586">
        <v>0</v>
      </c>
      <c r="K2586">
        <v>88</v>
      </c>
      <c r="M2586">
        <v>2584</v>
      </c>
      <c r="N2586" s="16">
        <v>1.1574074074074073E-5</v>
      </c>
      <c r="O2586">
        <v>48</v>
      </c>
      <c r="P2586">
        <v>3</v>
      </c>
      <c r="Q2586">
        <f>pqZwift[[#This Row],[Afstand]]+IF(pqZwift[[#This Row],[Index]]&gt;1,Q2585,0)</f>
        <v>15927</v>
      </c>
      <c r="R2586">
        <v>11</v>
      </c>
      <c r="S2586">
        <v>88</v>
      </c>
    </row>
    <row r="2587" spans="2:19" x14ac:dyDescent="0.25">
      <c r="B2587">
        <v>2585</v>
      </c>
      <c r="C2587" t="s">
        <v>1370</v>
      </c>
      <c r="D2587" t="s">
        <v>48</v>
      </c>
      <c r="E2587" s="10">
        <v>1.1574074074074073E-5</v>
      </c>
      <c r="F2587" t="s">
        <v>1228</v>
      </c>
      <c r="G2587" t="s">
        <v>336</v>
      </c>
      <c r="H2587" s="11">
        <v>44171.428344907406</v>
      </c>
      <c r="I2587" t="s">
        <v>3544</v>
      </c>
      <c r="J2587">
        <v>0</v>
      </c>
      <c r="K2587">
        <v>87</v>
      </c>
      <c r="M2587">
        <v>2585</v>
      </c>
      <c r="N2587" s="16">
        <v>1.1574074074074073E-5</v>
      </c>
      <c r="O2587">
        <v>48</v>
      </c>
      <c r="P2587">
        <v>3</v>
      </c>
      <c r="Q2587">
        <f>pqZwift[[#This Row],[Afstand]]+IF(pqZwift[[#This Row],[Index]]&gt;1,Q2586,0)</f>
        <v>15930</v>
      </c>
      <c r="R2587">
        <v>10</v>
      </c>
      <c r="S2587">
        <v>87</v>
      </c>
    </row>
    <row r="2588" spans="2:19" x14ac:dyDescent="0.25">
      <c r="B2588">
        <v>2586</v>
      </c>
      <c r="C2588" t="s">
        <v>1370</v>
      </c>
      <c r="D2588" t="s">
        <v>44</v>
      </c>
      <c r="E2588" s="10">
        <v>1.1574074074074073E-5</v>
      </c>
      <c r="F2588" t="s">
        <v>1154</v>
      </c>
      <c r="G2588" t="s">
        <v>237</v>
      </c>
      <c r="H2588" s="11">
        <v>44171.428356481483</v>
      </c>
      <c r="I2588" t="s">
        <v>3545</v>
      </c>
      <c r="J2588">
        <v>0</v>
      </c>
      <c r="K2588">
        <v>88</v>
      </c>
      <c r="M2588">
        <v>2586</v>
      </c>
      <c r="N2588" s="16">
        <v>1.1574074074074073E-5</v>
      </c>
      <c r="O2588">
        <v>48</v>
      </c>
      <c r="P2588">
        <v>4</v>
      </c>
      <c r="Q2588">
        <f>pqZwift[[#This Row],[Afstand]]+IF(pqZwift[[#This Row],[Index]]&gt;1,Q2587,0)</f>
        <v>15934</v>
      </c>
      <c r="R2588">
        <v>13</v>
      </c>
      <c r="S2588">
        <v>88</v>
      </c>
    </row>
    <row r="2589" spans="2:19" x14ac:dyDescent="0.25">
      <c r="B2589">
        <v>2587</v>
      </c>
      <c r="C2589" t="s">
        <v>1378</v>
      </c>
      <c r="D2589" t="s">
        <v>48</v>
      </c>
      <c r="E2589" s="10">
        <v>1.1574074074074073E-5</v>
      </c>
      <c r="F2589" t="s">
        <v>1228</v>
      </c>
      <c r="G2589" t="s">
        <v>778</v>
      </c>
      <c r="H2589" s="11">
        <v>44171.428368055553</v>
      </c>
      <c r="I2589" t="s">
        <v>3546</v>
      </c>
      <c r="J2589">
        <v>0</v>
      </c>
      <c r="K2589">
        <v>88</v>
      </c>
      <c r="M2589">
        <v>2587</v>
      </c>
      <c r="N2589" s="16">
        <v>1.1574074074074073E-5</v>
      </c>
      <c r="O2589">
        <v>49</v>
      </c>
      <c r="P2589">
        <v>3</v>
      </c>
      <c r="Q2589">
        <f>pqZwift[[#This Row],[Afstand]]+IF(pqZwift[[#This Row],[Index]]&gt;1,Q2588,0)</f>
        <v>15937</v>
      </c>
      <c r="R2589">
        <v>10</v>
      </c>
      <c r="S2589">
        <v>88</v>
      </c>
    </row>
    <row r="2590" spans="2:19" x14ac:dyDescent="0.25">
      <c r="B2590">
        <v>2588</v>
      </c>
      <c r="C2590" t="s">
        <v>1378</v>
      </c>
      <c r="D2590" t="s">
        <v>48</v>
      </c>
      <c r="E2590" s="10">
        <v>1.1574074074074073E-5</v>
      </c>
      <c r="F2590" t="s">
        <v>1223</v>
      </c>
      <c r="G2590" t="s">
        <v>1244</v>
      </c>
      <c r="H2590" s="11">
        <v>44171.428379629629</v>
      </c>
      <c r="I2590" t="s">
        <v>3547</v>
      </c>
      <c r="J2590">
        <v>0</v>
      </c>
      <c r="K2590">
        <v>88</v>
      </c>
      <c r="M2590">
        <v>2588</v>
      </c>
      <c r="N2590" s="16">
        <v>1.1574074074074073E-5</v>
      </c>
      <c r="O2590">
        <v>49</v>
      </c>
      <c r="P2590">
        <v>3</v>
      </c>
      <c r="Q2590">
        <f>pqZwift[[#This Row],[Afstand]]+IF(pqZwift[[#This Row],[Index]]&gt;1,Q2589,0)</f>
        <v>15940</v>
      </c>
      <c r="R2590">
        <v>12</v>
      </c>
      <c r="S2590">
        <v>88</v>
      </c>
    </row>
    <row r="2591" spans="2:19" x14ac:dyDescent="0.25">
      <c r="B2591">
        <v>2589</v>
      </c>
      <c r="C2591" t="s">
        <v>1378</v>
      </c>
      <c r="D2591" t="s">
        <v>48</v>
      </c>
      <c r="E2591" s="10">
        <v>1.1574074074074073E-5</v>
      </c>
      <c r="F2591" t="s">
        <v>1223</v>
      </c>
      <c r="G2591" t="s">
        <v>3412</v>
      </c>
      <c r="H2591" s="11">
        <v>44171.428391203706</v>
      </c>
      <c r="I2591" t="s">
        <v>3548</v>
      </c>
      <c r="J2591">
        <v>0</v>
      </c>
      <c r="K2591">
        <v>86</v>
      </c>
      <c r="M2591">
        <v>2589</v>
      </c>
      <c r="N2591" s="16">
        <v>1.1574074074074073E-5</v>
      </c>
      <c r="O2591">
        <v>49</v>
      </c>
      <c r="P2591">
        <v>3</v>
      </c>
      <c r="Q2591">
        <f>pqZwift[[#This Row],[Afstand]]+IF(pqZwift[[#This Row],[Index]]&gt;1,Q2590,0)</f>
        <v>15943</v>
      </c>
      <c r="R2591">
        <v>12</v>
      </c>
      <c r="S2591">
        <v>86</v>
      </c>
    </row>
    <row r="2592" spans="2:19" x14ac:dyDescent="0.25">
      <c r="B2592">
        <v>2590</v>
      </c>
      <c r="C2592" t="s">
        <v>1378</v>
      </c>
      <c r="D2592" t="s">
        <v>48</v>
      </c>
      <c r="E2592" s="10">
        <v>1.1574074074074073E-5</v>
      </c>
      <c r="F2592" t="s">
        <v>1149</v>
      </c>
      <c r="G2592" t="s">
        <v>430</v>
      </c>
      <c r="H2592" s="11">
        <v>44171.428402777776</v>
      </c>
      <c r="I2592" t="s">
        <v>3549</v>
      </c>
      <c r="J2592">
        <v>0</v>
      </c>
      <c r="K2592">
        <v>85</v>
      </c>
      <c r="M2592">
        <v>2590</v>
      </c>
      <c r="N2592" s="16">
        <v>1.1574074074074073E-5</v>
      </c>
      <c r="O2592">
        <v>49</v>
      </c>
      <c r="P2592">
        <v>3</v>
      </c>
      <c r="Q2592">
        <f>pqZwift[[#This Row],[Afstand]]+IF(pqZwift[[#This Row],[Index]]&gt;1,Q2591,0)</f>
        <v>15946</v>
      </c>
      <c r="R2592">
        <v>11</v>
      </c>
      <c r="S2592">
        <v>85</v>
      </c>
    </row>
    <row r="2593" spans="2:19" x14ac:dyDescent="0.25">
      <c r="B2593">
        <v>2591</v>
      </c>
      <c r="C2593" t="s">
        <v>1378</v>
      </c>
      <c r="D2593" t="s">
        <v>36</v>
      </c>
      <c r="E2593" s="10">
        <v>1.1574074074074073E-5</v>
      </c>
      <c r="F2593" t="s">
        <v>37</v>
      </c>
      <c r="G2593" t="s">
        <v>258</v>
      </c>
      <c r="H2593" s="11">
        <v>44171.428414351853</v>
      </c>
      <c r="I2593" t="s">
        <v>3550</v>
      </c>
      <c r="J2593">
        <v>0</v>
      </c>
      <c r="K2593">
        <v>85</v>
      </c>
      <c r="M2593">
        <v>2591</v>
      </c>
      <c r="N2593" s="16">
        <v>1.1574074074074073E-5</v>
      </c>
      <c r="O2593">
        <v>49</v>
      </c>
      <c r="P2593">
        <v>2</v>
      </c>
      <c r="Q2593">
        <f>pqZwift[[#This Row],[Afstand]]+IF(pqZwift[[#This Row],[Index]]&gt;1,Q2592,0)</f>
        <v>15948</v>
      </c>
      <c r="R2593">
        <v>7</v>
      </c>
      <c r="S2593">
        <v>85</v>
      </c>
    </row>
    <row r="2594" spans="2:19" x14ac:dyDescent="0.25">
      <c r="B2594">
        <v>2592</v>
      </c>
      <c r="C2594" t="s">
        <v>1378</v>
      </c>
      <c r="D2594" t="s">
        <v>44</v>
      </c>
      <c r="E2594" s="10">
        <v>1.1574074074074073E-5</v>
      </c>
      <c r="F2594" t="s">
        <v>1151</v>
      </c>
      <c r="G2594" t="s">
        <v>1294</v>
      </c>
      <c r="H2594" s="11">
        <v>44171.428425925929</v>
      </c>
      <c r="I2594" t="s">
        <v>3551</v>
      </c>
      <c r="J2594">
        <v>0</v>
      </c>
      <c r="K2594">
        <v>85</v>
      </c>
      <c r="M2594">
        <v>2592</v>
      </c>
      <c r="N2594" s="16">
        <v>1.1574074074074073E-5</v>
      </c>
      <c r="O2594">
        <v>49</v>
      </c>
      <c r="P2594">
        <v>4</v>
      </c>
      <c r="Q2594">
        <f>pqZwift[[#This Row],[Afstand]]+IF(pqZwift[[#This Row],[Index]]&gt;1,Q2593,0)</f>
        <v>15952</v>
      </c>
      <c r="R2594">
        <v>14</v>
      </c>
      <c r="S2594">
        <v>85</v>
      </c>
    </row>
    <row r="2595" spans="2:19" x14ac:dyDescent="0.25">
      <c r="B2595">
        <v>2593</v>
      </c>
      <c r="C2595" t="s">
        <v>1378</v>
      </c>
      <c r="D2595" t="s">
        <v>44</v>
      </c>
      <c r="E2595" s="10">
        <v>1.1574074074074073E-5</v>
      </c>
      <c r="F2595" t="s">
        <v>1154</v>
      </c>
      <c r="G2595" t="s">
        <v>221</v>
      </c>
      <c r="H2595" s="11">
        <v>44171.428437499999</v>
      </c>
      <c r="I2595" t="s">
        <v>3552</v>
      </c>
      <c r="J2595">
        <v>0</v>
      </c>
      <c r="K2595">
        <v>86</v>
      </c>
      <c r="M2595">
        <v>2593</v>
      </c>
      <c r="N2595" s="16">
        <v>1.1574074074074073E-5</v>
      </c>
      <c r="O2595">
        <v>49</v>
      </c>
      <c r="P2595">
        <v>4</v>
      </c>
      <c r="Q2595">
        <f>pqZwift[[#This Row],[Afstand]]+IF(pqZwift[[#This Row],[Index]]&gt;1,Q2594,0)</f>
        <v>15956</v>
      </c>
      <c r="R2595">
        <v>13</v>
      </c>
      <c r="S2595">
        <v>86</v>
      </c>
    </row>
    <row r="2596" spans="2:19" x14ac:dyDescent="0.25">
      <c r="B2596">
        <v>2594</v>
      </c>
      <c r="C2596" t="s">
        <v>1378</v>
      </c>
      <c r="D2596" t="s">
        <v>136</v>
      </c>
      <c r="E2596" s="10">
        <v>1.1574074074074073E-5</v>
      </c>
      <c r="F2596" t="s">
        <v>3274</v>
      </c>
      <c r="G2596" t="s">
        <v>235</v>
      </c>
      <c r="H2596" s="11">
        <v>44171.428449074076</v>
      </c>
      <c r="I2596" t="s">
        <v>3553</v>
      </c>
      <c r="J2596">
        <v>0</v>
      </c>
      <c r="K2596">
        <v>85</v>
      </c>
      <c r="M2596">
        <v>2594</v>
      </c>
      <c r="N2596" s="16">
        <v>1.1574074074074073E-5</v>
      </c>
      <c r="O2596">
        <v>49</v>
      </c>
      <c r="P2596">
        <v>1</v>
      </c>
      <c r="Q2596">
        <f>pqZwift[[#This Row],[Afstand]]+IF(pqZwift[[#This Row],[Index]]&gt;1,Q2595,0)</f>
        <v>15957</v>
      </c>
      <c r="R2596">
        <v>5</v>
      </c>
      <c r="S2596">
        <v>85</v>
      </c>
    </row>
    <row r="2597" spans="2:19" x14ac:dyDescent="0.25">
      <c r="B2597">
        <v>2595</v>
      </c>
      <c r="C2597" t="s">
        <v>1378</v>
      </c>
      <c r="D2597" t="s">
        <v>44</v>
      </c>
      <c r="E2597" s="10">
        <v>1.1574074074074073E-5</v>
      </c>
      <c r="F2597" t="s">
        <v>1154</v>
      </c>
      <c r="G2597" t="s">
        <v>320</v>
      </c>
      <c r="H2597" s="11">
        <v>44171.428460648145</v>
      </c>
      <c r="I2597" t="s">
        <v>3554</v>
      </c>
      <c r="J2597">
        <v>0</v>
      </c>
      <c r="K2597">
        <v>86</v>
      </c>
      <c r="M2597">
        <v>2595</v>
      </c>
      <c r="N2597" s="16">
        <v>1.1574074074074073E-5</v>
      </c>
      <c r="O2597">
        <v>49</v>
      </c>
      <c r="P2597">
        <v>4</v>
      </c>
      <c r="Q2597">
        <f>pqZwift[[#This Row],[Afstand]]+IF(pqZwift[[#This Row],[Index]]&gt;1,Q2596,0)</f>
        <v>15961</v>
      </c>
      <c r="R2597">
        <v>13</v>
      </c>
      <c r="S2597">
        <v>86</v>
      </c>
    </row>
    <row r="2598" spans="2:19" x14ac:dyDescent="0.25">
      <c r="B2598">
        <v>2596</v>
      </c>
      <c r="C2598" t="s">
        <v>1378</v>
      </c>
      <c r="D2598" t="s">
        <v>44</v>
      </c>
      <c r="E2598" s="10">
        <v>1.1574074074074073E-5</v>
      </c>
      <c r="F2598" t="s">
        <v>1154</v>
      </c>
      <c r="G2598" t="s">
        <v>399</v>
      </c>
      <c r="H2598" s="11">
        <v>44171.428472222222</v>
      </c>
      <c r="I2598" t="s">
        <v>3555</v>
      </c>
      <c r="J2598">
        <v>0</v>
      </c>
      <c r="K2598">
        <v>85</v>
      </c>
      <c r="M2598">
        <v>2596</v>
      </c>
      <c r="N2598" s="16">
        <v>1.1574074074074073E-5</v>
      </c>
      <c r="O2598">
        <v>49</v>
      </c>
      <c r="P2598">
        <v>4</v>
      </c>
      <c r="Q2598">
        <f>pqZwift[[#This Row],[Afstand]]+IF(pqZwift[[#This Row],[Index]]&gt;1,Q2597,0)</f>
        <v>15965</v>
      </c>
      <c r="R2598">
        <v>13</v>
      </c>
      <c r="S2598">
        <v>85</v>
      </c>
    </row>
    <row r="2599" spans="2:19" x14ac:dyDescent="0.25">
      <c r="B2599">
        <v>2597</v>
      </c>
      <c r="C2599" t="s">
        <v>1386</v>
      </c>
      <c r="D2599" t="s">
        <v>44</v>
      </c>
      <c r="E2599" s="10">
        <v>1.1574074074074073E-5</v>
      </c>
      <c r="F2599" t="s">
        <v>1154</v>
      </c>
      <c r="G2599" t="s">
        <v>286</v>
      </c>
      <c r="H2599" s="11">
        <v>44171.428483796299</v>
      </c>
      <c r="I2599" t="s">
        <v>3556</v>
      </c>
      <c r="J2599">
        <v>0</v>
      </c>
      <c r="K2599">
        <v>84</v>
      </c>
      <c r="M2599">
        <v>2597</v>
      </c>
      <c r="N2599" s="16">
        <v>1.1574074074074073E-5</v>
      </c>
      <c r="O2599">
        <v>50</v>
      </c>
      <c r="P2599">
        <v>4</v>
      </c>
      <c r="Q2599">
        <f>pqZwift[[#This Row],[Afstand]]+IF(pqZwift[[#This Row],[Index]]&gt;1,Q2598,0)</f>
        <v>15969</v>
      </c>
      <c r="R2599">
        <v>13</v>
      </c>
      <c r="S2599">
        <v>84</v>
      </c>
    </row>
    <row r="2600" spans="2:19" x14ac:dyDescent="0.25">
      <c r="B2600">
        <v>2598</v>
      </c>
      <c r="C2600" t="s">
        <v>1386</v>
      </c>
      <c r="D2600" t="s">
        <v>44</v>
      </c>
      <c r="E2600" s="10">
        <v>1.1574074074074073E-5</v>
      </c>
      <c r="F2600" t="s">
        <v>1154</v>
      </c>
      <c r="G2600" t="s">
        <v>286</v>
      </c>
      <c r="H2600" s="11">
        <v>44171.428495370368</v>
      </c>
      <c r="I2600" t="s">
        <v>3557</v>
      </c>
      <c r="J2600">
        <v>0</v>
      </c>
      <c r="K2600">
        <v>85</v>
      </c>
      <c r="M2600">
        <v>2598</v>
      </c>
      <c r="N2600" s="16">
        <v>1.1574074074074073E-5</v>
      </c>
      <c r="O2600">
        <v>50</v>
      </c>
      <c r="P2600">
        <v>4</v>
      </c>
      <c r="Q2600">
        <f>pqZwift[[#This Row],[Afstand]]+IF(pqZwift[[#This Row],[Index]]&gt;1,Q2599,0)</f>
        <v>15973</v>
      </c>
      <c r="R2600">
        <v>13</v>
      </c>
      <c r="S2600">
        <v>85</v>
      </c>
    </row>
    <row r="2601" spans="2:19" x14ac:dyDescent="0.25">
      <c r="B2601">
        <v>2599</v>
      </c>
      <c r="C2601" t="s">
        <v>1386</v>
      </c>
      <c r="D2601" t="s">
        <v>44</v>
      </c>
      <c r="E2601" s="10">
        <v>1.1574074074074073E-5</v>
      </c>
      <c r="F2601" t="s">
        <v>1154</v>
      </c>
      <c r="G2601" t="s">
        <v>351</v>
      </c>
      <c r="H2601" s="11">
        <v>44171.428506944445</v>
      </c>
      <c r="I2601" t="s">
        <v>3558</v>
      </c>
      <c r="J2601">
        <v>0</v>
      </c>
      <c r="K2601">
        <v>84</v>
      </c>
      <c r="M2601">
        <v>2599</v>
      </c>
      <c r="N2601" s="16">
        <v>1.1574074074074073E-5</v>
      </c>
      <c r="O2601">
        <v>50</v>
      </c>
      <c r="P2601">
        <v>4</v>
      </c>
      <c r="Q2601">
        <f>pqZwift[[#This Row],[Afstand]]+IF(pqZwift[[#This Row],[Index]]&gt;1,Q2600,0)</f>
        <v>15977</v>
      </c>
      <c r="R2601">
        <v>13</v>
      </c>
      <c r="S2601">
        <v>84</v>
      </c>
    </row>
    <row r="2602" spans="2:19" x14ac:dyDescent="0.25">
      <c r="B2602">
        <v>2600</v>
      </c>
      <c r="C2602" t="s">
        <v>1386</v>
      </c>
      <c r="D2602" t="s">
        <v>136</v>
      </c>
      <c r="E2602" s="10">
        <v>1.1574074074074073E-5</v>
      </c>
      <c r="F2602" t="s">
        <v>3280</v>
      </c>
      <c r="G2602" t="s">
        <v>357</v>
      </c>
      <c r="H2602" s="11">
        <v>44171.428518518522</v>
      </c>
      <c r="I2602" t="s">
        <v>3559</v>
      </c>
      <c r="J2602">
        <v>0</v>
      </c>
      <c r="K2602">
        <v>85</v>
      </c>
      <c r="M2602">
        <v>2600</v>
      </c>
      <c r="N2602" s="16">
        <v>1.1574074074074073E-5</v>
      </c>
      <c r="O2602">
        <v>50</v>
      </c>
      <c r="P2602">
        <v>1</v>
      </c>
      <c r="Q2602">
        <f>pqZwift[[#This Row],[Afstand]]+IF(pqZwift[[#This Row],[Index]]&gt;1,Q2601,0)</f>
        <v>15978</v>
      </c>
      <c r="R2602">
        <v>43</v>
      </c>
      <c r="S2602">
        <v>85</v>
      </c>
    </row>
    <row r="2603" spans="2:19" x14ac:dyDescent="0.25">
      <c r="B2603">
        <v>2601</v>
      </c>
      <c r="C2603" t="s">
        <v>1386</v>
      </c>
      <c r="D2603" t="s">
        <v>44</v>
      </c>
      <c r="E2603" s="10">
        <v>1.1574074074074073E-5</v>
      </c>
      <c r="F2603" t="s">
        <v>1154</v>
      </c>
      <c r="G2603" t="s">
        <v>351</v>
      </c>
      <c r="H2603" s="11">
        <v>44171.428530092591</v>
      </c>
      <c r="I2603" t="s">
        <v>3560</v>
      </c>
      <c r="J2603">
        <v>0</v>
      </c>
      <c r="K2603">
        <v>85</v>
      </c>
      <c r="M2603">
        <v>2601</v>
      </c>
      <c r="N2603" s="16">
        <v>1.1574074074074073E-5</v>
      </c>
      <c r="O2603">
        <v>50</v>
      </c>
      <c r="P2603">
        <v>4</v>
      </c>
      <c r="Q2603">
        <f>pqZwift[[#This Row],[Afstand]]+IF(pqZwift[[#This Row],[Index]]&gt;1,Q2602,0)</f>
        <v>15982</v>
      </c>
      <c r="R2603">
        <v>13</v>
      </c>
      <c r="S2603">
        <v>85</v>
      </c>
    </row>
    <row r="2604" spans="2:19" x14ac:dyDescent="0.25">
      <c r="B2604">
        <v>2602</v>
      </c>
      <c r="C2604" t="s">
        <v>1386</v>
      </c>
      <c r="D2604" t="s">
        <v>44</v>
      </c>
      <c r="E2604" s="10">
        <v>1.1574074074074073E-5</v>
      </c>
      <c r="F2604" t="s">
        <v>1154</v>
      </c>
      <c r="G2604" t="s">
        <v>351</v>
      </c>
      <c r="H2604" s="11">
        <v>44171.428541666668</v>
      </c>
      <c r="I2604" t="s">
        <v>3561</v>
      </c>
      <c r="J2604">
        <v>0</v>
      </c>
      <c r="K2604">
        <v>86</v>
      </c>
      <c r="M2604">
        <v>2602</v>
      </c>
      <c r="N2604" s="16">
        <v>1.1574074074074073E-5</v>
      </c>
      <c r="O2604">
        <v>50</v>
      </c>
      <c r="P2604">
        <v>4</v>
      </c>
      <c r="Q2604">
        <f>pqZwift[[#This Row],[Afstand]]+IF(pqZwift[[#This Row],[Index]]&gt;1,Q2603,0)</f>
        <v>15986</v>
      </c>
      <c r="R2604">
        <v>13</v>
      </c>
      <c r="S2604">
        <v>86</v>
      </c>
    </row>
    <row r="2605" spans="2:19" x14ac:dyDescent="0.25">
      <c r="B2605">
        <v>2603</v>
      </c>
      <c r="C2605" t="s">
        <v>1386</v>
      </c>
      <c r="D2605" t="s">
        <v>44</v>
      </c>
      <c r="E2605" s="10">
        <v>1.1574074074074073E-5</v>
      </c>
      <c r="F2605" t="s">
        <v>1154</v>
      </c>
      <c r="G2605" t="s">
        <v>351</v>
      </c>
      <c r="H2605" s="11">
        <v>44171.428553240738</v>
      </c>
      <c r="I2605" t="s">
        <v>3562</v>
      </c>
      <c r="J2605">
        <v>0</v>
      </c>
      <c r="K2605">
        <v>86</v>
      </c>
      <c r="M2605">
        <v>2603</v>
      </c>
      <c r="N2605" s="16">
        <v>1.1574074074074073E-5</v>
      </c>
      <c r="O2605">
        <v>50</v>
      </c>
      <c r="P2605">
        <v>4</v>
      </c>
      <c r="Q2605">
        <f>pqZwift[[#This Row],[Afstand]]+IF(pqZwift[[#This Row],[Index]]&gt;1,Q2604,0)</f>
        <v>15990</v>
      </c>
      <c r="R2605">
        <v>13</v>
      </c>
      <c r="S2605">
        <v>86</v>
      </c>
    </row>
    <row r="2606" spans="2:19" x14ac:dyDescent="0.25">
      <c r="B2606">
        <v>2604</v>
      </c>
      <c r="C2606" t="s">
        <v>1386</v>
      </c>
      <c r="D2606" t="s">
        <v>36</v>
      </c>
      <c r="E2606" s="10">
        <v>1.1574074074074073E-5</v>
      </c>
      <c r="F2606" t="s">
        <v>49</v>
      </c>
      <c r="G2606" t="s">
        <v>357</v>
      </c>
      <c r="H2606" s="11">
        <v>44171.428564814814</v>
      </c>
      <c r="I2606" t="s">
        <v>3563</v>
      </c>
      <c r="J2606">
        <v>0</v>
      </c>
      <c r="K2606">
        <v>85</v>
      </c>
      <c r="M2606">
        <v>2604</v>
      </c>
      <c r="N2606" s="16">
        <v>1.1574074074074073E-5</v>
      </c>
      <c r="O2606">
        <v>50</v>
      </c>
      <c r="P2606">
        <v>2</v>
      </c>
      <c r="Q2606">
        <f>pqZwift[[#This Row],[Afstand]]+IF(pqZwift[[#This Row],[Index]]&gt;1,Q2605,0)</f>
        <v>15992</v>
      </c>
      <c r="R2606">
        <v>9</v>
      </c>
      <c r="S2606">
        <v>85</v>
      </c>
    </row>
    <row r="2607" spans="2:19" x14ac:dyDescent="0.25">
      <c r="B2607">
        <v>2605</v>
      </c>
      <c r="C2607" t="s">
        <v>1386</v>
      </c>
      <c r="D2607" t="s">
        <v>36</v>
      </c>
      <c r="E2607" s="10">
        <v>1.1574074074074073E-5</v>
      </c>
      <c r="F2607" t="s">
        <v>1164</v>
      </c>
      <c r="G2607" t="s">
        <v>351</v>
      </c>
      <c r="H2607" s="11">
        <v>44171.428576388891</v>
      </c>
      <c r="I2607" t="s">
        <v>3564</v>
      </c>
      <c r="J2607">
        <v>0</v>
      </c>
      <c r="K2607">
        <v>86</v>
      </c>
      <c r="M2607">
        <v>2605</v>
      </c>
      <c r="N2607" s="16">
        <v>1.1574074074074073E-5</v>
      </c>
      <c r="O2607">
        <v>50</v>
      </c>
      <c r="P2607">
        <v>2</v>
      </c>
      <c r="Q2607">
        <f>pqZwift[[#This Row],[Afstand]]+IF(pqZwift[[#This Row],[Index]]&gt;1,Q2606,0)</f>
        <v>15994</v>
      </c>
      <c r="R2607">
        <v>8</v>
      </c>
      <c r="S2607">
        <v>86</v>
      </c>
    </row>
    <row r="2608" spans="2:19" x14ac:dyDescent="0.25">
      <c r="B2608">
        <v>2606</v>
      </c>
      <c r="C2608" t="s">
        <v>1386</v>
      </c>
      <c r="D2608" t="s">
        <v>44</v>
      </c>
      <c r="E2608" s="10">
        <v>1.1574074074074073E-5</v>
      </c>
      <c r="F2608" t="s">
        <v>1154</v>
      </c>
      <c r="G2608" t="s">
        <v>318</v>
      </c>
      <c r="H2608" s="11">
        <v>44171.428587962961</v>
      </c>
      <c r="I2608" t="s">
        <v>3565</v>
      </c>
      <c r="J2608">
        <v>0</v>
      </c>
      <c r="K2608">
        <v>87</v>
      </c>
      <c r="M2608">
        <v>2606</v>
      </c>
      <c r="N2608" s="16">
        <v>1.1574074074074073E-5</v>
      </c>
      <c r="O2608">
        <v>50</v>
      </c>
      <c r="P2608">
        <v>4</v>
      </c>
      <c r="Q2608">
        <f>pqZwift[[#This Row],[Afstand]]+IF(pqZwift[[#This Row],[Index]]&gt;1,Q2607,0)</f>
        <v>15998</v>
      </c>
      <c r="R2608">
        <v>13</v>
      </c>
      <c r="S2608">
        <v>87</v>
      </c>
    </row>
    <row r="2609" spans="2:19" x14ac:dyDescent="0.25">
      <c r="B2609">
        <v>2607</v>
      </c>
      <c r="C2609" t="s">
        <v>1391</v>
      </c>
      <c r="D2609" t="s">
        <v>44</v>
      </c>
      <c r="E2609" s="10">
        <v>1.1574074074074073E-5</v>
      </c>
      <c r="F2609" t="s">
        <v>1154</v>
      </c>
      <c r="G2609" t="s">
        <v>3367</v>
      </c>
      <c r="H2609" s="11">
        <v>44171.428599537037</v>
      </c>
      <c r="I2609" t="s">
        <v>3566</v>
      </c>
      <c r="J2609">
        <v>0</v>
      </c>
      <c r="K2609">
        <v>87</v>
      </c>
      <c r="M2609">
        <v>2607</v>
      </c>
      <c r="N2609" s="16">
        <v>1.1574074074074073E-5</v>
      </c>
      <c r="O2609">
        <v>51</v>
      </c>
      <c r="P2609">
        <v>4</v>
      </c>
      <c r="Q2609">
        <f>pqZwift[[#This Row],[Afstand]]+IF(pqZwift[[#This Row],[Index]]&gt;1,Q2608,0)</f>
        <v>16002</v>
      </c>
      <c r="R2609">
        <v>13</v>
      </c>
      <c r="S2609">
        <v>87</v>
      </c>
    </row>
    <row r="2610" spans="2:19" x14ac:dyDescent="0.25">
      <c r="B2610">
        <v>2608</v>
      </c>
      <c r="C2610" t="s">
        <v>1391</v>
      </c>
      <c r="D2610" t="s">
        <v>36</v>
      </c>
      <c r="E2610" s="10">
        <v>1.1574074074074073E-5</v>
      </c>
      <c r="F2610" t="s">
        <v>1164</v>
      </c>
      <c r="G2610" t="s">
        <v>351</v>
      </c>
      <c r="H2610" s="11">
        <v>44171.428611111114</v>
      </c>
      <c r="I2610" t="s">
        <v>3567</v>
      </c>
      <c r="J2610">
        <v>0</v>
      </c>
      <c r="K2610">
        <v>87</v>
      </c>
      <c r="M2610">
        <v>2608</v>
      </c>
      <c r="N2610" s="16">
        <v>1.1574074074074073E-5</v>
      </c>
      <c r="O2610">
        <v>51</v>
      </c>
      <c r="P2610">
        <v>2</v>
      </c>
      <c r="Q2610">
        <f>pqZwift[[#This Row],[Afstand]]+IF(pqZwift[[#This Row],[Index]]&gt;1,Q2609,0)</f>
        <v>16004</v>
      </c>
      <c r="R2610">
        <v>8</v>
      </c>
      <c r="S2610">
        <v>87</v>
      </c>
    </row>
    <row r="2611" spans="2:19" x14ac:dyDescent="0.25">
      <c r="B2611">
        <v>2609</v>
      </c>
      <c r="C2611" t="s">
        <v>1391</v>
      </c>
      <c r="D2611" t="s">
        <v>44</v>
      </c>
      <c r="E2611" s="10">
        <v>1.1574074074074073E-5</v>
      </c>
      <c r="F2611" t="s">
        <v>1154</v>
      </c>
      <c r="G2611" t="s">
        <v>286</v>
      </c>
      <c r="H2611" s="11">
        <v>44171.428622685184</v>
      </c>
      <c r="I2611" t="s">
        <v>3568</v>
      </c>
      <c r="J2611">
        <v>0</v>
      </c>
      <c r="K2611">
        <v>88</v>
      </c>
      <c r="M2611">
        <v>2609</v>
      </c>
      <c r="N2611" s="16">
        <v>1.1574074074074073E-5</v>
      </c>
      <c r="O2611">
        <v>51</v>
      </c>
      <c r="P2611">
        <v>4</v>
      </c>
      <c r="Q2611">
        <f>pqZwift[[#This Row],[Afstand]]+IF(pqZwift[[#This Row],[Index]]&gt;1,Q2610,0)</f>
        <v>16008</v>
      </c>
      <c r="R2611">
        <v>13</v>
      </c>
      <c r="S2611">
        <v>88</v>
      </c>
    </row>
    <row r="2612" spans="2:19" x14ac:dyDescent="0.25">
      <c r="B2612">
        <v>2610</v>
      </c>
      <c r="C2612" t="s">
        <v>1391</v>
      </c>
      <c r="D2612" t="s">
        <v>36</v>
      </c>
      <c r="E2612" s="10">
        <v>1.1574074074074073E-5</v>
      </c>
      <c r="F2612" t="s">
        <v>1164</v>
      </c>
      <c r="G2612" t="s">
        <v>320</v>
      </c>
      <c r="H2612" s="11">
        <v>44171.42863425926</v>
      </c>
      <c r="I2612" t="s">
        <v>3569</v>
      </c>
      <c r="J2612">
        <v>0</v>
      </c>
      <c r="K2612">
        <v>88</v>
      </c>
      <c r="M2612">
        <v>2610</v>
      </c>
      <c r="N2612" s="16">
        <v>1.1574074074074073E-5</v>
      </c>
      <c r="O2612">
        <v>51</v>
      </c>
      <c r="P2612">
        <v>2</v>
      </c>
      <c r="Q2612">
        <f>pqZwift[[#This Row],[Afstand]]+IF(pqZwift[[#This Row],[Index]]&gt;1,Q2611,0)</f>
        <v>16010</v>
      </c>
      <c r="R2612">
        <v>8</v>
      </c>
      <c r="S2612">
        <v>88</v>
      </c>
    </row>
    <row r="2613" spans="2:19" x14ac:dyDescent="0.25">
      <c r="B2613">
        <v>2611</v>
      </c>
      <c r="C2613" t="s">
        <v>1391</v>
      </c>
      <c r="D2613" t="s">
        <v>36</v>
      </c>
      <c r="E2613" s="10">
        <v>1.1574074074074073E-5</v>
      </c>
      <c r="F2613" t="s">
        <v>49</v>
      </c>
      <c r="G2613" t="s">
        <v>1254</v>
      </c>
      <c r="H2613" s="11">
        <v>44171.42864583333</v>
      </c>
      <c r="I2613" t="s">
        <v>3570</v>
      </c>
      <c r="J2613">
        <v>0</v>
      </c>
      <c r="K2613">
        <v>87</v>
      </c>
      <c r="M2613">
        <v>2611</v>
      </c>
      <c r="N2613" s="16">
        <v>1.1574074074074073E-5</v>
      </c>
      <c r="O2613">
        <v>51</v>
      </c>
      <c r="P2613">
        <v>2</v>
      </c>
      <c r="Q2613">
        <f>pqZwift[[#This Row],[Afstand]]+IF(pqZwift[[#This Row],[Index]]&gt;1,Q2612,0)</f>
        <v>16012</v>
      </c>
      <c r="R2613">
        <v>9</v>
      </c>
      <c r="S2613">
        <v>87</v>
      </c>
    </row>
    <row r="2614" spans="2:19" x14ac:dyDescent="0.25">
      <c r="B2614">
        <v>2612</v>
      </c>
      <c r="C2614" t="s">
        <v>1391</v>
      </c>
      <c r="D2614" t="s">
        <v>48</v>
      </c>
      <c r="E2614" s="10">
        <v>1.1574074074074073E-5</v>
      </c>
      <c r="F2614" t="s">
        <v>49</v>
      </c>
      <c r="G2614" t="s">
        <v>2796</v>
      </c>
      <c r="H2614" s="11">
        <v>44171.428657407407</v>
      </c>
      <c r="I2614" t="s">
        <v>3571</v>
      </c>
      <c r="J2614">
        <v>0</v>
      </c>
      <c r="K2614">
        <v>88</v>
      </c>
      <c r="M2614">
        <v>2612</v>
      </c>
      <c r="N2614" s="16">
        <v>1.1574074074074073E-5</v>
      </c>
      <c r="O2614">
        <v>51</v>
      </c>
      <c r="P2614">
        <v>3</v>
      </c>
      <c r="Q2614">
        <f>pqZwift[[#This Row],[Afstand]]+IF(pqZwift[[#This Row],[Index]]&gt;1,Q2613,0)</f>
        <v>16015</v>
      </c>
      <c r="R2614">
        <v>9</v>
      </c>
      <c r="S2614">
        <v>88</v>
      </c>
    </row>
    <row r="2615" spans="2:19" x14ac:dyDescent="0.25">
      <c r="B2615">
        <v>2613</v>
      </c>
      <c r="C2615" t="s">
        <v>1391</v>
      </c>
      <c r="D2615" t="s">
        <v>44</v>
      </c>
      <c r="E2615" s="10">
        <v>1.1574074074074073E-5</v>
      </c>
      <c r="F2615" t="s">
        <v>1151</v>
      </c>
      <c r="G2615" t="s">
        <v>1294</v>
      </c>
      <c r="H2615" s="11">
        <v>44171.428668981483</v>
      </c>
      <c r="I2615" t="s">
        <v>3572</v>
      </c>
      <c r="J2615">
        <v>0</v>
      </c>
      <c r="K2615">
        <v>88</v>
      </c>
      <c r="M2615">
        <v>2613</v>
      </c>
      <c r="N2615" s="16">
        <v>1.1574074074074073E-5</v>
      </c>
      <c r="O2615">
        <v>51</v>
      </c>
      <c r="P2615">
        <v>4</v>
      </c>
      <c r="Q2615">
        <f>pqZwift[[#This Row],[Afstand]]+IF(pqZwift[[#This Row],[Index]]&gt;1,Q2614,0)</f>
        <v>16019</v>
      </c>
      <c r="R2615">
        <v>14</v>
      </c>
      <c r="S2615">
        <v>88</v>
      </c>
    </row>
    <row r="2616" spans="2:19" x14ac:dyDescent="0.25">
      <c r="B2616">
        <v>2614</v>
      </c>
      <c r="C2616" t="s">
        <v>1391</v>
      </c>
      <c r="D2616" t="s">
        <v>36</v>
      </c>
      <c r="E2616" s="10">
        <v>1.1574074074074073E-5</v>
      </c>
      <c r="F2616" t="s">
        <v>37</v>
      </c>
      <c r="G2616" t="s">
        <v>258</v>
      </c>
      <c r="H2616" s="11">
        <v>44171.428680555553</v>
      </c>
      <c r="I2616" t="s">
        <v>3573</v>
      </c>
      <c r="J2616">
        <v>0</v>
      </c>
      <c r="K2616">
        <v>88</v>
      </c>
      <c r="M2616">
        <v>2614</v>
      </c>
      <c r="N2616" s="16">
        <v>1.1574074074074073E-5</v>
      </c>
      <c r="O2616">
        <v>51</v>
      </c>
      <c r="P2616">
        <v>2</v>
      </c>
      <c r="Q2616">
        <f>pqZwift[[#This Row],[Afstand]]+IF(pqZwift[[#This Row],[Index]]&gt;1,Q2615,0)</f>
        <v>16021</v>
      </c>
      <c r="R2616">
        <v>7</v>
      </c>
      <c r="S2616">
        <v>88</v>
      </c>
    </row>
    <row r="2617" spans="2:19" x14ac:dyDescent="0.25">
      <c r="B2617">
        <v>2615</v>
      </c>
      <c r="C2617" t="s">
        <v>1395</v>
      </c>
      <c r="D2617" t="s">
        <v>48</v>
      </c>
      <c r="E2617" s="10">
        <v>1.1574074074074073E-5</v>
      </c>
      <c r="F2617" t="s">
        <v>1149</v>
      </c>
      <c r="G2617" t="s">
        <v>235</v>
      </c>
      <c r="H2617" s="11">
        <v>44171.42869212963</v>
      </c>
      <c r="I2617" t="s">
        <v>3574</v>
      </c>
      <c r="J2617">
        <v>0</v>
      </c>
      <c r="K2617">
        <v>87</v>
      </c>
      <c r="M2617">
        <v>2615</v>
      </c>
      <c r="N2617" s="16">
        <v>1.1574074074074073E-5</v>
      </c>
      <c r="O2617">
        <v>52</v>
      </c>
      <c r="P2617">
        <v>3</v>
      </c>
      <c r="Q2617">
        <f>pqZwift[[#This Row],[Afstand]]+IF(pqZwift[[#This Row],[Index]]&gt;1,Q2616,0)</f>
        <v>16024</v>
      </c>
      <c r="R2617">
        <v>11</v>
      </c>
      <c r="S2617">
        <v>87</v>
      </c>
    </row>
    <row r="2618" spans="2:19" x14ac:dyDescent="0.25">
      <c r="B2618">
        <v>2616</v>
      </c>
      <c r="C2618" t="s">
        <v>1395</v>
      </c>
      <c r="D2618" t="s">
        <v>36</v>
      </c>
      <c r="E2618" s="10">
        <v>1.1574074074074073E-5</v>
      </c>
      <c r="F2618" t="s">
        <v>49</v>
      </c>
      <c r="G2618" t="s">
        <v>254</v>
      </c>
      <c r="H2618" s="11">
        <v>44171.428703703707</v>
      </c>
      <c r="I2618" t="s">
        <v>3575</v>
      </c>
      <c r="J2618">
        <v>0</v>
      </c>
      <c r="K2618">
        <v>87</v>
      </c>
      <c r="M2618">
        <v>2616</v>
      </c>
      <c r="N2618" s="16">
        <v>1.1574074074074073E-5</v>
      </c>
      <c r="O2618">
        <v>52</v>
      </c>
      <c r="P2618">
        <v>2</v>
      </c>
      <c r="Q2618">
        <f>pqZwift[[#This Row],[Afstand]]+IF(pqZwift[[#This Row],[Index]]&gt;1,Q2617,0)</f>
        <v>16026</v>
      </c>
      <c r="R2618">
        <v>9</v>
      </c>
      <c r="S2618">
        <v>87</v>
      </c>
    </row>
    <row r="2619" spans="2:19" x14ac:dyDescent="0.25">
      <c r="B2619">
        <v>2617</v>
      </c>
      <c r="C2619" t="s">
        <v>1395</v>
      </c>
      <c r="D2619" t="s">
        <v>44</v>
      </c>
      <c r="E2619" s="10">
        <v>1.1574074074074073E-5</v>
      </c>
      <c r="F2619" t="s">
        <v>45</v>
      </c>
      <c r="G2619" t="s">
        <v>1308</v>
      </c>
      <c r="H2619" s="11">
        <v>44171.428715277776</v>
      </c>
      <c r="I2619" t="s">
        <v>3576</v>
      </c>
      <c r="J2619">
        <v>0</v>
      </c>
      <c r="K2619">
        <v>86</v>
      </c>
      <c r="M2619">
        <v>2617</v>
      </c>
      <c r="N2619" s="16">
        <v>1.1574074074074073E-5</v>
      </c>
      <c r="O2619">
        <v>52</v>
      </c>
      <c r="P2619">
        <v>4</v>
      </c>
      <c r="Q2619">
        <f>pqZwift[[#This Row],[Afstand]]+IF(pqZwift[[#This Row],[Index]]&gt;1,Q2618,0)</f>
        <v>16030</v>
      </c>
      <c r="R2619">
        <v>15</v>
      </c>
      <c r="S2619">
        <v>86</v>
      </c>
    </row>
    <row r="2620" spans="2:19" x14ac:dyDescent="0.25">
      <c r="B2620">
        <v>2618</v>
      </c>
      <c r="C2620" t="s">
        <v>1395</v>
      </c>
      <c r="D2620" t="s">
        <v>48</v>
      </c>
      <c r="E2620" s="10">
        <v>1.1574074074074073E-5</v>
      </c>
      <c r="F2620" t="s">
        <v>49</v>
      </c>
      <c r="G2620" t="s">
        <v>1951</v>
      </c>
      <c r="H2620" s="11">
        <v>44171.428726851853</v>
      </c>
      <c r="I2620" t="s">
        <v>3577</v>
      </c>
      <c r="J2620">
        <v>0</v>
      </c>
      <c r="K2620">
        <v>86</v>
      </c>
      <c r="M2620">
        <v>2618</v>
      </c>
      <c r="N2620" s="16">
        <v>1.1574074074074073E-5</v>
      </c>
      <c r="O2620">
        <v>52</v>
      </c>
      <c r="P2620">
        <v>3</v>
      </c>
      <c r="Q2620">
        <f>pqZwift[[#This Row],[Afstand]]+IF(pqZwift[[#This Row],[Index]]&gt;1,Q2619,0)</f>
        <v>16033</v>
      </c>
      <c r="R2620">
        <v>9</v>
      </c>
      <c r="S2620">
        <v>86</v>
      </c>
    </row>
    <row r="2621" spans="2:19" x14ac:dyDescent="0.25">
      <c r="B2621">
        <v>2619</v>
      </c>
      <c r="C2621" t="s">
        <v>1395</v>
      </c>
      <c r="D2621" t="s">
        <v>48</v>
      </c>
      <c r="E2621" s="10">
        <v>1.1574074074074073E-5</v>
      </c>
      <c r="F2621" t="s">
        <v>1223</v>
      </c>
      <c r="G2621" t="s">
        <v>1244</v>
      </c>
      <c r="H2621" s="11">
        <v>44171.428738425922</v>
      </c>
      <c r="I2621" t="s">
        <v>3578</v>
      </c>
      <c r="J2621">
        <v>0</v>
      </c>
      <c r="K2621">
        <v>85</v>
      </c>
      <c r="M2621">
        <v>2619</v>
      </c>
      <c r="N2621" s="16">
        <v>1.1574074074074073E-5</v>
      </c>
      <c r="O2621">
        <v>52</v>
      </c>
      <c r="P2621">
        <v>3</v>
      </c>
      <c r="Q2621">
        <f>pqZwift[[#This Row],[Afstand]]+IF(pqZwift[[#This Row],[Index]]&gt;1,Q2620,0)</f>
        <v>16036</v>
      </c>
      <c r="R2621">
        <v>12</v>
      </c>
      <c r="S2621">
        <v>85</v>
      </c>
    </row>
    <row r="2622" spans="2:19" x14ac:dyDescent="0.25">
      <c r="B2622">
        <v>2620</v>
      </c>
      <c r="C2622" t="s">
        <v>1395</v>
      </c>
      <c r="D2622" t="s">
        <v>36</v>
      </c>
      <c r="E2622" s="10">
        <v>1.1574074074074073E-5</v>
      </c>
      <c r="F2622" t="s">
        <v>49</v>
      </c>
      <c r="G2622" t="s">
        <v>336</v>
      </c>
      <c r="H2622" s="11">
        <v>44171.428749999999</v>
      </c>
      <c r="I2622" t="s">
        <v>3579</v>
      </c>
      <c r="J2622">
        <v>0</v>
      </c>
      <c r="K2622">
        <v>86</v>
      </c>
      <c r="M2622">
        <v>2620</v>
      </c>
      <c r="N2622" s="16">
        <v>1.1574074074074073E-5</v>
      </c>
      <c r="O2622">
        <v>52</v>
      </c>
      <c r="P2622">
        <v>2</v>
      </c>
      <c r="Q2622">
        <f>pqZwift[[#This Row],[Afstand]]+IF(pqZwift[[#This Row],[Index]]&gt;1,Q2621,0)</f>
        <v>16038</v>
      </c>
      <c r="R2622">
        <v>9</v>
      </c>
      <c r="S2622">
        <v>86</v>
      </c>
    </row>
    <row r="2623" spans="2:19" x14ac:dyDescent="0.25">
      <c r="B2623">
        <v>2621</v>
      </c>
      <c r="C2623" t="s">
        <v>1395</v>
      </c>
      <c r="D2623" t="s">
        <v>48</v>
      </c>
      <c r="E2623" s="10">
        <v>1.1574074074074073E-5</v>
      </c>
      <c r="F2623" t="s">
        <v>1149</v>
      </c>
      <c r="G2623" t="s">
        <v>458</v>
      </c>
      <c r="H2623" s="11">
        <v>44171.428761574076</v>
      </c>
      <c r="I2623" t="s">
        <v>3580</v>
      </c>
      <c r="J2623">
        <v>0</v>
      </c>
      <c r="K2623">
        <v>85</v>
      </c>
      <c r="M2623">
        <v>2621</v>
      </c>
      <c r="N2623" s="16">
        <v>1.1574074074074073E-5</v>
      </c>
      <c r="O2623">
        <v>52</v>
      </c>
      <c r="P2623">
        <v>3</v>
      </c>
      <c r="Q2623">
        <f>pqZwift[[#This Row],[Afstand]]+IF(pqZwift[[#This Row],[Index]]&gt;1,Q2622,0)</f>
        <v>16041</v>
      </c>
      <c r="R2623">
        <v>11</v>
      </c>
      <c r="S2623">
        <v>85</v>
      </c>
    </row>
    <row r="2624" spans="2:19" x14ac:dyDescent="0.25">
      <c r="B2624">
        <v>2622</v>
      </c>
      <c r="C2624" t="s">
        <v>1395</v>
      </c>
      <c r="D2624" t="s">
        <v>44</v>
      </c>
      <c r="E2624" s="10">
        <v>1.1574074074074073E-5</v>
      </c>
      <c r="F2624" t="s">
        <v>1154</v>
      </c>
      <c r="G2624" t="s">
        <v>237</v>
      </c>
      <c r="H2624" s="11">
        <v>44171.428773148145</v>
      </c>
      <c r="I2624" t="s">
        <v>3581</v>
      </c>
      <c r="J2624">
        <v>0</v>
      </c>
      <c r="K2624">
        <v>86</v>
      </c>
      <c r="M2624">
        <v>2622</v>
      </c>
      <c r="N2624" s="16">
        <v>1.1574074074074073E-5</v>
      </c>
      <c r="O2624">
        <v>52</v>
      </c>
      <c r="P2624">
        <v>4</v>
      </c>
      <c r="Q2624">
        <f>pqZwift[[#This Row],[Afstand]]+IF(pqZwift[[#This Row],[Index]]&gt;1,Q2623,0)</f>
        <v>16045</v>
      </c>
      <c r="R2624">
        <v>13</v>
      </c>
      <c r="S2624">
        <v>86</v>
      </c>
    </row>
    <row r="2625" spans="2:19" x14ac:dyDescent="0.25">
      <c r="B2625">
        <v>2623</v>
      </c>
      <c r="C2625" t="s">
        <v>1395</v>
      </c>
      <c r="D2625" t="s">
        <v>48</v>
      </c>
      <c r="E2625" s="10">
        <v>1.1574074074074073E-5</v>
      </c>
      <c r="F2625" t="s">
        <v>1228</v>
      </c>
      <c r="G2625" t="s">
        <v>778</v>
      </c>
      <c r="H2625" s="11">
        <v>44171.428784722222</v>
      </c>
      <c r="I2625" t="s">
        <v>3582</v>
      </c>
      <c r="J2625">
        <v>0</v>
      </c>
      <c r="K2625">
        <v>85</v>
      </c>
      <c r="M2625">
        <v>2623</v>
      </c>
      <c r="N2625" s="16">
        <v>1.1574074074074073E-5</v>
      </c>
      <c r="O2625">
        <v>52</v>
      </c>
      <c r="P2625">
        <v>3</v>
      </c>
      <c r="Q2625">
        <f>pqZwift[[#This Row],[Afstand]]+IF(pqZwift[[#This Row],[Index]]&gt;1,Q2624,0)</f>
        <v>16048</v>
      </c>
      <c r="R2625">
        <v>10</v>
      </c>
      <c r="S2625">
        <v>85</v>
      </c>
    </row>
    <row r="2626" spans="2:19" x14ac:dyDescent="0.25">
      <c r="B2626">
        <v>2624</v>
      </c>
      <c r="C2626" t="s">
        <v>1395</v>
      </c>
      <c r="D2626" t="s">
        <v>48</v>
      </c>
      <c r="E2626" s="10">
        <v>1.1574074074074073E-5</v>
      </c>
      <c r="F2626" t="s">
        <v>1228</v>
      </c>
      <c r="G2626" t="s">
        <v>336</v>
      </c>
      <c r="H2626" s="11">
        <v>44171.428796296299</v>
      </c>
      <c r="I2626" t="s">
        <v>3583</v>
      </c>
      <c r="J2626">
        <v>0</v>
      </c>
      <c r="K2626">
        <v>86</v>
      </c>
      <c r="M2626">
        <v>2624</v>
      </c>
      <c r="N2626" s="16">
        <v>1.1574074074074073E-5</v>
      </c>
      <c r="O2626">
        <v>52</v>
      </c>
      <c r="P2626">
        <v>3</v>
      </c>
      <c r="Q2626">
        <f>pqZwift[[#This Row],[Afstand]]+IF(pqZwift[[#This Row],[Index]]&gt;1,Q2625,0)</f>
        <v>16051</v>
      </c>
      <c r="R2626">
        <v>10</v>
      </c>
      <c r="S2626">
        <v>86</v>
      </c>
    </row>
    <row r="2627" spans="2:19" x14ac:dyDescent="0.25">
      <c r="B2627">
        <v>2625</v>
      </c>
      <c r="C2627" t="s">
        <v>1395</v>
      </c>
      <c r="D2627" t="s">
        <v>48</v>
      </c>
      <c r="E2627" s="10">
        <v>1.1574074074074073E-5</v>
      </c>
      <c r="F2627" t="s">
        <v>1149</v>
      </c>
      <c r="G2627" t="s">
        <v>460</v>
      </c>
      <c r="H2627" s="11">
        <v>44171.428807870368</v>
      </c>
      <c r="I2627" t="s">
        <v>3584</v>
      </c>
      <c r="J2627">
        <v>0</v>
      </c>
      <c r="K2627">
        <v>85</v>
      </c>
      <c r="M2627">
        <v>2625</v>
      </c>
      <c r="N2627" s="16">
        <v>1.1574074074074073E-5</v>
      </c>
      <c r="O2627">
        <v>52</v>
      </c>
      <c r="P2627">
        <v>3</v>
      </c>
      <c r="Q2627">
        <f>pqZwift[[#This Row],[Afstand]]+IF(pqZwift[[#This Row],[Index]]&gt;1,Q2626,0)</f>
        <v>16054</v>
      </c>
      <c r="R2627">
        <v>11</v>
      </c>
      <c r="S2627">
        <v>85</v>
      </c>
    </row>
    <row r="2628" spans="2:19" x14ac:dyDescent="0.25">
      <c r="B2628">
        <v>2626</v>
      </c>
      <c r="C2628" t="s">
        <v>1400</v>
      </c>
      <c r="D2628" t="s">
        <v>48</v>
      </c>
      <c r="E2628" s="10">
        <v>1.1574074074074073E-5</v>
      </c>
      <c r="F2628" t="s">
        <v>1228</v>
      </c>
      <c r="G2628" t="s">
        <v>336</v>
      </c>
      <c r="H2628" s="11">
        <v>44171.428819444445</v>
      </c>
      <c r="I2628" t="s">
        <v>3585</v>
      </c>
      <c r="J2628">
        <v>0</v>
      </c>
      <c r="K2628">
        <v>85</v>
      </c>
      <c r="M2628">
        <v>2626</v>
      </c>
      <c r="N2628" s="16">
        <v>1.1574074074074073E-5</v>
      </c>
      <c r="O2628">
        <v>53</v>
      </c>
      <c r="P2628">
        <v>3</v>
      </c>
      <c r="Q2628">
        <f>pqZwift[[#This Row],[Afstand]]+IF(pqZwift[[#This Row],[Index]]&gt;1,Q2627,0)</f>
        <v>16057</v>
      </c>
      <c r="R2628">
        <v>10</v>
      </c>
      <c r="S2628">
        <v>85</v>
      </c>
    </row>
    <row r="2629" spans="2:19" x14ac:dyDescent="0.25">
      <c r="B2629">
        <v>2627</v>
      </c>
      <c r="C2629" t="s">
        <v>1400</v>
      </c>
      <c r="D2629" t="s">
        <v>48</v>
      </c>
      <c r="E2629" s="10">
        <v>1.1574074074074073E-5</v>
      </c>
      <c r="F2629" t="s">
        <v>1228</v>
      </c>
      <c r="G2629" t="s">
        <v>336</v>
      </c>
      <c r="H2629" s="11">
        <v>44171.428831018522</v>
      </c>
      <c r="I2629" t="s">
        <v>3586</v>
      </c>
      <c r="J2629">
        <v>0</v>
      </c>
      <c r="K2629">
        <v>85</v>
      </c>
      <c r="M2629">
        <v>2627</v>
      </c>
      <c r="N2629" s="16">
        <v>1.1574074074074073E-5</v>
      </c>
      <c r="O2629">
        <v>53</v>
      </c>
      <c r="P2629">
        <v>3</v>
      </c>
      <c r="Q2629">
        <f>pqZwift[[#This Row],[Afstand]]+IF(pqZwift[[#This Row],[Index]]&gt;1,Q2628,0)</f>
        <v>16060</v>
      </c>
      <c r="R2629">
        <v>10</v>
      </c>
      <c r="S2629">
        <v>85</v>
      </c>
    </row>
    <row r="2630" spans="2:19" x14ac:dyDescent="0.25">
      <c r="B2630">
        <v>2628</v>
      </c>
      <c r="C2630" t="s">
        <v>1400</v>
      </c>
      <c r="D2630" t="s">
        <v>48</v>
      </c>
      <c r="E2630" s="10">
        <v>1.1574074074074073E-5</v>
      </c>
      <c r="F2630" t="s">
        <v>1228</v>
      </c>
      <c r="G2630" t="s">
        <v>336</v>
      </c>
      <c r="H2630" s="11">
        <v>44171.428842592592</v>
      </c>
      <c r="I2630" t="s">
        <v>3587</v>
      </c>
      <c r="J2630">
        <v>0</v>
      </c>
      <c r="K2630">
        <v>85</v>
      </c>
      <c r="M2630">
        <v>2628</v>
      </c>
      <c r="N2630" s="16">
        <v>1.1574074074074073E-5</v>
      </c>
      <c r="O2630">
        <v>53</v>
      </c>
      <c r="P2630">
        <v>3</v>
      </c>
      <c r="Q2630">
        <f>pqZwift[[#This Row],[Afstand]]+IF(pqZwift[[#This Row],[Index]]&gt;1,Q2629,0)</f>
        <v>16063</v>
      </c>
      <c r="R2630">
        <v>10</v>
      </c>
      <c r="S2630">
        <v>85</v>
      </c>
    </row>
    <row r="2631" spans="2:19" x14ac:dyDescent="0.25">
      <c r="B2631">
        <v>2629</v>
      </c>
      <c r="C2631" t="s">
        <v>1400</v>
      </c>
      <c r="D2631" t="s">
        <v>48</v>
      </c>
      <c r="E2631" s="10">
        <v>1.1574074074074073E-5</v>
      </c>
      <c r="F2631" t="s">
        <v>49</v>
      </c>
      <c r="G2631" t="s">
        <v>336</v>
      </c>
      <c r="H2631" s="11">
        <v>44171.428854166668</v>
      </c>
      <c r="I2631" t="s">
        <v>3588</v>
      </c>
      <c r="J2631">
        <v>0</v>
      </c>
      <c r="K2631">
        <v>84</v>
      </c>
      <c r="M2631">
        <v>2629</v>
      </c>
      <c r="N2631" s="16">
        <v>1.1574074074074073E-5</v>
      </c>
      <c r="O2631">
        <v>53</v>
      </c>
      <c r="P2631">
        <v>3</v>
      </c>
      <c r="Q2631">
        <f>pqZwift[[#This Row],[Afstand]]+IF(pqZwift[[#This Row],[Index]]&gt;1,Q2630,0)</f>
        <v>16066</v>
      </c>
      <c r="R2631">
        <v>9</v>
      </c>
      <c r="S2631">
        <v>84</v>
      </c>
    </row>
    <row r="2632" spans="2:19" x14ac:dyDescent="0.25">
      <c r="B2632">
        <v>2630</v>
      </c>
      <c r="C2632" t="s">
        <v>1400</v>
      </c>
      <c r="D2632" t="s">
        <v>48</v>
      </c>
      <c r="E2632" s="10">
        <v>1.1574074074074073E-5</v>
      </c>
      <c r="F2632" t="s">
        <v>1228</v>
      </c>
      <c r="G2632" t="s">
        <v>1012</v>
      </c>
      <c r="H2632" s="11">
        <v>44171.428865740738</v>
      </c>
      <c r="I2632" t="s">
        <v>3589</v>
      </c>
      <c r="J2632">
        <v>0</v>
      </c>
      <c r="K2632">
        <v>84</v>
      </c>
      <c r="M2632">
        <v>2630</v>
      </c>
      <c r="N2632" s="16">
        <v>1.1574074074074073E-5</v>
      </c>
      <c r="O2632">
        <v>53</v>
      </c>
      <c r="P2632">
        <v>3</v>
      </c>
      <c r="Q2632">
        <f>pqZwift[[#This Row],[Afstand]]+IF(pqZwift[[#This Row],[Index]]&gt;1,Q2631,0)</f>
        <v>16069</v>
      </c>
      <c r="R2632">
        <v>10</v>
      </c>
      <c r="S2632">
        <v>84</v>
      </c>
    </row>
    <row r="2633" spans="2:19" x14ac:dyDescent="0.25">
      <c r="B2633">
        <v>2631</v>
      </c>
      <c r="C2633" t="s">
        <v>1400</v>
      </c>
      <c r="D2633" t="s">
        <v>36</v>
      </c>
      <c r="E2633" s="10">
        <v>1.1574074074074073E-5</v>
      </c>
      <c r="F2633" t="s">
        <v>49</v>
      </c>
      <c r="G2633" t="s">
        <v>336</v>
      </c>
      <c r="H2633" s="11">
        <v>44171.428877314815</v>
      </c>
      <c r="I2633" t="s">
        <v>3590</v>
      </c>
      <c r="J2633">
        <v>0</v>
      </c>
      <c r="K2633">
        <v>84</v>
      </c>
      <c r="M2633">
        <v>2631</v>
      </c>
      <c r="N2633" s="16">
        <v>1.1574074074074073E-5</v>
      </c>
      <c r="O2633">
        <v>53</v>
      </c>
      <c r="P2633">
        <v>2</v>
      </c>
      <c r="Q2633">
        <f>pqZwift[[#This Row],[Afstand]]+IF(pqZwift[[#This Row],[Index]]&gt;1,Q2632,0)</f>
        <v>16071</v>
      </c>
      <c r="R2633">
        <v>9</v>
      </c>
      <c r="S2633">
        <v>84</v>
      </c>
    </row>
    <row r="2634" spans="2:19" x14ac:dyDescent="0.25">
      <c r="B2634">
        <v>2632</v>
      </c>
      <c r="C2634" t="s">
        <v>1400</v>
      </c>
      <c r="D2634" t="s">
        <v>36</v>
      </c>
      <c r="E2634" s="10">
        <v>1.1574074074074073E-5</v>
      </c>
      <c r="F2634" t="s">
        <v>49</v>
      </c>
      <c r="G2634" t="s">
        <v>1038</v>
      </c>
      <c r="H2634" s="11">
        <v>44171.428888888891</v>
      </c>
      <c r="I2634" t="s">
        <v>3591</v>
      </c>
      <c r="J2634">
        <v>0</v>
      </c>
      <c r="K2634">
        <v>83</v>
      </c>
      <c r="M2634">
        <v>2632</v>
      </c>
      <c r="N2634" s="16">
        <v>1.1574074074074073E-5</v>
      </c>
      <c r="O2634">
        <v>53</v>
      </c>
      <c r="P2634">
        <v>2</v>
      </c>
      <c r="Q2634">
        <f>pqZwift[[#This Row],[Afstand]]+IF(pqZwift[[#This Row],[Index]]&gt;1,Q2633,0)</f>
        <v>16073</v>
      </c>
      <c r="R2634">
        <v>9</v>
      </c>
      <c r="S2634">
        <v>83</v>
      </c>
    </row>
    <row r="2635" spans="2:19" x14ac:dyDescent="0.25">
      <c r="B2635">
        <v>2633</v>
      </c>
      <c r="C2635" t="s">
        <v>1400</v>
      </c>
      <c r="D2635" t="s">
        <v>48</v>
      </c>
      <c r="E2635" s="10">
        <v>1.1574074074074073E-5</v>
      </c>
      <c r="F2635" t="s">
        <v>1223</v>
      </c>
      <c r="G2635" t="s">
        <v>2174</v>
      </c>
      <c r="H2635" s="11">
        <v>44171.428900462961</v>
      </c>
      <c r="I2635" t="s">
        <v>3592</v>
      </c>
      <c r="J2635">
        <v>0</v>
      </c>
      <c r="K2635">
        <v>83</v>
      </c>
      <c r="M2635">
        <v>2633</v>
      </c>
      <c r="N2635" s="16">
        <v>1.1574074074074073E-5</v>
      </c>
      <c r="O2635">
        <v>53</v>
      </c>
      <c r="P2635">
        <v>3</v>
      </c>
      <c r="Q2635">
        <f>pqZwift[[#This Row],[Afstand]]+IF(pqZwift[[#This Row],[Index]]&gt;1,Q2634,0)</f>
        <v>16076</v>
      </c>
      <c r="R2635">
        <v>12</v>
      </c>
      <c r="S2635">
        <v>83</v>
      </c>
    </row>
    <row r="2636" spans="2:19" x14ac:dyDescent="0.25">
      <c r="B2636">
        <v>2634</v>
      </c>
      <c r="C2636" t="s">
        <v>1405</v>
      </c>
      <c r="D2636" t="s">
        <v>48</v>
      </c>
      <c r="E2636" s="10">
        <v>1.1574074074074073E-5</v>
      </c>
      <c r="F2636" t="s">
        <v>49</v>
      </c>
      <c r="G2636" t="s">
        <v>1047</v>
      </c>
      <c r="H2636" s="11">
        <v>44171.428912037038</v>
      </c>
      <c r="I2636" t="s">
        <v>3593</v>
      </c>
      <c r="J2636">
        <v>0</v>
      </c>
      <c r="K2636">
        <v>83</v>
      </c>
      <c r="M2636">
        <v>2634</v>
      </c>
      <c r="N2636" s="16">
        <v>1.1574074074074073E-5</v>
      </c>
      <c r="O2636">
        <v>54</v>
      </c>
      <c r="P2636">
        <v>3</v>
      </c>
      <c r="Q2636">
        <f>pqZwift[[#This Row],[Afstand]]+IF(pqZwift[[#This Row],[Index]]&gt;1,Q2635,0)</f>
        <v>16079</v>
      </c>
      <c r="R2636">
        <v>9</v>
      </c>
      <c r="S2636">
        <v>83</v>
      </c>
    </row>
    <row r="2637" spans="2:19" x14ac:dyDescent="0.25">
      <c r="B2637">
        <v>2635</v>
      </c>
      <c r="C2637" t="s">
        <v>1405</v>
      </c>
      <c r="D2637" t="s">
        <v>48</v>
      </c>
      <c r="E2637" s="10">
        <v>1.1574074074074073E-5</v>
      </c>
      <c r="F2637" t="s">
        <v>1223</v>
      </c>
      <c r="G2637" t="s">
        <v>2174</v>
      </c>
      <c r="H2637" s="11">
        <v>44171.428923611114</v>
      </c>
      <c r="I2637" t="s">
        <v>3594</v>
      </c>
      <c r="J2637">
        <v>0</v>
      </c>
      <c r="K2637">
        <v>82</v>
      </c>
      <c r="M2637">
        <v>2635</v>
      </c>
      <c r="N2637" s="16">
        <v>1.1574074074074073E-5</v>
      </c>
      <c r="O2637">
        <v>54</v>
      </c>
      <c r="P2637">
        <v>3</v>
      </c>
      <c r="Q2637">
        <f>pqZwift[[#This Row],[Afstand]]+IF(pqZwift[[#This Row],[Index]]&gt;1,Q2636,0)</f>
        <v>16082</v>
      </c>
      <c r="R2637">
        <v>12</v>
      </c>
      <c r="S2637">
        <v>82</v>
      </c>
    </row>
    <row r="2638" spans="2:19" x14ac:dyDescent="0.25">
      <c r="B2638">
        <v>2636</v>
      </c>
      <c r="C2638" t="s">
        <v>1405</v>
      </c>
      <c r="D2638" t="s">
        <v>36</v>
      </c>
      <c r="E2638" s="10">
        <v>1.1574074074074073E-5</v>
      </c>
      <c r="F2638" t="s">
        <v>49</v>
      </c>
      <c r="G2638" t="s">
        <v>1038</v>
      </c>
      <c r="H2638" s="11">
        <v>44171.428935185184</v>
      </c>
      <c r="I2638" t="s">
        <v>3595</v>
      </c>
      <c r="J2638">
        <v>0</v>
      </c>
      <c r="K2638">
        <v>83</v>
      </c>
      <c r="M2638">
        <v>2636</v>
      </c>
      <c r="N2638" s="16">
        <v>1.1574074074074073E-5</v>
      </c>
      <c r="O2638">
        <v>54</v>
      </c>
      <c r="P2638">
        <v>2</v>
      </c>
      <c r="Q2638">
        <f>pqZwift[[#This Row],[Afstand]]+IF(pqZwift[[#This Row],[Index]]&gt;1,Q2637,0)</f>
        <v>16084</v>
      </c>
      <c r="R2638">
        <v>9</v>
      </c>
      <c r="S2638">
        <v>83</v>
      </c>
    </row>
    <row r="2639" spans="2:19" x14ac:dyDescent="0.25">
      <c r="B2639">
        <v>2637</v>
      </c>
      <c r="C2639" t="s">
        <v>1405</v>
      </c>
      <c r="D2639" t="s">
        <v>48</v>
      </c>
      <c r="E2639" s="10">
        <v>1.1574074074074073E-5</v>
      </c>
      <c r="F2639" t="s">
        <v>1149</v>
      </c>
      <c r="G2639" t="s">
        <v>642</v>
      </c>
      <c r="H2639" s="11">
        <v>44171.428946759261</v>
      </c>
      <c r="I2639" t="s">
        <v>3596</v>
      </c>
      <c r="J2639">
        <v>0</v>
      </c>
      <c r="K2639">
        <v>84</v>
      </c>
      <c r="M2639">
        <v>2637</v>
      </c>
      <c r="N2639" s="16">
        <v>1.1574074074074073E-5</v>
      </c>
      <c r="O2639">
        <v>54</v>
      </c>
      <c r="P2639">
        <v>3</v>
      </c>
      <c r="Q2639">
        <f>pqZwift[[#This Row],[Afstand]]+IF(pqZwift[[#This Row],[Index]]&gt;1,Q2638,0)</f>
        <v>16087</v>
      </c>
      <c r="R2639">
        <v>11</v>
      </c>
      <c r="S2639">
        <v>84</v>
      </c>
    </row>
    <row r="2640" spans="2:19" x14ac:dyDescent="0.25">
      <c r="B2640">
        <v>2638</v>
      </c>
      <c r="C2640" t="s">
        <v>1405</v>
      </c>
      <c r="D2640" t="s">
        <v>48</v>
      </c>
      <c r="E2640" s="10">
        <v>1.1574074074074073E-5</v>
      </c>
      <c r="F2640" t="s">
        <v>1228</v>
      </c>
      <c r="G2640" t="s">
        <v>1055</v>
      </c>
      <c r="H2640" s="11">
        <v>44171.42895833333</v>
      </c>
      <c r="I2640" t="s">
        <v>3597</v>
      </c>
      <c r="J2640">
        <v>0</v>
      </c>
      <c r="K2640">
        <v>85</v>
      </c>
      <c r="M2640">
        <v>2638</v>
      </c>
      <c r="N2640" s="16">
        <v>1.1574074074074073E-5</v>
      </c>
      <c r="O2640">
        <v>54</v>
      </c>
      <c r="P2640">
        <v>3</v>
      </c>
      <c r="Q2640">
        <f>pqZwift[[#This Row],[Afstand]]+IF(pqZwift[[#This Row],[Index]]&gt;1,Q2639,0)</f>
        <v>16090</v>
      </c>
      <c r="R2640">
        <v>10</v>
      </c>
      <c r="S2640">
        <v>85</v>
      </c>
    </row>
    <row r="2641" spans="2:19" x14ac:dyDescent="0.25">
      <c r="B2641">
        <v>2639</v>
      </c>
      <c r="C2641" t="s">
        <v>1405</v>
      </c>
      <c r="D2641" t="s">
        <v>48</v>
      </c>
      <c r="E2641" s="10">
        <v>1.1574074074074073E-5</v>
      </c>
      <c r="F2641" t="s">
        <v>1228</v>
      </c>
      <c r="G2641" t="s">
        <v>1055</v>
      </c>
      <c r="H2641" s="11">
        <v>44171.428969907407</v>
      </c>
      <c r="I2641" t="s">
        <v>3598</v>
      </c>
      <c r="J2641">
        <v>0</v>
      </c>
      <c r="K2641">
        <v>84</v>
      </c>
      <c r="M2641">
        <v>2639</v>
      </c>
      <c r="N2641" s="16">
        <v>1.1574074074074073E-5</v>
      </c>
      <c r="O2641">
        <v>54</v>
      </c>
      <c r="P2641">
        <v>3</v>
      </c>
      <c r="Q2641">
        <f>pqZwift[[#This Row],[Afstand]]+IF(pqZwift[[#This Row],[Index]]&gt;1,Q2640,0)</f>
        <v>16093</v>
      </c>
      <c r="R2641">
        <v>10</v>
      </c>
      <c r="S2641">
        <v>84</v>
      </c>
    </row>
    <row r="2642" spans="2:19" x14ac:dyDescent="0.25">
      <c r="B2642">
        <v>2640</v>
      </c>
      <c r="C2642" t="s">
        <v>1405</v>
      </c>
      <c r="D2642" t="s">
        <v>48</v>
      </c>
      <c r="E2642" s="10">
        <v>1.1574074074074073E-5</v>
      </c>
      <c r="F2642" t="s">
        <v>1223</v>
      </c>
      <c r="G2642" t="s">
        <v>2174</v>
      </c>
      <c r="H2642" s="11">
        <v>44171.428981481484</v>
      </c>
      <c r="I2642" t="s">
        <v>3599</v>
      </c>
      <c r="J2642">
        <v>0</v>
      </c>
      <c r="K2642">
        <v>84</v>
      </c>
      <c r="M2642">
        <v>2640</v>
      </c>
      <c r="N2642" s="16">
        <v>1.1574074074074073E-5</v>
      </c>
      <c r="O2642">
        <v>54</v>
      </c>
      <c r="P2642">
        <v>3</v>
      </c>
      <c r="Q2642">
        <f>pqZwift[[#This Row],[Afstand]]+IF(pqZwift[[#This Row],[Index]]&gt;1,Q2641,0)</f>
        <v>16096</v>
      </c>
      <c r="R2642">
        <v>12</v>
      </c>
      <c r="S2642">
        <v>84</v>
      </c>
    </row>
    <row r="2643" spans="2:19" x14ac:dyDescent="0.25">
      <c r="B2643">
        <v>2641</v>
      </c>
      <c r="C2643" t="s">
        <v>1405</v>
      </c>
      <c r="D2643" t="s">
        <v>48</v>
      </c>
      <c r="E2643" s="10">
        <v>1.1574074074074073E-5</v>
      </c>
      <c r="F2643" t="s">
        <v>1228</v>
      </c>
      <c r="G2643" t="s">
        <v>1012</v>
      </c>
      <c r="H2643" s="11">
        <v>44171.428993055553</v>
      </c>
      <c r="I2643" t="s">
        <v>3600</v>
      </c>
      <c r="J2643">
        <v>0</v>
      </c>
      <c r="K2643">
        <v>84</v>
      </c>
      <c r="M2643">
        <v>2641</v>
      </c>
      <c r="N2643" s="16">
        <v>1.1574074074074073E-5</v>
      </c>
      <c r="O2643">
        <v>54</v>
      </c>
      <c r="P2643">
        <v>3</v>
      </c>
      <c r="Q2643">
        <f>pqZwift[[#This Row],[Afstand]]+IF(pqZwift[[#This Row],[Index]]&gt;1,Q2642,0)</f>
        <v>16099</v>
      </c>
      <c r="R2643">
        <v>10</v>
      </c>
      <c r="S2643">
        <v>84</v>
      </c>
    </row>
    <row r="2644" spans="2:19" x14ac:dyDescent="0.25">
      <c r="B2644">
        <v>2642</v>
      </c>
      <c r="C2644" t="s">
        <v>1405</v>
      </c>
      <c r="D2644" t="s">
        <v>48</v>
      </c>
      <c r="E2644" s="10">
        <v>1.1574074074074073E-5</v>
      </c>
      <c r="F2644" t="s">
        <v>1228</v>
      </c>
      <c r="G2644" t="s">
        <v>336</v>
      </c>
      <c r="H2644" s="11">
        <v>44171.42900462963</v>
      </c>
      <c r="I2644" t="s">
        <v>3601</v>
      </c>
      <c r="J2644">
        <v>0</v>
      </c>
      <c r="K2644">
        <v>83</v>
      </c>
      <c r="M2644">
        <v>2642</v>
      </c>
      <c r="N2644" s="16">
        <v>1.1574074074074073E-5</v>
      </c>
      <c r="O2644">
        <v>54</v>
      </c>
      <c r="P2644">
        <v>3</v>
      </c>
      <c r="Q2644">
        <f>pqZwift[[#This Row],[Afstand]]+IF(pqZwift[[#This Row],[Index]]&gt;1,Q2643,0)</f>
        <v>16102</v>
      </c>
      <c r="R2644">
        <v>10</v>
      </c>
      <c r="S2644">
        <v>83</v>
      </c>
    </row>
    <row r="2645" spans="2:19" x14ac:dyDescent="0.25">
      <c r="B2645">
        <v>2643</v>
      </c>
      <c r="C2645" t="s">
        <v>1405</v>
      </c>
      <c r="D2645" t="s">
        <v>44</v>
      </c>
      <c r="E2645" s="10">
        <v>1.1574074074074073E-5</v>
      </c>
      <c r="F2645" t="s">
        <v>1154</v>
      </c>
      <c r="G2645" t="s">
        <v>1742</v>
      </c>
      <c r="H2645" s="11">
        <v>44171.429016203707</v>
      </c>
      <c r="I2645" t="s">
        <v>3602</v>
      </c>
      <c r="J2645">
        <v>0</v>
      </c>
      <c r="K2645">
        <v>83</v>
      </c>
      <c r="M2645">
        <v>2643</v>
      </c>
      <c r="N2645" s="16">
        <v>1.1574074074074073E-5</v>
      </c>
      <c r="O2645">
        <v>54</v>
      </c>
      <c r="P2645">
        <v>4</v>
      </c>
      <c r="Q2645">
        <f>pqZwift[[#This Row],[Afstand]]+IF(pqZwift[[#This Row],[Index]]&gt;1,Q2644,0)</f>
        <v>16106</v>
      </c>
      <c r="R2645">
        <v>13</v>
      </c>
      <c r="S2645">
        <v>83</v>
      </c>
    </row>
    <row r="2646" spans="2:19" x14ac:dyDescent="0.25">
      <c r="B2646">
        <v>2644</v>
      </c>
      <c r="C2646" t="s">
        <v>1410</v>
      </c>
      <c r="D2646" t="s">
        <v>48</v>
      </c>
      <c r="E2646" s="10">
        <v>1.1574074074074073E-5</v>
      </c>
      <c r="F2646" t="s">
        <v>1149</v>
      </c>
      <c r="G2646" t="s">
        <v>336</v>
      </c>
      <c r="H2646" s="11">
        <v>44171.429027777776</v>
      </c>
      <c r="I2646" t="s">
        <v>3603</v>
      </c>
      <c r="J2646">
        <v>0</v>
      </c>
      <c r="K2646">
        <v>83</v>
      </c>
      <c r="M2646">
        <v>2644</v>
      </c>
      <c r="N2646" s="16">
        <v>1.1574074074074073E-5</v>
      </c>
      <c r="O2646">
        <v>55</v>
      </c>
      <c r="P2646">
        <v>3</v>
      </c>
      <c r="Q2646">
        <f>pqZwift[[#This Row],[Afstand]]+IF(pqZwift[[#This Row],[Index]]&gt;1,Q2645,0)</f>
        <v>16109</v>
      </c>
      <c r="R2646">
        <v>11</v>
      </c>
      <c r="S2646">
        <v>83</v>
      </c>
    </row>
    <row r="2647" spans="2:19" x14ac:dyDescent="0.25">
      <c r="B2647">
        <v>2645</v>
      </c>
      <c r="C2647" t="s">
        <v>1410</v>
      </c>
      <c r="D2647" t="s">
        <v>48</v>
      </c>
      <c r="E2647" s="10">
        <v>1.1574074074074073E-5</v>
      </c>
      <c r="F2647" t="s">
        <v>1149</v>
      </c>
      <c r="G2647" t="s">
        <v>336</v>
      </c>
      <c r="H2647" s="11">
        <v>44171.429039351853</v>
      </c>
      <c r="I2647" t="s">
        <v>3604</v>
      </c>
      <c r="J2647">
        <v>0</v>
      </c>
      <c r="K2647">
        <v>83</v>
      </c>
      <c r="M2647">
        <v>2645</v>
      </c>
      <c r="N2647" s="16">
        <v>1.1574074074074073E-5</v>
      </c>
      <c r="O2647">
        <v>55</v>
      </c>
      <c r="P2647">
        <v>3</v>
      </c>
      <c r="Q2647">
        <f>pqZwift[[#This Row],[Afstand]]+IF(pqZwift[[#This Row],[Index]]&gt;1,Q2646,0)</f>
        <v>16112</v>
      </c>
      <c r="R2647">
        <v>11</v>
      </c>
      <c r="S2647">
        <v>83</v>
      </c>
    </row>
    <row r="2648" spans="2:19" x14ac:dyDescent="0.25">
      <c r="B2648">
        <v>2646</v>
      </c>
      <c r="C2648" t="s">
        <v>1410</v>
      </c>
      <c r="D2648" t="s">
        <v>44</v>
      </c>
      <c r="E2648" s="10">
        <v>1.1574074074074073E-5</v>
      </c>
      <c r="F2648" t="s">
        <v>1151</v>
      </c>
      <c r="G2648" t="s">
        <v>273</v>
      </c>
      <c r="H2648" s="11">
        <v>44171.429050925923</v>
      </c>
      <c r="I2648" t="s">
        <v>3605</v>
      </c>
      <c r="J2648">
        <v>0</v>
      </c>
      <c r="K2648">
        <v>82</v>
      </c>
      <c r="M2648">
        <v>2646</v>
      </c>
      <c r="N2648" s="16">
        <v>1.1574074074074073E-5</v>
      </c>
      <c r="O2648">
        <v>55</v>
      </c>
      <c r="P2648">
        <v>4</v>
      </c>
      <c r="Q2648">
        <f>pqZwift[[#This Row],[Afstand]]+IF(pqZwift[[#This Row],[Index]]&gt;1,Q2647,0)</f>
        <v>16116</v>
      </c>
      <c r="R2648">
        <v>14</v>
      </c>
      <c r="S2648">
        <v>82</v>
      </c>
    </row>
    <row r="2649" spans="2:19" x14ac:dyDescent="0.25">
      <c r="B2649">
        <v>2647</v>
      </c>
      <c r="C2649" t="s">
        <v>1410</v>
      </c>
      <c r="D2649" t="s">
        <v>48</v>
      </c>
      <c r="E2649" s="10">
        <v>1.1574074074074073E-5</v>
      </c>
      <c r="F2649" t="s">
        <v>1228</v>
      </c>
      <c r="G2649" t="s">
        <v>336</v>
      </c>
      <c r="H2649" s="11">
        <v>44171.429062499999</v>
      </c>
      <c r="I2649" t="s">
        <v>3606</v>
      </c>
      <c r="J2649">
        <v>0</v>
      </c>
      <c r="K2649">
        <v>82</v>
      </c>
      <c r="M2649">
        <v>2647</v>
      </c>
      <c r="N2649" s="16">
        <v>1.1574074074074073E-5</v>
      </c>
      <c r="O2649">
        <v>55</v>
      </c>
      <c r="P2649">
        <v>3</v>
      </c>
      <c r="Q2649">
        <f>pqZwift[[#This Row],[Afstand]]+IF(pqZwift[[#This Row],[Index]]&gt;1,Q2648,0)</f>
        <v>16119</v>
      </c>
      <c r="R2649">
        <v>10</v>
      </c>
      <c r="S2649">
        <v>82</v>
      </c>
    </row>
    <row r="2650" spans="2:19" x14ac:dyDescent="0.25">
      <c r="B2650">
        <v>2648</v>
      </c>
      <c r="C2650" t="s">
        <v>1410</v>
      </c>
      <c r="D2650" t="s">
        <v>48</v>
      </c>
      <c r="E2650" s="10">
        <v>1.1574074074074073E-5</v>
      </c>
      <c r="F2650" t="s">
        <v>1149</v>
      </c>
      <c r="G2650" t="s">
        <v>460</v>
      </c>
      <c r="H2650" s="11">
        <v>44171.429074074076</v>
      </c>
      <c r="I2650" t="s">
        <v>3607</v>
      </c>
      <c r="J2650">
        <v>0</v>
      </c>
      <c r="K2650">
        <v>82</v>
      </c>
      <c r="M2650">
        <v>2648</v>
      </c>
      <c r="N2650" s="16">
        <v>1.1574074074074073E-5</v>
      </c>
      <c r="O2650">
        <v>55</v>
      </c>
      <c r="P2650">
        <v>3</v>
      </c>
      <c r="Q2650">
        <f>pqZwift[[#This Row],[Afstand]]+IF(pqZwift[[#This Row],[Index]]&gt;1,Q2649,0)</f>
        <v>16122</v>
      </c>
      <c r="R2650">
        <v>11</v>
      </c>
      <c r="S2650">
        <v>82</v>
      </c>
    </row>
    <row r="2651" spans="2:19" x14ac:dyDescent="0.25">
      <c r="B2651">
        <v>2649</v>
      </c>
      <c r="C2651" t="s">
        <v>1410</v>
      </c>
      <c r="D2651" t="s">
        <v>44</v>
      </c>
      <c r="E2651" s="10">
        <v>1.1574074074074073E-5</v>
      </c>
      <c r="F2651" t="s">
        <v>1154</v>
      </c>
      <c r="G2651" t="s">
        <v>237</v>
      </c>
      <c r="H2651" s="11">
        <v>44171.429085648146</v>
      </c>
      <c r="I2651" t="s">
        <v>3608</v>
      </c>
      <c r="J2651">
        <v>0</v>
      </c>
      <c r="K2651">
        <v>83</v>
      </c>
      <c r="M2651">
        <v>2649</v>
      </c>
      <c r="N2651" s="16">
        <v>1.1574074074074073E-5</v>
      </c>
      <c r="O2651">
        <v>55</v>
      </c>
      <c r="P2651">
        <v>4</v>
      </c>
      <c r="Q2651">
        <f>pqZwift[[#This Row],[Afstand]]+IF(pqZwift[[#This Row],[Index]]&gt;1,Q2650,0)</f>
        <v>16126</v>
      </c>
      <c r="R2651">
        <v>13</v>
      </c>
      <c r="S2651">
        <v>83</v>
      </c>
    </row>
    <row r="2652" spans="2:19" x14ac:dyDescent="0.25">
      <c r="B2652">
        <v>2650</v>
      </c>
      <c r="C2652" t="s">
        <v>1410</v>
      </c>
      <c r="D2652" t="s">
        <v>48</v>
      </c>
      <c r="E2652" s="10">
        <v>1.1574074074074073E-5</v>
      </c>
      <c r="F2652" t="s">
        <v>1228</v>
      </c>
      <c r="G2652" t="s">
        <v>778</v>
      </c>
      <c r="H2652" s="11">
        <v>44171.429097222222</v>
      </c>
      <c r="I2652" t="s">
        <v>3609</v>
      </c>
      <c r="J2652">
        <v>0</v>
      </c>
      <c r="K2652">
        <v>85</v>
      </c>
      <c r="M2652">
        <v>2650</v>
      </c>
      <c r="N2652" s="16">
        <v>1.1574074074074073E-5</v>
      </c>
      <c r="O2652">
        <v>55</v>
      </c>
      <c r="P2652">
        <v>3</v>
      </c>
      <c r="Q2652">
        <f>pqZwift[[#This Row],[Afstand]]+IF(pqZwift[[#This Row],[Index]]&gt;1,Q2651,0)</f>
        <v>16129</v>
      </c>
      <c r="R2652">
        <v>10</v>
      </c>
      <c r="S2652">
        <v>85</v>
      </c>
    </row>
    <row r="2653" spans="2:19" x14ac:dyDescent="0.25">
      <c r="B2653">
        <v>2651</v>
      </c>
      <c r="C2653" t="s">
        <v>1410</v>
      </c>
      <c r="D2653" t="s">
        <v>48</v>
      </c>
      <c r="E2653" s="10">
        <v>1.1574074074074073E-5</v>
      </c>
      <c r="F2653" t="s">
        <v>1228</v>
      </c>
      <c r="G2653" t="s">
        <v>778</v>
      </c>
      <c r="H2653" s="11">
        <v>44171.429108796299</v>
      </c>
      <c r="I2653" t="s">
        <v>3610</v>
      </c>
      <c r="J2653">
        <v>0</v>
      </c>
      <c r="K2653">
        <v>85</v>
      </c>
      <c r="M2653">
        <v>2651</v>
      </c>
      <c r="N2653" s="16">
        <v>1.1574074074074073E-5</v>
      </c>
      <c r="O2653">
        <v>55</v>
      </c>
      <c r="P2653">
        <v>3</v>
      </c>
      <c r="Q2653">
        <f>pqZwift[[#This Row],[Afstand]]+IF(pqZwift[[#This Row],[Index]]&gt;1,Q2652,0)</f>
        <v>16132</v>
      </c>
      <c r="R2653">
        <v>10</v>
      </c>
      <c r="S2653">
        <v>85</v>
      </c>
    </row>
    <row r="2654" spans="2:19" x14ac:dyDescent="0.25">
      <c r="B2654">
        <v>2652</v>
      </c>
      <c r="C2654" t="s">
        <v>1410</v>
      </c>
      <c r="D2654" t="s">
        <v>48</v>
      </c>
      <c r="E2654" s="10">
        <v>1.1574074074074073E-5</v>
      </c>
      <c r="F2654" t="s">
        <v>1223</v>
      </c>
      <c r="G2654" t="s">
        <v>249</v>
      </c>
      <c r="H2654" s="11">
        <v>44171.429120370369</v>
      </c>
      <c r="I2654" t="s">
        <v>3611</v>
      </c>
      <c r="J2654">
        <v>0</v>
      </c>
      <c r="K2654">
        <v>86</v>
      </c>
      <c r="M2654">
        <v>2652</v>
      </c>
      <c r="N2654" s="16">
        <v>1.1574074074074073E-5</v>
      </c>
      <c r="O2654">
        <v>55</v>
      </c>
      <c r="P2654">
        <v>3</v>
      </c>
      <c r="Q2654">
        <f>pqZwift[[#This Row],[Afstand]]+IF(pqZwift[[#This Row],[Index]]&gt;1,Q2653,0)</f>
        <v>16135</v>
      </c>
      <c r="R2654">
        <v>12</v>
      </c>
      <c r="S2654">
        <v>86</v>
      </c>
    </row>
    <row r="2655" spans="2:19" x14ac:dyDescent="0.25">
      <c r="B2655">
        <v>2653</v>
      </c>
      <c r="C2655" t="s">
        <v>1410</v>
      </c>
      <c r="D2655" t="s">
        <v>48</v>
      </c>
      <c r="E2655" s="10">
        <v>1.1574074074074073E-5</v>
      </c>
      <c r="F2655" t="s">
        <v>1228</v>
      </c>
      <c r="G2655" t="s">
        <v>595</v>
      </c>
      <c r="H2655" s="11">
        <v>44171.429131944446</v>
      </c>
      <c r="I2655" t="s">
        <v>3612</v>
      </c>
      <c r="J2655">
        <v>0</v>
      </c>
      <c r="K2655">
        <v>86</v>
      </c>
      <c r="M2655">
        <v>2653</v>
      </c>
      <c r="N2655" s="16">
        <v>1.1574074074074073E-5</v>
      </c>
      <c r="O2655">
        <v>55</v>
      </c>
      <c r="P2655">
        <v>3</v>
      </c>
      <c r="Q2655">
        <f>pqZwift[[#This Row],[Afstand]]+IF(pqZwift[[#This Row],[Index]]&gt;1,Q2654,0)</f>
        <v>16138</v>
      </c>
      <c r="R2655">
        <v>10</v>
      </c>
      <c r="S2655">
        <v>86</v>
      </c>
    </row>
    <row r="2656" spans="2:19" x14ac:dyDescent="0.25">
      <c r="B2656">
        <v>2654</v>
      </c>
      <c r="C2656" t="s">
        <v>1410</v>
      </c>
      <c r="D2656" t="s">
        <v>48</v>
      </c>
      <c r="E2656" s="10">
        <v>1.1574074074074073E-5</v>
      </c>
      <c r="F2656" t="s">
        <v>1223</v>
      </c>
      <c r="G2656" t="s">
        <v>3412</v>
      </c>
      <c r="H2656" s="11">
        <v>44171.429143518515</v>
      </c>
      <c r="I2656" t="s">
        <v>3613</v>
      </c>
      <c r="J2656">
        <v>0</v>
      </c>
      <c r="K2656">
        <v>86</v>
      </c>
      <c r="M2656">
        <v>2654</v>
      </c>
      <c r="N2656" s="16">
        <v>1.1574074074074073E-5</v>
      </c>
      <c r="O2656">
        <v>55</v>
      </c>
      <c r="P2656">
        <v>3</v>
      </c>
      <c r="Q2656">
        <f>pqZwift[[#This Row],[Afstand]]+IF(pqZwift[[#This Row],[Index]]&gt;1,Q2655,0)</f>
        <v>16141</v>
      </c>
      <c r="R2656">
        <v>12</v>
      </c>
      <c r="S2656">
        <v>86</v>
      </c>
    </row>
    <row r="2657" spans="2:19" x14ac:dyDescent="0.25">
      <c r="B2657">
        <v>2655</v>
      </c>
      <c r="C2657" t="s">
        <v>1410</v>
      </c>
      <c r="D2657" t="s">
        <v>44</v>
      </c>
      <c r="E2657" s="10">
        <v>1.1574074074074073E-5</v>
      </c>
      <c r="F2657" t="s">
        <v>45</v>
      </c>
      <c r="G2657" t="s">
        <v>1296</v>
      </c>
      <c r="H2657" s="11">
        <v>44171.429155092592</v>
      </c>
      <c r="I2657" t="s">
        <v>3614</v>
      </c>
      <c r="J2657">
        <v>0</v>
      </c>
      <c r="K2657">
        <v>89</v>
      </c>
      <c r="M2657">
        <v>2655</v>
      </c>
      <c r="N2657" s="16">
        <v>1.1574074074074073E-5</v>
      </c>
      <c r="O2657">
        <v>55</v>
      </c>
      <c r="P2657">
        <v>4</v>
      </c>
      <c r="Q2657">
        <f>pqZwift[[#This Row],[Afstand]]+IF(pqZwift[[#This Row],[Index]]&gt;1,Q2656,0)</f>
        <v>16145</v>
      </c>
      <c r="R2657">
        <v>15</v>
      </c>
      <c r="S2657">
        <v>89</v>
      </c>
    </row>
    <row r="2658" spans="2:19" x14ac:dyDescent="0.25">
      <c r="B2658">
        <v>2656</v>
      </c>
      <c r="C2658" t="s">
        <v>1415</v>
      </c>
      <c r="D2658" t="s">
        <v>48</v>
      </c>
      <c r="E2658" s="10">
        <v>1.1574074074074073E-5</v>
      </c>
      <c r="F2658" t="s">
        <v>49</v>
      </c>
      <c r="G2658" t="s">
        <v>1951</v>
      </c>
      <c r="H2658" s="11">
        <v>44171.429166666669</v>
      </c>
      <c r="I2658" t="s">
        <v>3615</v>
      </c>
      <c r="J2658">
        <v>0</v>
      </c>
      <c r="K2658">
        <v>90</v>
      </c>
      <c r="M2658">
        <v>2656</v>
      </c>
      <c r="N2658" s="16">
        <v>1.1574074074074073E-5</v>
      </c>
      <c r="O2658">
        <v>56</v>
      </c>
      <c r="P2658">
        <v>3</v>
      </c>
      <c r="Q2658">
        <f>pqZwift[[#This Row],[Afstand]]+IF(pqZwift[[#This Row],[Index]]&gt;1,Q2657,0)</f>
        <v>16148</v>
      </c>
      <c r="R2658">
        <v>9</v>
      </c>
      <c r="S2658">
        <v>90</v>
      </c>
    </row>
    <row r="2659" spans="2:19" x14ac:dyDescent="0.25">
      <c r="B2659">
        <v>2657</v>
      </c>
      <c r="C2659" t="s">
        <v>1415</v>
      </c>
      <c r="D2659" t="s">
        <v>36</v>
      </c>
      <c r="E2659" s="10">
        <v>1.1574074074074073E-5</v>
      </c>
      <c r="F2659" t="s">
        <v>49</v>
      </c>
      <c r="G2659" t="s">
        <v>254</v>
      </c>
      <c r="H2659" s="11">
        <v>44171.429178240738</v>
      </c>
      <c r="I2659" t="s">
        <v>3616</v>
      </c>
      <c r="J2659">
        <v>0</v>
      </c>
      <c r="K2659">
        <v>89</v>
      </c>
      <c r="M2659">
        <v>2657</v>
      </c>
      <c r="N2659" s="16">
        <v>1.1574074074074073E-5</v>
      </c>
      <c r="O2659">
        <v>56</v>
      </c>
      <c r="P2659">
        <v>2</v>
      </c>
      <c r="Q2659">
        <f>pqZwift[[#This Row],[Afstand]]+IF(pqZwift[[#This Row],[Index]]&gt;1,Q2658,0)</f>
        <v>16150</v>
      </c>
      <c r="R2659">
        <v>9</v>
      </c>
      <c r="S2659">
        <v>89</v>
      </c>
    </row>
    <row r="2660" spans="2:19" x14ac:dyDescent="0.25">
      <c r="B2660">
        <v>2658</v>
      </c>
      <c r="C2660" t="s">
        <v>1415</v>
      </c>
      <c r="D2660" t="s">
        <v>44</v>
      </c>
      <c r="E2660" s="10">
        <v>1.1574074074074073E-5</v>
      </c>
      <c r="F2660" t="s">
        <v>1151</v>
      </c>
      <c r="G2660" t="s">
        <v>227</v>
      </c>
      <c r="H2660" s="11">
        <v>44171.429189814815</v>
      </c>
      <c r="I2660" t="s">
        <v>3617</v>
      </c>
      <c r="J2660">
        <v>0</v>
      </c>
      <c r="K2660">
        <v>90</v>
      </c>
      <c r="M2660">
        <v>2658</v>
      </c>
      <c r="N2660" s="16">
        <v>1.1574074074074073E-5</v>
      </c>
      <c r="O2660">
        <v>56</v>
      </c>
      <c r="P2660">
        <v>4</v>
      </c>
      <c r="Q2660">
        <f>pqZwift[[#This Row],[Afstand]]+IF(pqZwift[[#This Row],[Index]]&gt;1,Q2659,0)</f>
        <v>16154</v>
      </c>
      <c r="R2660">
        <v>14</v>
      </c>
      <c r="S2660">
        <v>90</v>
      </c>
    </row>
    <row r="2661" spans="2:19" x14ac:dyDescent="0.25">
      <c r="B2661">
        <v>2659</v>
      </c>
      <c r="C2661" t="s">
        <v>1415</v>
      </c>
      <c r="D2661" t="s">
        <v>48</v>
      </c>
      <c r="E2661" s="10">
        <v>1.1574074074074073E-5</v>
      </c>
      <c r="F2661" t="s">
        <v>1149</v>
      </c>
      <c r="G2661" t="s">
        <v>430</v>
      </c>
      <c r="H2661" s="11">
        <v>44171.429201388892</v>
      </c>
      <c r="I2661" t="s">
        <v>3618</v>
      </c>
      <c r="J2661">
        <v>0</v>
      </c>
      <c r="K2661">
        <v>89</v>
      </c>
      <c r="M2661">
        <v>2659</v>
      </c>
      <c r="N2661" s="16">
        <v>1.1574074074074073E-5</v>
      </c>
      <c r="O2661">
        <v>56</v>
      </c>
      <c r="P2661">
        <v>3</v>
      </c>
      <c r="Q2661">
        <f>pqZwift[[#This Row],[Afstand]]+IF(pqZwift[[#This Row],[Index]]&gt;1,Q2660,0)</f>
        <v>16157</v>
      </c>
      <c r="R2661">
        <v>11</v>
      </c>
      <c r="S2661">
        <v>89</v>
      </c>
    </row>
    <row r="2662" spans="2:19" x14ac:dyDescent="0.25">
      <c r="B2662">
        <v>2660</v>
      </c>
      <c r="C2662" t="s">
        <v>1415</v>
      </c>
      <c r="D2662" t="s">
        <v>48</v>
      </c>
      <c r="E2662" s="10">
        <v>1.1574074074074073E-5</v>
      </c>
      <c r="F2662" t="s">
        <v>1149</v>
      </c>
      <c r="G2662" t="s">
        <v>345</v>
      </c>
      <c r="H2662" s="11">
        <v>44171.429212962961</v>
      </c>
      <c r="I2662" t="s">
        <v>3619</v>
      </c>
      <c r="J2662">
        <v>0</v>
      </c>
      <c r="K2662">
        <v>88</v>
      </c>
      <c r="M2662">
        <v>2660</v>
      </c>
      <c r="N2662" s="16">
        <v>1.1574074074074073E-5</v>
      </c>
      <c r="O2662">
        <v>56</v>
      </c>
      <c r="P2662">
        <v>3</v>
      </c>
      <c r="Q2662">
        <f>pqZwift[[#This Row],[Afstand]]+IF(pqZwift[[#This Row],[Index]]&gt;1,Q2661,0)</f>
        <v>16160</v>
      </c>
      <c r="R2662">
        <v>11</v>
      </c>
      <c r="S2662">
        <v>88</v>
      </c>
    </row>
    <row r="2663" spans="2:19" x14ac:dyDescent="0.25">
      <c r="B2663">
        <v>2661</v>
      </c>
      <c r="C2663" t="s">
        <v>1415</v>
      </c>
      <c r="D2663" t="s">
        <v>48</v>
      </c>
      <c r="E2663" s="10">
        <v>1.1574074074074073E-5</v>
      </c>
      <c r="F2663" t="s">
        <v>1149</v>
      </c>
      <c r="G2663" t="s">
        <v>235</v>
      </c>
      <c r="H2663" s="11">
        <v>44171.429224537038</v>
      </c>
      <c r="I2663" t="s">
        <v>3620</v>
      </c>
      <c r="J2663">
        <v>0</v>
      </c>
      <c r="K2663">
        <v>89</v>
      </c>
      <c r="M2663">
        <v>2661</v>
      </c>
      <c r="N2663" s="16">
        <v>1.1574074074074073E-5</v>
      </c>
      <c r="O2663">
        <v>56</v>
      </c>
      <c r="P2663">
        <v>3</v>
      </c>
      <c r="Q2663">
        <f>pqZwift[[#This Row],[Afstand]]+IF(pqZwift[[#This Row],[Index]]&gt;1,Q2662,0)</f>
        <v>16163</v>
      </c>
      <c r="R2663">
        <v>11</v>
      </c>
      <c r="S2663">
        <v>89</v>
      </c>
    </row>
    <row r="2664" spans="2:19" x14ac:dyDescent="0.25">
      <c r="B2664">
        <v>2662</v>
      </c>
      <c r="C2664" t="s">
        <v>1415</v>
      </c>
      <c r="D2664" t="s">
        <v>44</v>
      </c>
      <c r="E2664" s="10">
        <v>1.1574074074074073E-5</v>
      </c>
      <c r="F2664" t="s">
        <v>1151</v>
      </c>
      <c r="G2664" t="s">
        <v>558</v>
      </c>
      <c r="H2664" s="11">
        <v>44171.429236111115</v>
      </c>
      <c r="I2664" t="s">
        <v>3621</v>
      </c>
      <c r="J2664">
        <v>0</v>
      </c>
      <c r="K2664">
        <v>89</v>
      </c>
      <c r="M2664">
        <v>2662</v>
      </c>
      <c r="N2664" s="16">
        <v>1.1574074074074073E-5</v>
      </c>
      <c r="O2664">
        <v>56</v>
      </c>
      <c r="P2664">
        <v>4</v>
      </c>
      <c r="Q2664">
        <f>pqZwift[[#This Row],[Afstand]]+IF(pqZwift[[#This Row],[Index]]&gt;1,Q2663,0)</f>
        <v>16167</v>
      </c>
      <c r="R2664">
        <v>14</v>
      </c>
      <c r="S2664">
        <v>89</v>
      </c>
    </row>
    <row r="2665" spans="2:19" x14ac:dyDescent="0.25">
      <c r="B2665">
        <v>2663</v>
      </c>
      <c r="C2665" t="s">
        <v>1415</v>
      </c>
      <c r="D2665" t="s">
        <v>44</v>
      </c>
      <c r="E2665" s="10">
        <v>1.1574074074074073E-5</v>
      </c>
      <c r="F2665" t="s">
        <v>1151</v>
      </c>
      <c r="G2665" t="s">
        <v>282</v>
      </c>
      <c r="H2665" s="11">
        <v>44171.429247685184</v>
      </c>
      <c r="I2665" t="s">
        <v>3622</v>
      </c>
      <c r="J2665">
        <v>0</v>
      </c>
      <c r="K2665">
        <v>90</v>
      </c>
      <c r="M2665">
        <v>2663</v>
      </c>
      <c r="N2665" s="16">
        <v>1.1574074074074073E-5</v>
      </c>
      <c r="O2665">
        <v>56</v>
      </c>
      <c r="P2665">
        <v>4</v>
      </c>
      <c r="Q2665">
        <f>pqZwift[[#This Row],[Afstand]]+IF(pqZwift[[#This Row],[Index]]&gt;1,Q2664,0)</f>
        <v>16171</v>
      </c>
      <c r="R2665">
        <v>14</v>
      </c>
      <c r="S2665">
        <v>90</v>
      </c>
    </row>
    <row r="2666" spans="2:19" x14ac:dyDescent="0.25">
      <c r="B2666">
        <v>2664</v>
      </c>
      <c r="C2666" t="s">
        <v>1415</v>
      </c>
      <c r="D2666" t="s">
        <v>36</v>
      </c>
      <c r="E2666" s="10">
        <v>1.1574074074074073E-5</v>
      </c>
      <c r="F2666" t="s">
        <v>37</v>
      </c>
      <c r="G2666" t="s">
        <v>258</v>
      </c>
      <c r="H2666" s="11">
        <v>44171.429259259261</v>
      </c>
      <c r="I2666" t="s">
        <v>3623</v>
      </c>
      <c r="J2666">
        <v>0</v>
      </c>
      <c r="K2666">
        <v>89</v>
      </c>
      <c r="M2666">
        <v>2664</v>
      </c>
      <c r="N2666" s="16">
        <v>1.1574074074074073E-5</v>
      </c>
      <c r="O2666">
        <v>56</v>
      </c>
      <c r="P2666">
        <v>2</v>
      </c>
      <c r="Q2666">
        <f>pqZwift[[#This Row],[Afstand]]+IF(pqZwift[[#This Row],[Index]]&gt;1,Q2665,0)</f>
        <v>16173</v>
      </c>
      <c r="R2666">
        <v>7</v>
      </c>
      <c r="S2666">
        <v>89</v>
      </c>
    </row>
    <row r="2667" spans="2:19" x14ac:dyDescent="0.25">
      <c r="B2667">
        <v>2665</v>
      </c>
      <c r="C2667" t="s">
        <v>1415</v>
      </c>
      <c r="D2667" t="s">
        <v>44</v>
      </c>
      <c r="E2667" s="10">
        <v>1.1574074074074073E-5</v>
      </c>
      <c r="F2667" t="s">
        <v>1151</v>
      </c>
      <c r="G2667" t="s">
        <v>1251</v>
      </c>
      <c r="H2667" s="11">
        <v>44171.429270833331</v>
      </c>
      <c r="I2667" t="s">
        <v>3624</v>
      </c>
      <c r="J2667">
        <v>0</v>
      </c>
      <c r="K2667">
        <v>90</v>
      </c>
      <c r="M2667">
        <v>2665</v>
      </c>
      <c r="N2667" s="16">
        <v>1.1574074074074073E-5</v>
      </c>
      <c r="O2667">
        <v>56</v>
      </c>
      <c r="P2667">
        <v>4</v>
      </c>
      <c r="Q2667">
        <f>pqZwift[[#This Row],[Afstand]]+IF(pqZwift[[#This Row],[Index]]&gt;1,Q2666,0)</f>
        <v>16177</v>
      </c>
      <c r="R2667">
        <v>14</v>
      </c>
      <c r="S2667">
        <v>90</v>
      </c>
    </row>
    <row r="2668" spans="2:19" x14ac:dyDescent="0.25">
      <c r="B2668">
        <v>2666</v>
      </c>
      <c r="C2668" t="s">
        <v>1415</v>
      </c>
      <c r="D2668" t="s">
        <v>44</v>
      </c>
      <c r="E2668" s="10">
        <v>1.1574074074074073E-5</v>
      </c>
      <c r="F2668" t="s">
        <v>1151</v>
      </c>
      <c r="G2668" t="s">
        <v>1251</v>
      </c>
      <c r="H2668" s="11">
        <v>44171.429282407407</v>
      </c>
      <c r="I2668" t="s">
        <v>3625</v>
      </c>
      <c r="J2668">
        <v>0</v>
      </c>
      <c r="K2668">
        <v>89</v>
      </c>
      <c r="M2668">
        <v>2666</v>
      </c>
      <c r="N2668" s="16">
        <v>1.1574074074074073E-5</v>
      </c>
      <c r="O2668">
        <v>56</v>
      </c>
      <c r="P2668">
        <v>4</v>
      </c>
      <c r="Q2668">
        <f>pqZwift[[#This Row],[Afstand]]+IF(pqZwift[[#This Row],[Index]]&gt;1,Q2667,0)</f>
        <v>16181</v>
      </c>
      <c r="R2668">
        <v>14</v>
      </c>
      <c r="S2668">
        <v>89</v>
      </c>
    </row>
    <row r="2669" spans="2:19" x14ac:dyDescent="0.25">
      <c r="B2669">
        <v>2667</v>
      </c>
      <c r="C2669" t="s">
        <v>1415</v>
      </c>
      <c r="D2669" t="s">
        <v>136</v>
      </c>
      <c r="E2669" s="10">
        <v>1.1574074074074073E-5</v>
      </c>
      <c r="F2669" t="s">
        <v>3274</v>
      </c>
      <c r="G2669" t="s">
        <v>235</v>
      </c>
      <c r="H2669" s="11">
        <v>44171.429293981484</v>
      </c>
      <c r="I2669" t="s">
        <v>3626</v>
      </c>
      <c r="J2669">
        <v>0</v>
      </c>
      <c r="K2669">
        <v>90</v>
      </c>
      <c r="M2669">
        <v>2667</v>
      </c>
      <c r="N2669" s="16">
        <v>1.1574074074074073E-5</v>
      </c>
      <c r="O2669">
        <v>56</v>
      </c>
      <c r="P2669">
        <v>1</v>
      </c>
      <c r="Q2669">
        <f>pqZwift[[#This Row],[Afstand]]+IF(pqZwift[[#This Row],[Index]]&gt;1,Q2668,0)</f>
        <v>16182</v>
      </c>
      <c r="R2669">
        <v>5</v>
      </c>
      <c r="S2669">
        <v>90</v>
      </c>
    </row>
    <row r="2670" spans="2:19" x14ac:dyDescent="0.25">
      <c r="B2670">
        <v>2668</v>
      </c>
      <c r="C2670" t="s">
        <v>1415</v>
      </c>
      <c r="D2670" t="s">
        <v>44</v>
      </c>
      <c r="E2670" s="10">
        <v>1.1574074074074073E-5</v>
      </c>
      <c r="F2670" t="s">
        <v>1154</v>
      </c>
      <c r="G2670" t="s">
        <v>410</v>
      </c>
      <c r="H2670" s="11">
        <v>44171.429305555554</v>
      </c>
      <c r="I2670" t="s">
        <v>3627</v>
      </c>
      <c r="J2670">
        <v>0</v>
      </c>
      <c r="K2670">
        <v>89</v>
      </c>
      <c r="M2670">
        <v>2668</v>
      </c>
      <c r="N2670" s="16">
        <v>1.1574074074074073E-5</v>
      </c>
      <c r="O2670">
        <v>56</v>
      </c>
      <c r="P2670">
        <v>4</v>
      </c>
      <c r="Q2670">
        <f>pqZwift[[#This Row],[Afstand]]+IF(pqZwift[[#This Row],[Index]]&gt;1,Q2669,0)</f>
        <v>16186</v>
      </c>
      <c r="R2670">
        <v>13</v>
      </c>
      <c r="S2670">
        <v>89</v>
      </c>
    </row>
    <row r="2671" spans="2:19" x14ac:dyDescent="0.25">
      <c r="B2671">
        <v>2669</v>
      </c>
      <c r="C2671" t="s">
        <v>1415</v>
      </c>
      <c r="D2671" t="s">
        <v>44</v>
      </c>
      <c r="E2671" s="10">
        <v>1.1574074074074073E-5</v>
      </c>
      <c r="F2671" t="s">
        <v>1154</v>
      </c>
      <c r="G2671" t="s">
        <v>1257</v>
      </c>
      <c r="H2671" s="11">
        <v>44171.42931712963</v>
      </c>
      <c r="I2671" t="s">
        <v>3628</v>
      </c>
      <c r="J2671">
        <v>0</v>
      </c>
      <c r="K2671">
        <v>90</v>
      </c>
      <c r="M2671">
        <v>2669</v>
      </c>
      <c r="N2671" s="16">
        <v>1.1574074074074073E-5</v>
      </c>
      <c r="O2671">
        <v>56</v>
      </c>
      <c r="P2671">
        <v>4</v>
      </c>
      <c r="Q2671">
        <f>pqZwift[[#This Row],[Afstand]]+IF(pqZwift[[#This Row],[Index]]&gt;1,Q2670,0)</f>
        <v>16190</v>
      </c>
      <c r="R2671">
        <v>13</v>
      </c>
      <c r="S2671">
        <v>90</v>
      </c>
    </row>
    <row r="2672" spans="2:19" x14ac:dyDescent="0.25">
      <c r="B2672">
        <v>2670</v>
      </c>
      <c r="C2672" t="s">
        <v>1415</v>
      </c>
      <c r="D2672" t="s">
        <v>44</v>
      </c>
      <c r="E2672" s="10">
        <v>1.1574074074074073E-5</v>
      </c>
      <c r="F2672" t="s">
        <v>1154</v>
      </c>
      <c r="G2672" t="s">
        <v>399</v>
      </c>
      <c r="H2672" s="11">
        <v>44171.429328703707</v>
      </c>
      <c r="I2672" t="s">
        <v>3629</v>
      </c>
      <c r="J2672">
        <v>0</v>
      </c>
      <c r="K2672">
        <v>89</v>
      </c>
      <c r="M2672">
        <v>2670</v>
      </c>
      <c r="N2672" s="16">
        <v>1.1574074074074073E-5</v>
      </c>
      <c r="O2672">
        <v>56</v>
      </c>
      <c r="P2672">
        <v>4</v>
      </c>
      <c r="Q2672">
        <f>pqZwift[[#This Row],[Afstand]]+IF(pqZwift[[#This Row],[Index]]&gt;1,Q2671,0)</f>
        <v>16194</v>
      </c>
      <c r="R2672">
        <v>13</v>
      </c>
      <c r="S2672">
        <v>89</v>
      </c>
    </row>
    <row r="2673" spans="2:19" x14ac:dyDescent="0.25">
      <c r="B2673">
        <v>2671</v>
      </c>
      <c r="C2673" t="s">
        <v>1415</v>
      </c>
      <c r="D2673" t="s">
        <v>44</v>
      </c>
      <c r="E2673" s="10">
        <v>1.1574074074074073E-5</v>
      </c>
      <c r="F2673" t="s">
        <v>1154</v>
      </c>
      <c r="G2673" t="s">
        <v>286</v>
      </c>
      <c r="H2673" s="11">
        <v>44171.429340277777</v>
      </c>
      <c r="I2673" t="s">
        <v>3630</v>
      </c>
      <c r="J2673">
        <v>0</v>
      </c>
      <c r="K2673">
        <v>90</v>
      </c>
      <c r="M2673">
        <v>2671</v>
      </c>
      <c r="N2673" s="16">
        <v>1.1574074074074073E-5</v>
      </c>
      <c r="O2673">
        <v>56</v>
      </c>
      <c r="P2673">
        <v>4</v>
      </c>
      <c r="Q2673">
        <f>pqZwift[[#This Row],[Afstand]]+IF(pqZwift[[#This Row],[Index]]&gt;1,Q2672,0)</f>
        <v>16198</v>
      </c>
      <c r="R2673">
        <v>13</v>
      </c>
      <c r="S2673">
        <v>90</v>
      </c>
    </row>
    <row r="2674" spans="2:19" x14ac:dyDescent="0.25">
      <c r="B2674">
        <v>2672</v>
      </c>
      <c r="C2674" t="s">
        <v>1415</v>
      </c>
      <c r="D2674" t="s">
        <v>36</v>
      </c>
      <c r="E2674" s="10">
        <v>1.1574074074074073E-5</v>
      </c>
      <c r="F2674" t="s">
        <v>1164</v>
      </c>
      <c r="G2674" t="s">
        <v>394</v>
      </c>
      <c r="H2674" s="11">
        <v>44171.429351851853</v>
      </c>
      <c r="I2674" t="s">
        <v>3631</v>
      </c>
      <c r="J2674">
        <v>0</v>
      </c>
      <c r="K2674">
        <v>89</v>
      </c>
      <c r="M2674">
        <v>2672</v>
      </c>
      <c r="N2674" s="16">
        <v>1.1574074074074073E-5</v>
      </c>
      <c r="O2674">
        <v>56</v>
      </c>
      <c r="P2674">
        <v>2</v>
      </c>
      <c r="Q2674">
        <f>pqZwift[[#This Row],[Afstand]]+IF(pqZwift[[#This Row],[Index]]&gt;1,Q2673,0)</f>
        <v>16200</v>
      </c>
      <c r="R2674">
        <v>8</v>
      </c>
      <c r="S2674">
        <v>89</v>
      </c>
    </row>
    <row r="2675" spans="2:19" x14ac:dyDescent="0.25">
      <c r="B2675">
        <v>2673</v>
      </c>
      <c r="C2675" t="s">
        <v>1420</v>
      </c>
      <c r="D2675" t="s">
        <v>44</v>
      </c>
      <c r="E2675" s="10">
        <v>1.1574074074074073E-5</v>
      </c>
      <c r="F2675" t="s">
        <v>1154</v>
      </c>
      <c r="G2675" t="s">
        <v>351</v>
      </c>
      <c r="H2675" s="11">
        <v>44171.429363425923</v>
      </c>
      <c r="I2675" t="s">
        <v>3632</v>
      </c>
      <c r="J2675">
        <v>0</v>
      </c>
      <c r="K2675">
        <v>90</v>
      </c>
      <c r="M2675">
        <v>2673</v>
      </c>
      <c r="N2675" s="16">
        <v>1.1574074074074073E-5</v>
      </c>
      <c r="O2675">
        <v>57</v>
      </c>
      <c r="P2675">
        <v>4</v>
      </c>
      <c r="Q2675">
        <f>pqZwift[[#This Row],[Afstand]]+IF(pqZwift[[#This Row],[Index]]&gt;1,Q2674,0)</f>
        <v>16204</v>
      </c>
      <c r="R2675">
        <v>13</v>
      </c>
      <c r="S2675">
        <v>90</v>
      </c>
    </row>
    <row r="2676" spans="2:19" x14ac:dyDescent="0.25">
      <c r="B2676">
        <v>2674</v>
      </c>
      <c r="C2676" t="s">
        <v>1420</v>
      </c>
      <c r="D2676" t="s">
        <v>44</v>
      </c>
      <c r="E2676" s="10">
        <v>1.1574074074074073E-5</v>
      </c>
      <c r="F2676" t="s">
        <v>1154</v>
      </c>
      <c r="G2676" t="s">
        <v>362</v>
      </c>
      <c r="H2676" s="11">
        <v>44171.429375</v>
      </c>
      <c r="I2676" t="s">
        <v>3633</v>
      </c>
      <c r="J2676">
        <v>0</v>
      </c>
      <c r="K2676">
        <v>89</v>
      </c>
      <c r="M2676">
        <v>2674</v>
      </c>
      <c r="N2676" s="16">
        <v>1.1574074074074073E-5</v>
      </c>
      <c r="O2676">
        <v>57</v>
      </c>
      <c r="P2676">
        <v>4</v>
      </c>
      <c r="Q2676">
        <f>pqZwift[[#This Row],[Afstand]]+IF(pqZwift[[#This Row],[Index]]&gt;1,Q2675,0)</f>
        <v>16208</v>
      </c>
      <c r="R2676">
        <v>13</v>
      </c>
      <c r="S2676">
        <v>89</v>
      </c>
    </row>
    <row r="2677" spans="2:19" x14ac:dyDescent="0.25">
      <c r="B2677">
        <v>2675</v>
      </c>
      <c r="C2677" t="s">
        <v>1420</v>
      </c>
      <c r="D2677" t="s">
        <v>44</v>
      </c>
      <c r="E2677" s="10">
        <v>1.1574074074074073E-5</v>
      </c>
      <c r="F2677" t="s">
        <v>1154</v>
      </c>
      <c r="G2677" t="s">
        <v>362</v>
      </c>
      <c r="H2677" s="11">
        <v>44171.429386574076</v>
      </c>
      <c r="I2677" t="s">
        <v>3634</v>
      </c>
      <c r="J2677">
        <v>0</v>
      </c>
      <c r="K2677">
        <v>90</v>
      </c>
      <c r="M2677">
        <v>2675</v>
      </c>
      <c r="N2677" s="16">
        <v>1.1574074074074073E-5</v>
      </c>
      <c r="O2677">
        <v>57</v>
      </c>
      <c r="P2677">
        <v>4</v>
      </c>
      <c r="Q2677">
        <f>pqZwift[[#This Row],[Afstand]]+IF(pqZwift[[#This Row],[Index]]&gt;1,Q2676,0)</f>
        <v>16212</v>
      </c>
      <c r="R2677">
        <v>13</v>
      </c>
      <c r="S2677">
        <v>90</v>
      </c>
    </row>
    <row r="2678" spans="2:19" x14ac:dyDescent="0.25">
      <c r="B2678">
        <v>2676</v>
      </c>
      <c r="C2678" t="s">
        <v>1420</v>
      </c>
      <c r="D2678" t="s">
        <v>44</v>
      </c>
      <c r="E2678" s="10">
        <v>1.1574074074074073E-5</v>
      </c>
      <c r="F2678" t="s">
        <v>1154</v>
      </c>
      <c r="G2678" t="s">
        <v>362</v>
      </c>
      <c r="H2678" s="11">
        <v>44171.429398148146</v>
      </c>
      <c r="I2678" t="s">
        <v>3635</v>
      </c>
      <c r="J2678">
        <v>0</v>
      </c>
      <c r="K2678">
        <v>89</v>
      </c>
      <c r="M2678">
        <v>2676</v>
      </c>
      <c r="N2678" s="16">
        <v>1.1574074074074073E-5</v>
      </c>
      <c r="O2678">
        <v>57</v>
      </c>
      <c r="P2678">
        <v>4</v>
      </c>
      <c r="Q2678">
        <f>pqZwift[[#This Row],[Afstand]]+IF(pqZwift[[#This Row],[Index]]&gt;1,Q2677,0)</f>
        <v>16216</v>
      </c>
      <c r="R2678">
        <v>13</v>
      </c>
      <c r="S2678">
        <v>89</v>
      </c>
    </row>
    <row r="2679" spans="2:19" x14ac:dyDescent="0.25">
      <c r="B2679">
        <v>2677</v>
      </c>
      <c r="C2679" t="s">
        <v>1420</v>
      </c>
      <c r="D2679" t="s">
        <v>44</v>
      </c>
      <c r="E2679" s="10">
        <v>1.1574074074074073E-5</v>
      </c>
      <c r="F2679" t="s">
        <v>1154</v>
      </c>
      <c r="G2679" t="s">
        <v>3310</v>
      </c>
      <c r="H2679" s="11">
        <v>44171.429409722223</v>
      </c>
      <c r="I2679" t="s">
        <v>3636</v>
      </c>
      <c r="J2679">
        <v>0</v>
      </c>
      <c r="K2679">
        <v>90</v>
      </c>
      <c r="M2679">
        <v>2677</v>
      </c>
      <c r="N2679" s="16">
        <v>1.1574074074074073E-5</v>
      </c>
      <c r="O2679">
        <v>57</v>
      </c>
      <c r="P2679">
        <v>4</v>
      </c>
      <c r="Q2679">
        <f>pqZwift[[#This Row],[Afstand]]+IF(pqZwift[[#This Row],[Index]]&gt;1,Q2678,0)</f>
        <v>16220</v>
      </c>
      <c r="R2679">
        <v>13</v>
      </c>
      <c r="S2679">
        <v>90</v>
      </c>
    </row>
    <row r="2680" spans="2:19" x14ac:dyDescent="0.25">
      <c r="B2680">
        <v>2678</v>
      </c>
      <c r="C2680" t="s">
        <v>1420</v>
      </c>
      <c r="D2680" t="s">
        <v>55</v>
      </c>
      <c r="E2680" s="10">
        <v>1.1574074074074073E-5</v>
      </c>
      <c r="F2680" t="s">
        <v>56</v>
      </c>
      <c r="G2680" t="s">
        <v>199</v>
      </c>
      <c r="H2680" s="11">
        <v>44171.4294212963</v>
      </c>
      <c r="I2680" t="s">
        <v>3637</v>
      </c>
      <c r="J2680">
        <v>0</v>
      </c>
      <c r="K2680">
        <v>89</v>
      </c>
      <c r="M2680">
        <v>2678</v>
      </c>
      <c r="N2680" s="16">
        <v>1.1574074074074073E-5</v>
      </c>
      <c r="O2680">
        <v>57</v>
      </c>
      <c r="P2680">
        <v>5</v>
      </c>
      <c r="Q2680">
        <f>pqZwift[[#This Row],[Afstand]]+IF(pqZwift[[#This Row],[Index]]&gt;1,Q2679,0)</f>
        <v>16225</v>
      </c>
      <c r="R2680">
        <v>17</v>
      </c>
      <c r="S2680">
        <v>89</v>
      </c>
    </row>
    <row r="2681" spans="2:19" x14ac:dyDescent="0.25">
      <c r="B2681">
        <v>2679</v>
      </c>
      <c r="C2681" t="s">
        <v>1420</v>
      </c>
      <c r="D2681" t="s">
        <v>44</v>
      </c>
      <c r="E2681" s="10">
        <v>1.1574074074074073E-5</v>
      </c>
      <c r="F2681" t="s">
        <v>1154</v>
      </c>
      <c r="G2681" t="s">
        <v>3310</v>
      </c>
      <c r="H2681" s="11">
        <v>44171.429432870369</v>
      </c>
      <c r="I2681" t="s">
        <v>3638</v>
      </c>
      <c r="J2681">
        <v>0</v>
      </c>
      <c r="K2681">
        <v>90</v>
      </c>
      <c r="M2681">
        <v>2679</v>
      </c>
      <c r="N2681" s="16">
        <v>1.1574074074074073E-5</v>
      </c>
      <c r="O2681">
        <v>57</v>
      </c>
      <c r="P2681">
        <v>4</v>
      </c>
      <c r="Q2681">
        <f>pqZwift[[#This Row],[Afstand]]+IF(pqZwift[[#This Row],[Index]]&gt;1,Q2680,0)</f>
        <v>16229</v>
      </c>
      <c r="R2681">
        <v>13</v>
      </c>
      <c r="S2681">
        <v>90</v>
      </c>
    </row>
    <row r="2682" spans="2:19" x14ac:dyDescent="0.25">
      <c r="B2682">
        <v>2680</v>
      </c>
      <c r="C2682" t="s">
        <v>1420</v>
      </c>
      <c r="D2682" t="s">
        <v>44</v>
      </c>
      <c r="E2682" s="10">
        <v>1.1574074074074073E-5</v>
      </c>
      <c r="F2682" t="s">
        <v>1154</v>
      </c>
      <c r="G2682" t="s">
        <v>3310</v>
      </c>
      <c r="H2682" s="11">
        <v>44171.429444444446</v>
      </c>
      <c r="I2682" t="s">
        <v>3639</v>
      </c>
      <c r="J2682">
        <v>0</v>
      </c>
      <c r="K2682">
        <v>89</v>
      </c>
      <c r="M2682">
        <v>2680</v>
      </c>
      <c r="N2682" s="16">
        <v>1.1574074074074073E-5</v>
      </c>
      <c r="O2682">
        <v>57</v>
      </c>
      <c r="P2682">
        <v>4</v>
      </c>
      <c r="Q2682">
        <f>pqZwift[[#This Row],[Afstand]]+IF(pqZwift[[#This Row],[Index]]&gt;1,Q2681,0)</f>
        <v>16233</v>
      </c>
      <c r="R2682">
        <v>13</v>
      </c>
      <c r="S2682">
        <v>89</v>
      </c>
    </row>
    <row r="2683" spans="2:19" x14ac:dyDescent="0.25">
      <c r="B2683">
        <v>2681</v>
      </c>
      <c r="C2683" t="s">
        <v>1420</v>
      </c>
      <c r="D2683" t="s">
        <v>48</v>
      </c>
      <c r="E2683" s="10">
        <v>1.1574074074074073E-5</v>
      </c>
      <c r="F2683" t="s">
        <v>49</v>
      </c>
      <c r="G2683" t="s">
        <v>2710</v>
      </c>
      <c r="H2683" s="11">
        <v>44171.429456018515</v>
      </c>
      <c r="I2683" t="s">
        <v>3640</v>
      </c>
      <c r="J2683">
        <v>0</v>
      </c>
      <c r="K2683">
        <v>89</v>
      </c>
      <c r="M2683">
        <v>2681</v>
      </c>
      <c r="N2683" s="16">
        <v>1.1574074074074073E-5</v>
      </c>
      <c r="O2683">
        <v>57</v>
      </c>
      <c r="P2683">
        <v>3</v>
      </c>
      <c r="Q2683">
        <f>pqZwift[[#This Row],[Afstand]]+IF(pqZwift[[#This Row],[Index]]&gt;1,Q2682,0)</f>
        <v>16236</v>
      </c>
      <c r="R2683">
        <v>9</v>
      </c>
      <c r="S2683">
        <v>89</v>
      </c>
    </row>
    <row r="2684" spans="2:19" x14ac:dyDescent="0.25">
      <c r="B2684">
        <v>2682</v>
      </c>
      <c r="C2684" t="s">
        <v>1420</v>
      </c>
      <c r="D2684" t="s">
        <v>44</v>
      </c>
      <c r="E2684" s="10">
        <v>1.1574074074074073E-5</v>
      </c>
      <c r="F2684" t="s">
        <v>1154</v>
      </c>
      <c r="G2684" t="s">
        <v>3310</v>
      </c>
      <c r="H2684" s="11">
        <v>44171.429467592592</v>
      </c>
      <c r="I2684" t="s">
        <v>3641</v>
      </c>
      <c r="J2684">
        <v>0</v>
      </c>
      <c r="K2684">
        <v>88</v>
      </c>
      <c r="M2684">
        <v>2682</v>
      </c>
      <c r="N2684" s="16">
        <v>1.1574074074074073E-5</v>
      </c>
      <c r="O2684">
        <v>57</v>
      </c>
      <c r="P2684">
        <v>4</v>
      </c>
      <c r="Q2684">
        <f>pqZwift[[#This Row],[Afstand]]+IF(pqZwift[[#This Row],[Index]]&gt;1,Q2683,0)</f>
        <v>16240</v>
      </c>
      <c r="R2684">
        <v>13</v>
      </c>
      <c r="S2684">
        <v>88</v>
      </c>
    </row>
    <row r="2685" spans="2:19" x14ac:dyDescent="0.25">
      <c r="B2685">
        <v>2683</v>
      </c>
      <c r="C2685" t="s">
        <v>1420</v>
      </c>
      <c r="D2685" t="s">
        <v>44</v>
      </c>
      <c r="E2685" s="10">
        <v>1.1574074074074073E-5</v>
      </c>
      <c r="F2685" t="s">
        <v>1154</v>
      </c>
      <c r="G2685" t="s">
        <v>362</v>
      </c>
      <c r="H2685" s="11">
        <v>44171.429479166669</v>
      </c>
      <c r="I2685" t="s">
        <v>3642</v>
      </c>
      <c r="J2685">
        <v>0</v>
      </c>
      <c r="K2685">
        <v>88</v>
      </c>
      <c r="M2685">
        <v>2683</v>
      </c>
      <c r="N2685" s="16">
        <v>1.1574074074074073E-5</v>
      </c>
      <c r="O2685">
        <v>57</v>
      </c>
      <c r="P2685">
        <v>4</v>
      </c>
      <c r="Q2685">
        <f>pqZwift[[#This Row],[Afstand]]+IF(pqZwift[[#This Row],[Index]]&gt;1,Q2684,0)</f>
        <v>16244</v>
      </c>
      <c r="R2685">
        <v>13</v>
      </c>
      <c r="S2685">
        <v>88</v>
      </c>
    </row>
    <row r="2686" spans="2:19" x14ac:dyDescent="0.25">
      <c r="B2686">
        <v>2684</v>
      </c>
      <c r="C2686" t="s">
        <v>1420</v>
      </c>
      <c r="D2686" t="s">
        <v>44</v>
      </c>
      <c r="E2686" s="10">
        <v>1.1574074074074073E-5</v>
      </c>
      <c r="F2686" t="s">
        <v>1154</v>
      </c>
      <c r="G2686" t="s">
        <v>362</v>
      </c>
      <c r="H2686" s="11">
        <v>44171.429490740738</v>
      </c>
      <c r="I2686" t="s">
        <v>3643</v>
      </c>
      <c r="J2686">
        <v>0</v>
      </c>
      <c r="K2686">
        <v>89</v>
      </c>
      <c r="M2686">
        <v>2684</v>
      </c>
      <c r="N2686" s="16">
        <v>1.1574074074074073E-5</v>
      </c>
      <c r="O2686">
        <v>57</v>
      </c>
      <c r="P2686">
        <v>4</v>
      </c>
      <c r="Q2686">
        <f>pqZwift[[#This Row],[Afstand]]+IF(pqZwift[[#This Row],[Index]]&gt;1,Q2685,0)</f>
        <v>16248</v>
      </c>
      <c r="R2686">
        <v>13</v>
      </c>
      <c r="S2686">
        <v>89</v>
      </c>
    </row>
    <row r="2687" spans="2:19" x14ac:dyDescent="0.25">
      <c r="B2687">
        <v>2685</v>
      </c>
      <c r="C2687" t="s">
        <v>1420</v>
      </c>
      <c r="D2687" t="s">
        <v>44</v>
      </c>
      <c r="E2687" s="10">
        <v>1.1574074074074073E-5</v>
      </c>
      <c r="F2687" t="s">
        <v>1154</v>
      </c>
      <c r="G2687" t="s">
        <v>318</v>
      </c>
      <c r="H2687" s="11">
        <v>44171.429502314815</v>
      </c>
      <c r="I2687" t="s">
        <v>3644</v>
      </c>
      <c r="J2687">
        <v>0</v>
      </c>
      <c r="K2687">
        <v>89</v>
      </c>
      <c r="M2687">
        <v>2685</v>
      </c>
      <c r="N2687" s="16">
        <v>1.1574074074074073E-5</v>
      </c>
      <c r="O2687">
        <v>57</v>
      </c>
      <c r="P2687">
        <v>4</v>
      </c>
      <c r="Q2687">
        <f>pqZwift[[#This Row],[Afstand]]+IF(pqZwift[[#This Row],[Index]]&gt;1,Q2686,0)</f>
        <v>16252</v>
      </c>
      <c r="R2687">
        <v>13</v>
      </c>
      <c r="S2687">
        <v>89</v>
      </c>
    </row>
    <row r="2688" spans="2:19" x14ac:dyDescent="0.25">
      <c r="B2688">
        <v>2686</v>
      </c>
      <c r="C2688" t="s">
        <v>1420</v>
      </c>
      <c r="D2688" t="s">
        <v>44</v>
      </c>
      <c r="E2688" s="10">
        <v>1.1574074074074073E-5</v>
      </c>
      <c r="F2688" t="s">
        <v>1154</v>
      </c>
      <c r="G2688" t="s">
        <v>318</v>
      </c>
      <c r="H2688" s="11">
        <v>44171.429513888892</v>
      </c>
      <c r="I2688" t="s">
        <v>3645</v>
      </c>
      <c r="J2688">
        <v>0</v>
      </c>
      <c r="K2688">
        <v>90</v>
      </c>
      <c r="M2688">
        <v>2686</v>
      </c>
      <c r="N2688" s="16">
        <v>1.1574074074074073E-5</v>
      </c>
      <c r="O2688">
        <v>57</v>
      </c>
      <c r="P2688">
        <v>4</v>
      </c>
      <c r="Q2688">
        <f>pqZwift[[#This Row],[Afstand]]+IF(pqZwift[[#This Row],[Index]]&gt;1,Q2687,0)</f>
        <v>16256</v>
      </c>
      <c r="R2688">
        <v>13</v>
      </c>
      <c r="S2688">
        <v>90</v>
      </c>
    </row>
    <row r="2689" spans="2:19" x14ac:dyDescent="0.25">
      <c r="B2689">
        <v>2687</v>
      </c>
      <c r="C2689" t="s">
        <v>1420</v>
      </c>
      <c r="D2689" t="s">
        <v>36</v>
      </c>
      <c r="E2689" s="10">
        <v>1.1574074074074073E-5</v>
      </c>
      <c r="F2689" t="s">
        <v>49</v>
      </c>
      <c r="G2689" t="s">
        <v>199</v>
      </c>
      <c r="H2689" s="11">
        <v>44171.429525462961</v>
      </c>
      <c r="I2689" t="s">
        <v>3646</v>
      </c>
      <c r="J2689">
        <v>0</v>
      </c>
      <c r="K2689">
        <v>89</v>
      </c>
      <c r="M2689">
        <v>2687</v>
      </c>
      <c r="N2689" s="16">
        <v>1.1574074074074073E-5</v>
      </c>
      <c r="O2689">
        <v>57</v>
      </c>
      <c r="P2689">
        <v>2</v>
      </c>
      <c r="Q2689">
        <f>pqZwift[[#This Row],[Afstand]]+IF(pqZwift[[#This Row],[Index]]&gt;1,Q2688,0)</f>
        <v>16258</v>
      </c>
      <c r="R2689">
        <v>9</v>
      </c>
      <c r="S2689">
        <v>89</v>
      </c>
    </row>
    <row r="2690" spans="2:19" x14ac:dyDescent="0.25">
      <c r="B2690">
        <v>2688</v>
      </c>
      <c r="C2690" t="s">
        <v>1420</v>
      </c>
      <c r="D2690" t="s">
        <v>44</v>
      </c>
      <c r="E2690" s="10">
        <v>1.1574074074074073E-5</v>
      </c>
      <c r="F2690" t="s">
        <v>1154</v>
      </c>
      <c r="G2690" t="s">
        <v>351</v>
      </c>
      <c r="H2690" s="11">
        <v>44171.429537037038</v>
      </c>
      <c r="I2690" t="s">
        <v>3647</v>
      </c>
      <c r="J2690">
        <v>0</v>
      </c>
      <c r="K2690">
        <v>88</v>
      </c>
      <c r="M2690">
        <v>2688</v>
      </c>
      <c r="N2690" s="16">
        <v>1.1574074074074073E-5</v>
      </c>
      <c r="O2690">
        <v>57</v>
      </c>
      <c r="P2690">
        <v>4</v>
      </c>
      <c r="Q2690">
        <f>pqZwift[[#This Row],[Afstand]]+IF(pqZwift[[#This Row],[Index]]&gt;1,Q2689,0)</f>
        <v>16262</v>
      </c>
      <c r="R2690">
        <v>13</v>
      </c>
      <c r="S2690">
        <v>88</v>
      </c>
    </row>
    <row r="2691" spans="2:19" x14ac:dyDescent="0.25">
      <c r="B2691">
        <v>2689</v>
      </c>
      <c r="C2691" t="s">
        <v>1426</v>
      </c>
      <c r="D2691" t="s">
        <v>44</v>
      </c>
      <c r="E2691" s="10">
        <v>1.1574074074074073E-5</v>
      </c>
      <c r="F2691" t="s">
        <v>1154</v>
      </c>
      <c r="G2691" t="s">
        <v>351</v>
      </c>
      <c r="H2691" s="11">
        <v>44171.429548611108</v>
      </c>
      <c r="I2691" t="s">
        <v>3648</v>
      </c>
      <c r="J2691">
        <v>0</v>
      </c>
      <c r="K2691">
        <v>89</v>
      </c>
      <c r="M2691">
        <v>2689</v>
      </c>
      <c r="N2691" s="16">
        <v>1.1574074074074073E-5</v>
      </c>
      <c r="O2691">
        <v>58</v>
      </c>
      <c r="P2691">
        <v>4</v>
      </c>
      <c r="Q2691">
        <f>pqZwift[[#This Row],[Afstand]]+IF(pqZwift[[#This Row],[Index]]&gt;1,Q2690,0)</f>
        <v>16266</v>
      </c>
      <c r="R2691">
        <v>13</v>
      </c>
      <c r="S2691">
        <v>89</v>
      </c>
    </row>
    <row r="2692" spans="2:19" x14ac:dyDescent="0.25">
      <c r="B2692">
        <v>2690</v>
      </c>
      <c r="C2692" t="s">
        <v>1426</v>
      </c>
      <c r="D2692" t="s">
        <v>36</v>
      </c>
      <c r="E2692" s="10">
        <v>1.1574074074074073E-5</v>
      </c>
      <c r="F2692" t="s">
        <v>49</v>
      </c>
      <c r="G2692" t="s">
        <v>357</v>
      </c>
      <c r="H2692" s="11">
        <v>44171.429560185185</v>
      </c>
      <c r="I2692" t="s">
        <v>3649</v>
      </c>
      <c r="J2692">
        <v>0</v>
      </c>
      <c r="K2692">
        <v>87</v>
      </c>
      <c r="M2692">
        <v>2690</v>
      </c>
      <c r="N2692" s="16">
        <v>1.1574074074074073E-5</v>
      </c>
      <c r="O2692">
        <v>58</v>
      </c>
      <c r="P2692">
        <v>2</v>
      </c>
      <c r="Q2692">
        <f>pqZwift[[#This Row],[Afstand]]+IF(pqZwift[[#This Row],[Index]]&gt;1,Q2691,0)</f>
        <v>16268</v>
      </c>
      <c r="R2692">
        <v>9</v>
      </c>
      <c r="S2692">
        <v>87</v>
      </c>
    </row>
    <row r="2693" spans="2:19" x14ac:dyDescent="0.25">
      <c r="B2693">
        <v>2691</v>
      </c>
      <c r="C2693" t="s">
        <v>1426</v>
      </c>
      <c r="D2693" t="s">
        <v>36</v>
      </c>
      <c r="E2693" s="10">
        <v>1.1574074074074073E-5</v>
      </c>
      <c r="F2693" t="s">
        <v>49</v>
      </c>
      <c r="G2693" t="s">
        <v>357</v>
      </c>
      <c r="H2693" s="11">
        <v>44171.429571759261</v>
      </c>
      <c r="I2693" t="s">
        <v>3650</v>
      </c>
      <c r="J2693">
        <v>0</v>
      </c>
      <c r="K2693">
        <v>87</v>
      </c>
      <c r="M2693">
        <v>2691</v>
      </c>
      <c r="N2693" s="16">
        <v>1.1574074074074073E-5</v>
      </c>
      <c r="O2693">
        <v>58</v>
      </c>
      <c r="P2693">
        <v>2</v>
      </c>
      <c r="Q2693">
        <f>pqZwift[[#This Row],[Afstand]]+IF(pqZwift[[#This Row],[Index]]&gt;1,Q2692,0)</f>
        <v>16270</v>
      </c>
      <c r="R2693">
        <v>9</v>
      </c>
      <c r="S2693">
        <v>87</v>
      </c>
    </row>
    <row r="2694" spans="2:19" x14ac:dyDescent="0.25">
      <c r="B2694">
        <v>2692</v>
      </c>
      <c r="C2694" t="s">
        <v>1426</v>
      </c>
      <c r="D2694" t="s">
        <v>44</v>
      </c>
      <c r="E2694" s="10">
        <v>1.1574074074074073E-5</v>
      </c>
      <c r="F2694" t="s">
        <v>1154</v>
      </c>
      <c r="G2694" t="s">
        <v>3310</v>
      </c>
      <c r="H2694" s="11">
        <v>44171.429583333331</v>
      </c>
      <c r="I2694" t="s">
        <v>3651</v>
      </c>
      <c r="J2694">
        <v>0</v>
      </c>
      <c r="K2694">
        <v>87</v>
      </c>
      <c r="M2694">
        <v>2692</v>
      </c>
      <c r="N2694" s="16">
        <v>1.1574074074074073E-5</v>
      </c>
      <c r="O2694">
        <v>58</v>
      </c>
      <c r="P2694">
        <v>4</v>
      </c>
      <c r="Q2694">
        <f>pqZwift[[#This Row],[Afstand]]+IF(pqZwift[[#This Row],[Index]]&gt;1,Q2693,0)</f>
        <v>16274</v>
      </c>
      <c r="R2694">
        <v>13</v>
      </c>
      <c r="S2694">
        <v>87</v>
      </c>
    </row>
    <row r="2695" spans="2:19" x14ac:dyDescent="0.25">
      <c r="B2695">
        <v>2693</v>
      </c>
      <c r="C2695" t="s">
        <v>1426</v>
      </c>
      <c r="D2695" t="s">
        <v>44</v>
      </c>
      <c r="E2695" s="10">
        <v>1.1574074074074073E-5</v>
      </c>
      <c r="F2695" t="s">
        <v>1154</v>
      </c>
      <c r="G2695" t="s">
        <v>3310</v>
      </c>
      <c r="H2695" s="11">
        <v>44171.429594907408</v>
      </c>
      <c r="I2695" t="s">
        <v>3652</v>
      </c>
      <c r="J2695">
        <v>0</v>
      </c>
      <c r="K2695">
        <v>86</v>
      </c>
      <c r="M2695">
        <v>2693</v>
      </c>
      <c r="N2695" s="16">
        <v>1.1574074074074073E-5</v>
      </c>
      <c r="O2695">
        <v>58</v>
      </c>
      <c r="P2695">
        <v>4</v>
      </c>
      <c r="Q2695">
        <f>pqZwift[[#This Row],[Afstand]]+IF(pqZwift[[#This Row],[Index]]&gt;1,Q2694,0)</f>
        <v>16278</v>
      </c>
      <c r="R2695">
        <v>13</v>
      </c>
      <c r="S2695">
        <v>86</v>
      </c>
    </row>
    <row r="2696" spans="2:19" x14ac:dyDescent="0.25">
      <c r="B2696">
        <v>2694</v>
      </c>
      <c r="C2696" t="s">
        <v>1426</v>
      </c>
      <c r="D2696" t="s">
        <v>48</v>
      </c>
      <c r="E2696" s="10">
        <v>1.1574074074074073E-5</v>
      </c>
      <c r="F2696" t="s">
        <v>1228</v>
      </c>
      <c r="G2696" t="s">
        <v>178</v>
      </c>
      <c r="H2696" s="11">
        <v>44171.429606481484</v>
      </c>
      <c r="I2696" t="s">
        <v>3653</v>
      </c>
      <c r="J2696">
        <v>0</v>
      </c>
      <c r="K2696">
        <v>85</v>
      </c>
      <c r="M2696">
        <v>2694</v>
      </c>
      <c r="N2696" s="16">
        <v>1.1574074074074073E-5</v>
      </c>
      <c r="O2696">
        <v>58</v>
      </c>
      <c r="P2696">
        <v>3</v>
      </c>
      <c r="Q2696">
        <f>pqZwift[[#This Row],[Afstand]]+IF(pqZwift[[#This Row],[Index]]&gt;1,Q2695,0)</f>
        <v>16281</v>
      </c>
      <c r="R2696">
        <v>10</v>
      </c>
      <c r="S2696">
        <v>85</v>
      </c>
    </row>
    <row r="2697" spans="2:19" x14ac:dyDescent="0.25">
      <c r="B2697">
        <v>2695</v>
      </c>
      <c r="C2697" t="s">
        <v>1426</v>
      </c>
      <c r="D2697" t="s">
        <v>48</v>
      </c>
      <c r="E2697" s="10">
        <v>1.1574074074074073E-5</v>
      </c>
      <c r="F2697" t="s">
        <v>1228</v>
      </c>
      <c r="G2697" t="s">
        <v>2721</v>
      </c>
      <c r="H2697" s="11">
        <v>44171.429618055554</v>
      </c>
      <c r="I2697" t="s">
        <v>3654</v>
      </c>
      <c r="J2697">
        <v>0</v>
      </c>
      <c r="K2697">
        <v>84</v>
      </c>
      <c r="M2697">
        <v>2695</v>
      </c>
      <c r="N2697" s="16">
        <v>1.1574074074074073E-5</v>
      </c>
      <c r="O2697">
        <v>58</v>
      </c>
      <c r="P2697">
        <v>3</v>
      </c>
      <c r="Q2697">
        <f>pqZwift[[#This Row],[Afstand]]+IF(pqZwift[[#This Row],[Index]]&gt;1,Q2696,0)</f>
        <v>16284</v>
      </c>
      <c r="R2697">
        <v>10</v>
      </c>
      <c r="S2697">
        <v>84</v>
      </c>
    </row>
    <row r="2698" spans="2:19" x14ac:dyDescent="0.25">
      <c r="B2698">
        <v>2696</v>
      </c>
      <c r="C2698" t="s">
        <v>1426</v>
      </c>
      <c r="D2698" t="s">
        <v>48</v>
      </c>
      <c r="E2698" s="10">
        <v>1.1574074074074073E-5</v>
      </c>
      <c r="F2698" t="s">
        <v>1228</v>
      </c>
      <c r="G2698" t="s">
        <v>2721</v>
      </c>
      <c r="H2698" s="11">
        <v>44171.429629629631</v>
      </c>
      <c r="I2698" t="s">
        <v>3655</v>
      </c>
      <c r="J2698">
        <v>0</v>
      </c>
      <c r="K2698">
        <v>84</v>
      </c>
      <c r="M2698">
        <v>2696</v>
      </c>
      <c r="N2698" s="16">
        <v>1.1574074074074073E-5</v>
      </c>
      <c r="O2698">
        <v>58</v>
      </c>
      <c r="P2698">
        <v>3</v>
      </c>
      <c r="Q2698">
        <f>pqZwift[[#This Row],[Afstand]]+IF(pqZwift[[#This Row],[Index]]&gt;1,Q2697,0)</f>
        <v>16287</v>
      </c>
      <c r="R2698">
        <v>10</v>
      </c>
      <c r="S2698">
        <v>84</v>
      </c>
    </row>
    <row r="2699" spans="2:19" x14ac:dyDescent="0.25">
      <c r="B2699">
        <v>2697</v>
      </c>
      <c r="C2699" t="s">
        <v>1426</v>
      </c>
      <c r="D2699" t="s">
        <v>44</v>
      </c>
      <c r="E2699" s="10">
        <v>1.1574074074074073E-5</v>
      </c>
      <c r="F2699" t="s">
        <v>45</v>
      </c>
      <c r="G2699" t="s">
        <v>2952</v>
      </c>
      <c r="H2699" s="11">
        <v>44171.4296412037</v>
      </c>
      <c r="I2699" t="s">
        <v>3656</v>
      </c>
      <c r="J2699">
        <v>0</v>
      </c>
      <c r="K2699">
        <v>85</v>
      </c>
      <c r="M2699">
        <v>2697</v>
      </c>
      <c r="N2699" s="16">
        <v>1.1574074074074073E-5</v>
      </c>
      <c r="O2699">
        <v>58</v>
      </c>
      <c r="P2699">
        <v>4</v>
      </c>
      <c r="Q2699">
        <f>pqZwift[[#This Row],[Afstand]]+IF(pqZwift[[#This Row],[Index]]&gt;1,Q2698,0)</f>
        <v>16291</v>
      </c>
      <c r="R2699">
        <v>15</v>
      </c>
      <c r="S2699">
        <v>85</v>
      </c>
    </row>
    <row r="2700" spans="2:19" x14ac:dyDescent="0.25">
      <c r="B2700">
        <v>2698</v>
      </c>
      <c r="C2700" t="s">
        <v>1426</v>
      </c>
      <c r="D2700" t="s">
        <v>48</v>
      </c>
      <c r="E2700" s="10">
        <v>1.1574074074074073E-5</v>
      </c>
      <c r="F2700" t="s">
        <v>1228</v>
      </c>
      <c r="G2700" t="s">
        <v>2883</v>
      </c>
      <c r="H2700" s="11">
        <v>44171.429652777777</v>
      </c>
      <c r="I2700" t="s">
        <v>3657</v>
      </c>
      <c r="J2700">
        <v>0</v>
      </c>
      <c r="K2700">
        <v>84</v>
      </c>
      <c r="M2700">
        <v>2698</v>
      </c>
      <c r="N2700" s="16">
        <v>1.1574074074074073E-5</v>
      </c>
      <c r="O2700">
        <v>58</v>
      </c>
      <c r="P2700">
        <v>3</v>
      </c>
      <c r="Q2700">
        <f>pqZwift[[#This Row],[Afstand]]+IF(pqZwift[[#This Row],[Index]]&gt;1,Q2699,0)</f>
        <v>16294</v>
      </c>
      <c r="R2700">
        <v>10</v>
      </c>
      <c r="S2700">
        <v>84</v>
      </c>
    </row>
    <row r="2701" spans="2:19" x14ac:dyDescent="0.25">
      <c r="B2701">
        <v>2699</v>
      </c>
      <c r="C2701" t="s">
        <v>1426</v>
      </c>
      <c r="D2701" t="s">
        <v>48</v>
      </c>
      <c r="E2701" s="10">
        <v>1.1574074074074073E-5</v>
      </c>
      <c r="F2701" t="s">
        <v>1149</v>
      </c>
      <c r="G2701" t="s">
        <v>2971</v>
      </c>
      <c r="H2701" s="11">
        <v>44171.429664351854</v>
      </c>
      <c r="I2701" t="s">
        <v>3658</v>
      </c>
      <c r="J2701">
        <v>0</v>
      </c>
      <c r="K2701">
        <v>85</v>
      </c>
      <c r="M2701">
        <v>2699</v>
      </c>
      <c r="N2701" s="16">
        <v>1.1574074074074073E-5</v>
      </c>
      <c r="O2701">
        <v>58</v>
      </c>
      <c r="P2701">
        <v>3</v>
      </c>
      <c r="Q2701">
        <f>pqZwift[[#This Row],[Afstand]]+IF(pqZwift[[#This Row],[Index]]&gt;1,Q2700,0)</f>
        <v>16297</v>
      </c>
      <c r="R2701">
        <v>11</v>
      </c>
      <c r="S2701">
        <v>85</v>
      </c>
    </row>
    <row r="2702" spans="2:19" x14ac:dyDescent="0.25">
      <c r="B2702">
        <v>2700</v>
      </c>
      <c r="C2702" t="s">
        <v>1431</v>
      </c>
      <c r="D2702" t="s">
        <v>44</v>
      </c>
      <c r="E2702" s="10">
        <v>1.1574074074074073E-5</v>
      </c>
      <c r="F2702" t="s">
        <v>1154</v>
      </c>
      <c r="G2702" t="s">
        <v>156</v>
      </c>
      <c r="H2702" s="11">
        <v>44171.429675925923</v>
      </c>
      <c r="I2702" t="s">
        <v>3659</v>
      </c>
      <c r="J2702">
        <v>0</v>
      </c>
      <c r="K2702">
        <v>86</v>
      </c>
      <c r="M2702">
        <v>2700</v>
      </c>
      <c r="N2702" s="16">
        <v>1.1574074074074073E-5</v>
      </c>
      <c r="O2702">
        <v>59</v>
      </c>
      <c r="P2702">
        <v>4</v>
      </c>
      <c r="Q2702">
        <f>pqZwift[[#This Row],[Afstand]]+IF(pqZwift[[#This Row],[Index]]&gt;1,Q2701,0)</f>
        <v>16301</v>
      </c>
      <c r="R2702">
        <v>13</v>
      </c>
      <c r="S2702">
        <v>86</v>
      </c>
    </row>
    <row r="2703" spans="2:19" x14ac:dyDescent="0.25">
      <c r="B2703">
        <v>2701</v>
      </c>
      <c r="C2703" t="s">
        <v>1431</v>
      </c>
      <c r="D2703" t="s">
        <v>48</v>
      </c>
      <c r="E2703" s="10">
        <v>1.1574074074074073E-5</v>
      </c>
      <c r="F2703" t="s">
        <v>1228</v>
      </c>
      <c r="G2703" t="s">
        <v>41</v>
      </c>
      <c r="H2703" s="11">
        <v>44171.4296875</v>
      </c>
      <c r="I2703" t="s">
        <v>3660</v>
      </c>
      <c r="J2703">
        <v>0</v>
      </c>
      <c r="K2703">
        <v>85</v>
      </c>
      <c r="M2703">
        <v>2701</v>
      </c>
      <c r="N2703" s="16">
        <v>1.1574074074074073E-5</v>
      </c>
      <c r="O2703">
        <v>59</v>
      </c>
      <c r="P2703">
        <v>3</v>
      </c>
      <c r="Q2703">
        <f>pqZwift[[#This Row],[Afstand]]+IF(pqZwift[[#This Row],[Index]]&gt;1,Q2702,0)</f>
        <v>16304</v>
      </c>
      <c r="R2703">
        <v>10</v>
      </c>
      <c r="S2703">
        <v>85</v>
      </c>
    </row>
    <row r="2704" spans="2:19" x14ac:dyDescent="0.25">
      <c r="B2704">
        <v>2702</v>
      </c>
      <c r="C2704" t="s">
        <v>1431</v>
      </c>
      <c r="D2704" t="s">
        <v>48</v>
      </c>
      <c r="E2704" s="10">
        <v>1.1574074074074073E-5</v>
      </c>
      <c r="F2704" t="s">
        <v>1223</v>
      </c>
      <c r="G2704" t="s">
        <v>106</v>
      </c>
      <c r="H2704" s="11">
        <v>44171.429699074077</v>
      </c>
      <c r="I2704" t="s">
        <v>3661</v>
      </c>
      <c r="J2704">
        <v>0</v>
      </c>
      <c r="K2704">
        <v>85</v>
      </c>
      <c r="M2704">
        <v>2702</v>
      </c>
      <c r="N2704" s="16">
        <v>1.1574074074074073E-5</v>
      </c>
      <c r="O2704">
        <v>59</v>
      </c>
      <c r="P2704">
        <v>3</v>
      </c>
      <c r="Q2704">
        <f>pqZwift[[#This Row],[Afstand]]+IF(pqZwift[[#This Row],[Index]]&gt;1,Q2703,0)</f>
        <v>16307</v>
      </c>
      <c r="R2704">
        <v>12</v>
      </c>
      <c r="S2704">
        <v>85</v>
      </c>
    </row>
    <row r="2705" spans="2:19" x14ac:dyDescent="0.25">
      <c r="B2705">
        <v>2703</v>
      </c>
      <c r="C2705" t="s">
        <v>1431</v>
      </c>
      <c r="D2705" t="s">
        <v>44</v>
      </c>
      <c r="E2705" s="10">
        <v>1.1574074074074073E-5</v>
      </c>
      <c r="F2705" t="s">
        <v>1151</v>
      </c>
      <c r="G2705" t="s">
        <v>305</v>
      </c>
      <c r="H2705" s="11">
        <v>44171.429710648146</v>
      </c>
      <c r="I2705" t="s">
        <v>3662</v>
      </c>
      <c r="J2705">
        <v>0</v>
      </c>
      <c r="K2705">
        <v>86</v>
      </c>
      <c r="M2705">
        <v>2703</v>
      </c>
      <c r="N2705" s="16">
        <v>1.1574074074074073E-5</v>
      </c>
      <c r="O2705">
        <v>59</v>
      </c>
      <c r="P2705">
        <v>4</v>
      </c>
      <c r="Q2705">
        <f>pqZwift[[#This Row],[Afstand]]+IF(pqZwift[[#This Row],[Index]]&gt;1,Q2704,0)</f>
        <v>16311</v>
      </c>
      <c r="R2705">
        <v>14</v>
      </c>
      <c r="S2705">
        <v>86</v>
      </c>
    </row>
    <row r="2706" spans="2:19" x14ac:dyDescent="0.25">
      <c r="B2706">
        <v>2704</v>
      </c>
      <c r="C2706" t="s">
        <v>1431</v>
      </c>
      <c r="D2706" t="s">
        <v>48</v>
      </c>
      <c r="E2706" s="10">
        <v>1.1574074074074073E-5</v>
      </c>
      <c r="F2706" t="s">
        <v>1149</v>
      </c>
      <c r="G2706" t="s">
        <v>41</v>
      </c>
      <c r="H2706" s="11">
        <v>44171.429722222223</v>
      </c>
      <c r="I2706" t="s">
        <v>3663</v>
      </c>
      <c r="J2706">
        <v>0</v>
      </c>
      <c r="K2706">
        <v>87</v>
      </c>
      <c r="M2706">
        <v>2704</v>
      </c>
      <c r="N2706" s="16">
        <v>1.1574074074074073E-5</v>
      </c>
      <c r="O2706">
        <v>59</v>
      </c>
      <c r="P2706">
        <v>3</v>
      </c>
      <c r="Q2706">
        <f>pqZwift[[#This Row],[Afstand]]+IF(pqZwift[[#This Row],[Index]]&gt;1,Q2705,0)</f>
        <v>16314</v>
      </c>
      <c r="R2706">
        <v>11</v>
      </c>
      <c r="S2706">
        <v>87</v>
      </c>
    </row>
    <row r="2707" spans="2:19" x14ac:dyDescent="0.25">
      <c r="B2707">
        <v>2705</v>
      </c>
      <c r="C2707" t="s">
        <v>1431</v>
      </c>
      <c r="D2707" t="s">
        <v>48</v>
      </c>
      <c r="E2707" s="10">
        <v>1.1574074074074073E-5</v>
      </c>
      <c r="F2707" t="s">
        <v>1223</v>
      </c>
      <c r="G2707" t="s">
        <v>106</v>
      </c>
      <c r="H2707" s="11">
        <v>44171.4297337963</v>
      </c>
      <c r="I2707" t="s">
        <v>3664</v>
      </c>
      <c r="J2707">
        <v>0</v>
      </c>
      <c r="K2707">
        <v>87</v>
      </c>
      <c r="M2707">
        <v>2705</v>
      </c>
      <c r="N2707" s="16">
        <v>1.1574074074074073E-5</v>
      </c>
      <c r="O2707">
        <v>59</v>
      </c>
      <c r="P2707">
        <v>3</v>
      </c>
      <c r="Q2707">
        <f>pqZwift[[#This Row],[Afstand]]+IF(pqZwift[[#This Row],[Index]]&gt;1,Q2706,0)</f>
        <v>16317</v>
      </c>
      <c r="R2707">
        <v>12</v>
      </c>
      <c r="S2707">
        <v>87</v>
      </c>
    </row>
    <row r="2708" spans="2:19" x14ac:dyDescent="0.25">
      <c r="B2708">
        <v>2706</v>
      </c>
      <c r="C2708" t="s">
        <v>1431</v>
      </c>
      <c r="D2708" t="s">
        <v>48</v>
      </c>
      <c r="E2708" s="10">
        <v>1.1574074074074073E-5</v>
      </c>
      <c r="F2708" t="s">
        <v>1149</v>
      </c>
      <c r="G2708" t="s">
        <v>41</v>
      </c>
      <c r="H2708" s="11">
        <v>44171.429745370369</v>
      </c>
      <c r="I2708" t="s">
        <v>3665</v>
      </c>
      <c r="J2708">
        <v>0</v>
      </c>
      <c r="K2708">
        <v>87</v>
      </c>
      <c r="M2708">
        <v>2706</v>
      </c>
      <c r="N2708" s="16">
        <v>1.1574074074074073E-5</v>
      </c>
      <c r="O2708">
        <v>59</v>
      </c>
      <c r="P2708">
        <v>3</v>
      </c>
      <c r="Q2708">
        <f>pqZwift[[#This Row],[Afstand]]+IF(pqZwift[[#This Row],[Index]]&gt;1,Q2707,0)</f>
        <v>16320</v>
      </c>
      <c r="R2708">
        <v>11</v>
      </c>
      <c r="S2708">
        <v>87</v>
      </c>
    </row>
    <row r="2709" spans="2:19" x14ac:dyDescent="0.25">
      <c r="B2709">
        <v>2707</v>
      </c>
      <c r="C2709" t="s">
        <v>1431</v>
      </c>
      <c r="D2709" t="s">
        <v>48</v>
      </c>
      <c r="E2709" s="10">
        <v>1.1574074074074073E-5</v>
      </c>
      <c r="F2709" t="s">
        <v>1149</v>
      </c>
      <c r="G2709" t="s">
        <v>41</v>
      </c>
      <c r="H2709" s="11">
        <v>44171.429756944446</v>
      </c>
      <c r="I2709" t="s">
        <v>3666</v>
      </c>
      <c r="J2709">
        <v>0</v>
      </c>
      <c r="K2709">
        <v>86</v>
      </c>
      <c r="M2709">
        <v>2707</v>
      </c>
      <c r="N2709" s="16">
        <v>1.1574074074074073E-5</v>
      </c>
      <c r="O2709">
        <v>59</v>
      </c>
      <c r="P2709">
        <v>3</v>
      </c>
      <c r="Q2709">
        <f>pqZwift[[#This Row],[Afstand]]+IF(pqZwift[[#This Row],[Index]]&gt;1,Q2708,0)</f>
        <v>16323</v>
      </c>
      <c r="R2709">
        <v>11</v>
      </c>
      <c r="S2709">
        <v>86</v>
      </c>
    </row>
    <row r="2710" spans="2:19" x14ac:dyDescent="0.25">
      <c r="B2710">
        <v>2708</v>
      </c>
      <c r="C2710" t="s">
        <v>1431</v>
      </c>
      <c r="D2710" t="s">
        <v>44</v>
      </c>
      <c r="E2710" s="10">
        <v>1.1574074074074073E-5</v>
      </c>
      <c r="F2710" t="s">
        <v>1151</v>
      </c>
      <c r="G2710" t="s">
        <v>38</v>
      </c>
      <c r="H2710" s="11">
        <v>44171.429768518516</v>
      </c>
      <c r="I2710" t="s">
        <v>3667</v>
      </c>
      <c r="J2710">
        <v>0</v>
      </c>
      <c r="K2710">
        <v>87</v>
      </c>
      <c r="M2710">
        <v>2708</v>
      </c>
      <c r="N2710" s="16">
        <v>1.1574074074074073E-5</v>
      </c>
      <c r="O2710">
        <v>59</v>
      </c>
      <c r="P2710">
        <v>4</v>
      </c>
      <c r="Q2710">
        <f>pqZwift[[#This Row],[Afstand]]+IF(pqZwift[[#This Row],[Index]]&gt;1,Q2709,0)</f>
        <v>16327</v>
      </c>
      <c r="R2710">
        <v>14</v>
      </c>
      <c r="S2710">
        <v>87</v>
      </c>
    </row>
    <row r="2711" spans="2:19" x14ac:dyDescent="0.25">
      <c r="B2711">
        <v>2709</v>
      </c>
      <c r="C2711" t="s">
        <v>1431</v>
      </c>
      <c r="D2711" t="s">
        <v>48</v>
      </c>
      <c r="E2711" s="10">
        <v>1.1574074074074073E-5</v>
      </c>
      <c r="F2711" t="s">
        <v>1149</v>
      </c>
      <c r="G2711" t="s">
        <v>41</v>
      </c>
      <c r="H2711" s="11">
        <v>44171.429780092592</v>
      </c>
      <c r="I2711" t="s">
        <v>3668</v>
      </c>
      <c r="J2711">
        <v>0</v>
      </c>
      <c r="K2711">
        <v>87</v>
      </c>
      <c r="M2711">
        <v>2709</v>
      </c>
      <c r="N2711" s="16">
        <v>1.1574074074074073E-5</v>
      </c>
      <c r="O2711">
        <v>59</v>
      </c>
      <c r="P2711">
        <v>3</v>
      </c>
      <c r="Q2711">
        <f>pqZwift[[#This Row],[Afstand]]+IF(pqZwift[[#This Row],[Index]]&gt;1,Q2710,0)</f>
        <v>16330</v>
      </c>
      <c r="R2711">
        <v>11</v>
      </c>
      <c r="S2711">
        <v>87</v>
      </c>
    </row>
    <row r="2712" spans="2:19" x14ac:dyDescent="0.25">
      <c r="B2712">
        <v>2710</v>
      </c>
      <c r="C2712" t="s">
        <v>1431</v>
      </c>
      <c r="D2712" t="s">
        <v>48</v>
      </c>
      <c r="E2712" s="10">
        <v>1.1574074074074073E-5</v>
      </c>
      <c r="F2712" t="s">
        <v>1149</v>
      </c>
      <c r="G2712" t="s">
        <v>102</v>
      </c>
      <c r="H2712" s="11">
        <v>44171.429791666669</v>
      </c>
      <c r="I2712" t="s">
        <v>3669</v>
      </c>
      <c r="J2712">
        <v>0</v>
      </c>
      <c r="K2712">
        <v>87</v>
      </c>
      <c r="M2712">
        <v>2710</v>
      </c>
      <c r="N2712" s="16">
        <v>1.1574074074074073E-5</v>
      </c>
      <c r="O2712">
        <v>59</v>
      </c>
      <c r="P2712">
        <v>3</v>
      </c>
      <c r="Q2712">
        <f>pqZwift[[#This Row],[Afstand]]+IF(pqZwift[[#This Row],[Index]]&gt;1,Q2711,0)</f>
        <v>16333</v>
      </c>
      <c r="R2712">
        <v>11</v>
      </c>
      <c r="S2712">
        <v>87</v>
      </c>
    </row>
    <row r="2713" spans="2:19" x14ac:dyDescent="0.25">
      <c r="B2713">
        <v>2711</v>
      </c>
      <c r="C2713" t="s">
        <v>1431</v>
      </c>
      <c r="D2713" t="s">
        <v>48</v>
      </c>
      <c r="E2713" s="10">
        <v>1.1574074074074073E-5</v>
      </c>
      <c r="F2713" t="s">
        <v>1149</v>
      </c>
      <c r="G2713" t="s">
        <v>102</v>
      </c>
      <c r="H2713" s="11">
        <v>44171.429803240739</v>
      </c>
      <c r="I2713" t="s">
        <v>3670</v>
      </c>
      <c r="J2713">
        <v>0</v>
      </c>
      <c r="K2713">
        <v>88</v>
      </c>
      <c r="M2713">
        <v>2711</v>
      </c>
      <c r="N2713" s="16">
        <v>1.1574074074074073E-5</v>
      </c>
      <c r="O2713">
        <v>59</v>
      </c>
      <c r="P2713">
        <v>3</v>
      </c>
      <c r="Q2713">
        <f>pqZwift[[#This Row],[Afstand]]+IF(pqZwift[[#This Row],[Index]]&gt;1,Q2712,0)</f>
        <v>16336</v>
      </c>
      <c r="R2713">
        <v>11</v>
      </c>
      <c r="S2713">
        <v>88</v>
      </c>
    </row>
    <row r="2714" spans="2:19" x14ac:dyDescent="0.25">
      <c r="B2714">
        <v>2712</v>
      </c>
      <c r="C2714" t="s">
        <v>1431</v>
      </c>
      <c r="D2714" t="s">
        <v>48</v>
      </c>
      <c r="E2714" s="10">
        <v>1.1574074074074073E-5</v>
      </c>
      <c r="F2714" t="s">
        <v>1228</v>
      </c>
      <c r="G2714" t="s">
        <v>41</v>
      </c>
      <c r="H2714" s="11">
        <v>44171.429814814815</v>
      </c>
      <c r="I2714" t="s">
        <v>3671</v>
      </c>
      <c r="J2714">
        <v>0</v>
      </c>
      <c r="K2714">
        <v>87</v>
      </c>
      <c r="M2714">
        <v>2712</v>
      </c>
      <c r="N2714" s="16">
        <v>1.1574074074074073E-5</v>
      </c>
      <c r="O2714">
        <v>59</v>
      </c>
      <c r="P2714">
        <v>3</v>
      </c>
      <c r="Q2714">
        <f>pqZwift[[#This Row],[Afstand]]+IF(pqZwift[[#This Row],[Index]]&gt;1,Q2713,0)</f>
        <v>16339</v>
      </c>
      <c r="R2714">
        <v>10</v>
      </c>
      <c r="S2714">
        <v>87</v>
      </c>
    </row>
    <row r="2715" spans="2:19" x14ac:dyDescent="0.25">
      <c r="B2715">
        <v>2713</v>
      </c>
      <c r="C2715" t="s">
        <v>1436</v>
      </c>
      <c r="D2715" t="s">
        <v>48</v>
      </c>
      <c r="E2715" s="10">
        <v>1.1574074074074073E-5</v>
      </c>
      <c r="F2715" t="s">
        <v>1223</v>
      </c>
      <c r="G2715" t="s">
        <v>2947</v>
      </c>
      <c r="H2715" s="11">
        <v>44171.429826388892</v>
      </c>
      <c r="I2715" t="s">
        <v>3672</v>
      </c>
      <c r="J2715">
        <v>0</v>
      </c>
      <c r="K2715">
        <v>88</v>
      </c>
      <c r="M2715">
        <v>2713</v>
      </c>
      <c r="N2715" s="16">
        <v>1.1574074074074073E-5</v>
      </c>
      <c r="O2715">
        <v>60</v>
      </c>
      <c r="P2715">
        <v>3</v>
      </c>
      <c r="Q2715">
        <f>pqZwift[[#This Row],[Afstand]]+IF(pqZwift[[#This Row],[Index]]&gt;1,Q2714,0)</f>
        <v>16342</v>
      </c>
      <c r="R2715">
        <v>12</v>
      </c>
      <c r="S2715">
        <v>88</v>
      </c>
    </row>
    <row r="2716" spans="2:19" x14ac:dyDescent="0.25">
      <c r="B2716">
        <v>2714</v>
      </c>
      <c r="C2716" t="s">
        <v>1436</v>
      </c>
      <c r="D2716" t="s">
        <v>44</v>
      </c>
      <c r="E2716" s="10">
        <v>1.1574074074074073E-5</v>
      </c>
      <c r="F2716" t="s">
        <v>45</v>
      </c>
      <c r="G2716" t="s">
        <v>46</v>
      </c>
      <c r="H2716" s="11">
        <v>44171.429837962962</v>
      </c>
      <c r="I2716" t="s">
        <v>3673</v>
      </c>
      <c r="J2716">
        <v>0</v>
      </c>
      <c r="K2716">
        <v>89</v>
      </c>
      <c r="M2716">
        <v>2714</v>
      </c>
      <c r="N2716" s="16">
        <v>1.1574074074074073E-5</v>
      </c>
      <c r="O2716">
        <v>60</v>
      </c>
      <c r="P2716">
        <v>4</v>
      </c>
      <c r="Q2716">
        <f>pqZwift[[#This Row],[Afstand]]+IF(pqZwift[[#This Row],[Index]]&gt;1,Q2715,0)</f>
        <v>16346</v>
      </c>
      <c r="R2716">
        <v>15</v>
      </c>
      <c r="S2716">
        <v>89</v>
      </c>
    </row>
    <row r="2717" spans="2:19" x14ac:dyDescent="0.25">
      <c r="B2717">
        <v>2715</v>
      </c>
      <c r="C2717" t="s">
        <v>1436</v>
      </c>
      <c r="D2717" t="s">
        <v>36</v>
      </c>
      <c r="E2717" s="10">
        <v>1.1574074074074073E-5</v>
      </c>
      <c r="F2717" t="s">
        <v>37</v>
      </c>
      <c r="G2717" t="s">
        <v>38</v>
      </c>
      <c r="H2717" s="11">
        <v>44171.429849537039</v>
      </c>
      <c r="I2717" t="s">
        <v>3674</v>
      </c>
      <c r="J2717">
        <v>0</v>
      </c>
      <c r="K2717">
        <v>89</v>
      </c>
      <c r="M2717">
        <v>2715</v>
      </c>
      <c r="N2717" s="16">
        <v>1.1574074074074073E-5</v>
      </c>
      <c r="O2717">
        <v>60</v>
      </c>
      <c r="P2717">
        <v>2</v>
      </c>
      <c r="Q2717">
        <f>pqZwift[[#This Row],[Afstand]]+IF(pqZwift[[#This Row],[Index]]&gt;1,Q2716,0)</f>
        <v>16348</v>
      </c>
      <c r="R2717">
        <v>7</v>
      </c>
      <c r="S2717">
        <v>89</v>
      </c>
    </row>
    <row r="2718" spans="2:19" x14ac:dyDescent="0.25">
      <c r="B2718">
        <v>2716</v>
      </c>
      <c r="C2718" t="s">
        <v>1436</v>
      </c>
      <c r="D2718" t="s">
        <v>44</v>
      </c>
      <c r="E2718" s="10">
        <v>1.1574074074074073E-5</v>
      </c>
      <c r="F2718" t="s">
        <v>1151</v>
      </c>
      <c r="G2718" t="s">
        <v>188</v>
      </c>
      <c r="H2718" s="11">
        <v>44171.429861111108</v>
      </c>
      <c r="I2718" t="s">
        <v>3675</v>
      </c>
      <c r="J2718">
        <v>0</v>
      </c>
      <c r="K2718">
        <v>90</v>
      </c>
      <c r="M2718">
        <v>2716</v>
      </c>
      <c r="N2718" s="16">
        <v>1.1574074074074073E-5</v>
      </c>
      <c r="O2718">
        <v>60</v>
      </c>
      <c r="P2718">
        <v>4</v>
      </c>
      <c r="Q2718">
        <f>pqZwift[[#This Row],[Afstand]]+IF(pqZwift[[#This Row],[Index]]&gt;1,Q2717,0)</f>
        <v>16352</v>
      </c>
      <c r="R2718">
        <v>14</v>
      </c>
      <c r="S2718">
        <v>90</v>
      </c>
    </row>
    <row r="2719" spans="2:19" x14ac:dyDescent="0.25">
      <c r="B2719">
        <v>2717</v>
      </c>
      <c r="C2719" t="s">
        <v>1436</v>
      </c>
      <c r="D2719" t="s">
        <v>36</v>
      </c>
      <c r="E2719" s="10">
        <v>1.1574074074074073E-5</v>
      </c>
      <c r="F2719" t="s">
        <v>40</v>
      </c>
      <c r="G2719" t="s">
        <v>59</v>
      </c>
      <c r="H2719" s="11">
        <v>44171.429872685185</v>
      </c>
      <c r="I2719" t="s">
        <v>3676</v>
      </c>
      <c r="J2719">
        <v>0</v>
      </c>
      <c r="K2719">
        <v>89</v>
      </c>
      <c r="M2719">
        <v>2717</v>
      </c>
      <c r="N2719" s="16">
        <v>1.1574074074074073E-5</v>
      </c>
      <c r="O2719">
        <v>60</v>
      </c>
      <c r="P2719">
        <v>2</v>
      </c>
      <c r="Q2719">
        <f>pqZwift[[#This Row],[Afstand]]+IF(pqZwift[[#This Row],[Index]]&gt;1,Q2718,0)</f>
        <v>16354</v>
      </c>
      <c r="R2719">
        <v>6</v>
      </c>
      <c r="S2719">
        <v>89</v>
      </c>
    </row>
    <row r="2720" spans="2:19" x14ac:dyDescent="0.25">
      <c r="B2720">
        <v>2718</v>
      </c>
      <c r="C2720" t="s">
        <v>1436</v>
      </c>
      <c r="D2720" t="s">
        <v>44</v>
      </c>
      <c r="E2720" s="10">
        <v>1.1574074074074073E-5</v>
      </c>
      <c r="F2720" t="s">
        <v>1154</v>
      </c>
      <c r="G2720" t="s">
        <v>362</v>
      </c>
      <c r="H2720" s="11">
        <v>44171.429884259262</v>
      </c>
      <c r="I2720" t="s">
        <v>3677</v>
      </c>
      <c r="J2720">
        <v>0</v>
      </c>
      <c r="K2720">
        <v>90</v>
      </c>
      <c r="M2720">
        <v>2718</v>
      </c>
      <c r="N2720" s="16">
        <v>1.1574074074074073E-5</v>
      </c>
      <c r="O2720">
        <v>60</v>
      </c>
      <c r="P2720">
        <v>4</v>
      </c>
      <c r="Q2720">
        <f>pqZwift[[#This Row],[Afstand]]+IF(pqZwift[[#This Row],[Index]]&gt;1,Q2719,0)</f>
        <v>16358</v>
      </c>
      <c r="R2720">
        <v>13</v>
      </c>
      <c r="S2720">
        <v>90</v>
      </c>
    </row>
    <row r="2721" spans="2:19" x14ac:dyDescent="0.25">
      <c r="B2721">
        <v>2719</v>
      </c>
      <c r="C2721" t="s">
        <v>1436</v>
      </c>
      <c r="D2721" t="s">
        <v>44</v>
      </c>
      <c r="E2721" s="10">
        <v>1.1574074074074073E-5</v>
      </c>
      <c r="F2721" t="s">
        <v>1154</v>
      </c>
      <c r="G2721" t="s">
        <v>318</v>
      </c>
      <c r="H2721" s="11">
        <v>44171.429895833331</v>
      </c>
      <c r="I2721" t="s">
        <v>3678</v>
      </c>
      <c r="J2721">
        <v>0</v>
      </c>
      <c r="K2721">
        <v>91</v>
      </c>
      <c r="M2721">
        <v>2719</v>
      </c>
      <c r="N2721" s="16">
        <v>1.1574074074074073E-5</v>
      </c>
      <c r="O2721">
        <v>60</v>
      </c>
      <c r="P2721">
        <v>4</v>
      </c>
      <c r="Q2721">
        <f>pqZwift[[#This Row],[Afstand]]+IF(pqZwift[[#This Row],[Index]]&gt;1,Q2720,0)</f>
        <v>16362</v>
      </c>
      <c r="R2721">
        <v>13</v>
      </c>
      <c r="S2721">
        <v>91</v>
      </c>
    </row>
    <row r="2722" spans="2:19" x14ac:dyDescent="0.25">
      <c r="B2722">
        <v>2720</v>
      </c>
      <c r="C2722" t="s">
        <v>1436</v>
      </c>
      <c r="D2722" t="s">
        <v>44</v>
      </c>
      <c r="E2722" s="10">
        <v>1.1574074074074073E-5</v>
      </c>
      <c r="F2722" t="s">
        <v>1154</v>
      </c>
      <c r="G2722" t="s">
        <v>318</v>
      </c>
      <c r="H2722" s="11">
        <v>44171.429907407408</v>
      </c>
      <c r="I2722" t="s">
        <v>3679</v>
      </c>
      <c r="J2722">
        <v>0</v>
      </c>
      <c r="K2722">
        <v>90</v>
      </c>
      <c r="M2722">
        <v>2720</v>
      </c>
      <c r="N2722" s="16">
        <v>1.1574074074074073E-5</v>
      </c>
      <c r="O2722">
        <v>60</v>
      </c>
      <c r="P2722">
        <v>4</v>
      </c>
      <c r="Q2722">
        <f>pqZwift[[#This Row],[Afstand]]+IF(pqZwift[[#This Row],[Index]]&gt;1,Q2721,0)</f>
        <v>16366</v>
      </c>
      <c r="R2722">
        <v>13</v>
      </c>
      <c r="S2722">
        <v>90</v>
      </c>
    </row>
    <row r="2723" spans="2:19" x14ac:dyDescent="0.25">
      <c r="B2723">
        <v>2721</v>
      </c>
      <c r="C2723" t="s">
        <v>1436</v>
      </c>
      <c r="D2723" t="s">
        <v>136</v>
      </c>
      <c r="E2723" s="10">
        <v>1.1574074074074073E-5</v>
      </c>
      <c r="F2723" t="s">
        <v>3274</v>
      </c>
      <c r="G2723" t="s">
        <v>190</v>
      </c>
      <c r="H2723" s="11">
        <v>44171.429918981485</v>
      </c>
      <c r="I2723" t="s">
        <v>3680</v>
      </c>
      <c r="J2723">
        <v>0</v>
      </c>
      <c r="K2723">
        <v>92</v>
      </c>
      <c r="M2723">
        <v>2721</v>
      </c>
      <c r="N2723" s="16">
        <v>1.1574074074074073E-5</v>
      </c>
      <c r="O2723">
        <v>60</v>
      </c>
      <c r="P2723">
        <v>1</v>
      </c>
      <c r="Q2723">
        <f>pqZwift[[#This Row],[Afstand]]+IF(pqZwift[[#This Row],[Index]]&gt;1,Q2722,0)</f>
        <v>16367</v>
      </c>
      <c r="R2723">
        <v>5</v>
      </c>
      <c r="S2723">
        <v>92</v>
      </c>
    </row>
    <row r="2724" spans="2:19" x14ac:dyDescent="0.25">
      <c r="B2724">
        <v>2722</v>
      </c>
      <c r="C2724" t="s">
        <v>1436</v>
      </c>
      <c r="D2724" t="s">
        <v>44</v>
      </c>
      <c r="E2724" s="10">
        <v>1.1574074074074073E-5</v>
      </c>
      <c r="F2724" t="s">
        <v>1154</v>
      </c>
      <c r="G2724" t="s">
        <v>351</v>
      </c>
      <c r="H2724" s="11">
        <v>44171.429930555554</v>
      </c>
      <c r="I2724" t="s">
        <v>3680</v>
      </c>
      <c r="J2724">
        <v>0</v>
      </c>
      <c r="K2724">
        <v>93</v>
      </c>
      <c r="M2724">
        <v>2722</v>
      </c>
      <c r="N2724" s="16">
        <v>1.1574074074074073E-5</v>
      </c>
      <c r="O2724">
        <v>60</v>
      </c>
      <c r="P2724">
        <v>4</v>
      </c>
      <c r="Q2724">
        <f>pqZwift[[#This Row],[Afstand]]+IF(pqZwift[[#This Row],[Index]]&gt;1,Q2723,0)</f>
        <v>16371</v>
      </c>
      <c r="R2724">
        <v>13</v>
      </c>
      <c r="S2724">
        <v>93</v>
      </c>
    </row>
    <row r="2725" spans="2:19" x14ac:dyDescent="0.25">
      <c r="B2725">
        <v>2723</v>
      </c>
      <c r="C2725" t="s">
        <v>1436</v>
      </c>
      <c r="D2725" t="s">
        <v>44</v>
      </c>
      <c r="E2725" s="10">
        <v>1.1574074074074073E-5</v>
      </c>
      <c r="F2725" t="s">
        <v>1154</v>
      </c>
      <c r="G2725" t="s">
        <v>318</v>
      </c>
      <c r="H2725" s="11">
        <v>44171.429942129631</v>
      </c>
      <c r="I2725" t="s">
        <v>3681</v>
      </c>
      <c r="J2725">
        <v>0</v>
      </c>
      <c r="K2725">
        <v>94</v>
      </c>
      <c r="M2725">
        <v>2723</v>
      </c>
      <c r="N2725" s="16">
        <v>1.1574074074074073E-5</v>
      </c>
      <c r="O2725">
        <v>60</v>
      </c>
      <c r="P2725">
        <v>4</v>
      </c>
      <c r="Q2725">
        <f>pqZwift[[#This Row],[Afstand]]+IF(pqZwift[[#This Row],[Index]]&gt;1,Q2724,0)</f>
        <v>16375</v>
      </c>
      <c r="R2725">
        <v>13</v>
      </c>
      <c r="S2725">
        <v>94</v>
      </c>
    </row>
    <row r="2726" spans="2:19" x14ac:dyDescent="0.25">
      <c r="B2726">
        <v>2724</v>
      </c>
      <c r="C2726" t="s">
        <v>1436</v>
      </c>
      <c r="D2726" t="s">
        <v>44</v>
      </c>
      <c r="E2726" s="10">
        <v>1.1574074074074073E-5</v>
      </c>
      <c r="F2726" t="s">
        <v>1154</v>
      </c>
      <c r="G2726" t="s">
        <v>362</v>
      </c>
      <c r="H2726" s="11">
        <v>44171.4299537037</v>
      </c>
      <c r="I2726" t="s">
        <v>3682</v>
      </c>
      <c r="J2726">
        <v>0</v>
      </c>
      <c r="K2726">
        <v>94</v>
      </c>
      <c r="M2726">
        <v>2724</v>
      </c>
      <c r="N2726" s="16">
        <v>1.1574074074074073E-5</v>
      </c>
      <c r="O2726">
        <v>60</v>
      </c>
      <c r="P2726">
        <v>4</v>
      </c>
      <c r="Q2726">
        <f>pqZwift[[#This Row],[Afstand]]+IF(pqZwift[[#This Row],[Index]]&gt;1,Q2725,0)</f>
        <v>16379</v>
      </c>
      <c r="R2726">
        <v>13</v>
      </c>
      <c r="S2726">
        <v>94</v>
      </c>
    </row>
    <row r="2727" spans="2:19" x14ac:dyDescent="0.25">
      <c r="B2727">
        <v>2725</v>
      </c>
      <c r="C2727" t="s">
        <v>1436</v>
      </c>
      <c r="D2727" t="s">
        <v>44</v>
      </c>
      <c r="E2727" s="10">
        <v>1.1574074074074073E-5</v>
      </c>
      <c r="F2727" t="s">
        <v>1154</v>
      </c>
      <c r="G2727" t="s">
        <v>357</v>
      </c>
      <c r="H2727" s="11">
        <v>44171.429965277777</v>
      </c>
      <c r="I2727" t="s">
        <v>3683</v>
      </c>
      <c r="J2727">
        <v>0</v>
      </c>
      <c r="K2727">
        <v>93</v>
      </c>
      <c r="M2727">
        <v>2725</v>
      </c>
      <c r="N2727" s="16">
        <v>1.1574074074074073E-5</v>
      </c>
      <c r="O2727">
        <v>60</v>
      </c>
      <c r="P2727">
        <v>4</v>
      </c>
      <c r="Q2727">
        <f>pqZwift[[#This Row],[Afstand]]+IF(pqZwift[[#This Row],[Index]]&gt;1,Q2726,0)</f>
        <v>16383</v>
      </c>
      <c r="R2727">
        <v>13</v>
      </c>
      <c r="S2727">
        <v>93</v>
      </c>
    </row>
    <row r="2728" spans="2:19" x14ac:dyDescent="0.25">
      <c r="B2728">
        <v>2726</v>
      </c>
      <c r="C2728" t="s">
        <v>1436</v>
      </c>
      <c r="D2728" t="s">
        <v>44</v>
      </c>
      <c r="E2728" s="10">
        <v>1.1574074074074073E-5</v>
      </c>
      <c r="F2728" t="s">
        <v>1154</v>
      </c>
      <c r="G2728" t="s">
        <v>3271</v>
      </c>
      <c r="H2728" s="11">
        <v>44171.429976851854</v>
      </c>
      <c r="I2728" t="s">
        <v>3684</v>
      </c>
      <c r="J2728">
        <v>0</v>
      </c>
      <c r="K2728">
        <v>93</v>
      </c>
      <c r="M2728">
        <v>2726</v>
      </c>
      <c r="N2728" s="16">
        <v>1.1574074074074073E-5</v>
      </c>
      <c r="O2728">
        <v>60</v>
      </c>
      <c r="P2728">
        <v>4</v>
      </c>
      <c r="Q2728">
        <f>pqZwift[[#This Row],[Afstand]]+IF(pqZwift[[#This Row],[Index]]&gt;1,Q2727,0)</f>
        <v>16387</v>
      </c>
      <c r="R2728">
        <v>13</v>
      </c>
      <c r="S2728">
        <v>93</v>
      </c>
    </row>
    <row r="2729" spans="2:19" x14ac:dyDescent="0.25">
      <c r="B2729">
        <v>2727</v>
      </c>
      <c r="C2729" t="s">
        <v>1436</v>
      </c>
      <c r="D2729" t="s">
        <v>36</v>
      </c>
      <c r="E2729" s="10">
        <v>1.1574074074074073E-5</v>
      </c>
      <c r="F2729" t="s">
        <v>37</v>
      </c>
      <c r="G2729" t="s">
        <v>38</v>
      </c>
      <c r="H2729" s="11">
        <v>44171.429988425924</v>
      </c>
      <c r="I2729" t="s">
        <v>3685</v>
      </c>
      <c r="J2729">
        <v>0</v>
      </c>
      <c r="K2729">
        <v>90</v>
      </c>
      <c r="M2729">
        <v>2727</v>
      </c>
      <c r="N2729" s="16">
        <v>1.1574074074074073E-5</v>
      </c>
      <c r="O2729">
        <v>60</v>
      </c>
      <c r="P2729">
        <v>2</v>
      </c>
      <c r="Q2729">
        <f>pqZwift[[#This Row],[Afstand]]+IF(pqZwift[[#This Row],[Index]]&gt;1,Q2728,0)</f>
        <v>16389</v>
      </c>
      <c r="R2729">
        <v>7</v>
      </c>
      <c r="S2729">
        <v>90</v>
      </c>
    </row>
    <row r="2730" spans="2:19" x14ac:dyDescent="0.25">
      <c r="B2730">
        <v>2728</v>
      </c>
      <c r="C2730" t="s">
        <v>1441</v>
      </c>
      <c r="D2730" t="s">
        <v>44</v>
      </c>
      <c r="E2730" s="10">
        <v>1.1574074074074073E-5</v>
      </c>
      <c r="F2730" t="s">
        <v>1151</v>
      </c>
      <c r="G2730" t="s">
        <v>2956</v>
      </c>
      <c r="H2730" s="11">
        <v>44171.43</v>
      </c>
      <c r="I2730" t="s">
        <v>3686</v>
      </c>
      <c r="J2730">
        <v>0</v>
      </c>
      <c r="K2730">
        <v>88</v>
      </c>
      <c r="M2730">
        <v>2728</v>
      </c>
      <c r="N2730" s="16">
        <v>1.1574074074074073E-5</v>
      </c>
      <c r="O2730">
        <v>61</v>
      </c>
      <c r="P2730">
        <v>4</v>
      </c>
      <c r="Q2730">
        <f>pqZwift[[#This Row],[Afstand]]+IF(pqZwift[[#This Row],[Index]]&gt;1,Q2729,0)</f>
        <v>16393</v>
      </c>
      <c r="R2730">
        <v>14</v>
      </c>
      <c r="S2730">
        <v>88</v>
      </c>
    </row>
    <row r="2731" spans="2:19" x14ac:dyDescent="0.25">
      <c r="B2731">
        <v>2729</v>
      </c>
      <c r="C2731" t="s">
        <v>1441</v>
      </c>
      <c r="D2731" t="s">
        <v>44</v>
      </c>
      <c r="E2731" s="10">
        <v>1.1574074074074073E-5</v>
      </c>
      <c r="F2731" t="s">
        <v>1151</v>
      </c>
      <c r="G2731" t="s">
        <v>2956</v>
      </c>
      <c r="H2731" s="11">
        <v>44171.430011574077</v>
      </c>
      <c r="I2731" t="s">
        <v>3687</v>
      </c>
      <c r="J2731">
        <v>0</v>
      </c>
      <c r="K2731">
        <v>88</v>
      </c>
      <c r="M2731">
        <v>2729</v>
      </c>
      <c r="N2731" s="16">
        <v>1.1574074074074073E-5</v>
      </c>
      <c r="O2731">
        <v>61</v>
      </c>
      <c r="P2731">
        <v>4</v>
      </c>
      <c r="Q2731">
        <f>pqZwift[[#This Row],[Afstand]]+IF(pqZwift[[#This Row],[Index]]&gt;1,Q2730,0)</f>
        <v>16397</v>
      </c>
      <c r="R2731">
        <v>14</v>
      </c>
      <c r="S2731">
        <v>88</v>
      </c>
    </row>
    <row r="2732" spans="2:19" x14ac:dyDescent="0.25">
      <c r="B2732">
        <v>2730</v>
      </c>
      <c r="C2732" t="s">
        <v>1441</v>
      </c>
      <c r="D2732" t="s">
        <v>48</v>
      </c>
      <c r="E2732" s="10">
        <v>1.1574074074074073E-5</v>
      </c>
      <c r="F2732" t="s">
        <v>1228</v>
      </c>
      <c r="G2732" t="s">
        <v>2943</v>
      </c>
      <c r="H2732" s="11">
        <v>44171.430023148147</v>
      </c>
      <c r="I2732" t="s">
        <v>3688</v>
      </c>
      <c r="J2732">
        <v>0</v>
      </c>
      <c r="K2732">
        <v>88</v>
      </c>
      <c r="M2732">
        <v>2730</v>
      </c>
      <c r="N2732" s="16">
        <v>1.1574074074074073E-5</v>
      </c>
      <c r="O2732">
        <v>61</v>
      </c>
      <c r="P2732">
        <v>3</v>
      </c>
      <c r="Q2732">
        <f>pqZwift[[#This Row],[Afstand]]+IF(pqZwift[[#This Row],[Index]]&gt;1,Q2731,0)</f>
        <v>16400</v>
      </c>
      <c r="R2732">
        <v>10</v>
      </c>
      <c r="S2732">
        <v>88</v>
      </c>
    </row>
    <row r="2733" spans="2:19" x14ac:dyDescent="0.25">
      <c r="B2733">
        <v>2731</v>
      </c>
      <c r="C2733" t="s">
        <v>1441</v>
      </c>
      <c r="D2733" t="s">
        <v>48</v>
      </c>
      <c r="E2733" s="10">
        <v>1.1574074074074073E-5</v>
      </c>
      <c r="F2733" t="s">
        <v>1223</v>
      </c>
      <c r="G2733" t="s">
        <v>162</v>
      </c>
      <c r="H2733" s="11">
        <v>44171.430034722223</v>
      </c>
      <c r="I2733" t="s">
        <v>3689</v>
      </c>
      <c r="J2733">
        <v>0</v>
      </c>
      <c r="K2733">
        <v>88</v>
      </c>
      <c r="M2733">
        <v>2731</v>
      </c>
      <c r="N2733" s="16">
        <v>1.1574074074074073E-5</v>
      </c>
      <c r="O2733">
        <v>61</v>
      </c>
      <c r="P2733">
        <v>3</v>
      </c>
      <c r="Q2733">
        <f>pqZwift[[#This Row],[Afstand]]+IF(pqZwift[[#This Row],[Index]]&gt;1,Q2732,0)</f>
        <v>16403</v>
      </c>
      <c r="R2733">
        <v>12</v>
      </c>
      <c r="S2733">
        <v>88</v>
      </c>
    </row>
    <row r="2734" spans="2:19" x14ac:dyDescent="0.25">
      <c r="B2734">
        <v>2732</v>
      </c>
      <c r="C2734" t="s">
        <v>1441</v>
      </c>
      <c r="D2734" t="s">
        <v>48</v>
      </c>
      <c r="E2734" s="10">
        <v>1.1574074074074073E-5</v>
      </c>
      <c r="F2734" t="s">
        <v>1149</v>
      </c>
      <c r="G2734" t="s">
        <v>102</v>
      </c>
      <c r="H2734" s="11">
        <v>44171.430046296293</v>
      </c>
      <c r="I2734" t="s">
        <v>3690</v>
      </c>
      <c r="J2734">
        <v>0</v>
      </c>
      <c r="K2734">
        <v>88</v>
      </c>
      <c r="M2734">
        <v>2732</v>
      </c>
      <c r="N2734" s="16">
        <v>1.1574074074074073E-5</v>
      </c>
      <c r="O2734">
        <v>61</v>
      </c>
      <c r="P2734">
        <v>3</v>
      </c>
      <c r="Q2734">
        <f>pqZwift[[#This Row],[Afstand]]+IF(pqZwift[[#This Row],[Index]]&gt;1,Q2733,0)</f>
        <v>16406</v>
      </c>
      <c r="R2734">
        <v>11</v>
      </c>
      <c r="S2734">
        <v>88</v>
      </c>
    </row>
    <row r="2735" spans="2:19" x14ac:dyDescent="0.25">
      <c r="B2735">
        <v>2733</v>
      </c>
      <c r="C2735" t="s">
        <v>1441</v>
      </c>
      <c r="D2735" t="s">
        <v>48</v>
      </c>
      <c r="E2735" s="10">
        <v>1.1574074074074073E-5</v>
      </c>
      <c r="F2735" t="s">
        <v>1228</v>
      </c>
      <c r="G2735" t="s">
        <v>2943</v>
      </c>
      <c r="H2735" s="11">
        <v>44171.43005787037</v>
      </c>
      <c r="I2735" t="s">
        <v>3691</v>
      </c>
      <c r="J2735">
        <v>0</v>
      </c>
      <c r="K2735">
        <v>87</v>
      </c>
      <c r="M2735">
        <v>2733</v>
      </c>
      <c r="N2735" s="16">
        <v>1.1574074074074073E-5</v>
      </c>
      <c r="O2735">
        <v>61</v>
      </c>
      <c r="P2735">
        <v>3</v>
      </c>
      <c r="Q2735">
        <f>pqZwift[[#This Row],[Afstand]]+IF(pqZwift[[#This Row],[Index]]&gt;1,Q2734,0)</f>
        <v>16409</v>
      </c>
      <c r="R2735">
        <v>10</v>
      </c>
      <c r="S2735">
        <v>87</v>
      </c>
    </row>
    <row r="2736" spans="2:19" x14ac:dyDescent="0.25">
      <c r="B2736">
        <v>2734</v>
      </c>
      <c r="C2736" t="s">
        <v>1441</v>
      </c>
      <c r="D2736" t="s">
        <v>44</v>
      </c>
      <c r="E2736" s="10">
        <v>1.1574074074074073E-5</v>
      </c>
      <c r="F2736" t="s">
        <v>1151</v>
      </c>
      <c r="G2736" t="s">
        <v>38</v>
      </c>
      <c r="H2736" s="11">
        <v>44171.430069444446</v>
      </c>
      <c r="I2736" t="s">
        <v>3692</v>
      </c>
      <c r="J2736">
        <v>0</v>
      </c>
      <c r="K2736">
        <v>88</v>
      </c>
      <c r="M2736">
        <v>2734</v>
      </c>
      <c r="N2736" s="16">
        <v>1.1574074074074073E-5</v>
      </c>
      <c r="O2736">
        <v>61</v>
      </c>
      <c r="P2736">
        <v>4</v>
      </c>
      <c r="Q2736">
        <f>pqZwift[[#This Row],[Afstand]]+IF(pqZwift[[#This Row],[Index]]&gt;1,Q2735,0)</f>
        <v>16413</v>
      </c>
      <c r="R2736">
        <v>14</v>
      </c>
      <c r="S2736">
        <v>88</v>
      </c>
    </row>
    <row r="2737" spans="2:19" x14ac:dyDescent="0.25">
      <c r="B2737">
        <v>2735</v>
      </c>
      <c r="C2737" t="s">
        <v>1441</v>
      </c>
      <c r="D2737" t="s">
        <v>48</v>
      </c>
      <c r="E2737" s="10">
        <v>1.1574074074074073E-5</v>
      </c>
      <c r="F2737" t="s">
        <v>1149</v>
      </c>
      <c r="G2737" t="s">
        <v>102</v>
      </c>
      <c r="H2737" s="11">
        <v>44171.430081018516</v>
      </c>
      <c r="I2737" t="s">
        <v>3693</v>
      </c>
      <c r="J2737">
        <v>0</v>
      </c>
      <c r="K2737">
        <v>88</v>
      </c>
      <c r="M2737">
        <v>2735</v>
      </c>
      <c r="N2737" s="16">
        <v>1.1574074074074073E-5</v>
      </c>
      <c r="O2737">
        <v>61</v>
      </c>
      <c r="P2737">
        <v>3</v>
      </c>
      <c r="Q2737">
        <f>pqZwift[[#This Row],[Afstand]]+IF(pqZwift[[#This Row],[Index]]&gt;1,Q2736,0)</f>
        <v>16416</v>
      </c>
      <c r="R2737">
        <v>11</v>
      </c>
      <c r="S2737">
        <v>88</v>
      </c>
    </row>
    <row r="2738" spans="2:19" x14ac:dyDescent="0.25">
      <c r="B2738">
        <v>2736</v>
      </c>
      <c r="C2738" t="s">
        <v>1441</v>
      </c>
      <c r="D2738" t="s">
        <v>48</v>
      </c>
      <c r="E2738" s="10">
        <v>1.1574074074074073E-5</v>
      </c>
      <c r="F2738" t="s">
        <v>1228</v>
      </c>
      <c r="G2738" t="s">
        <v>41</v>
      </c>
      <c r="H2738" s="11">
        <v>44171.430092592593</v>
      </c>
      <c r="I2738" t="s">
        <v>3694</v>
      </c>
      <c r="J2738">
        <v>0</v>
      </c>
      <c r="K2738">
        <v>88</v>
      </c>
      <c r="M2738">
        <v>2736</v>
      </c>
      <c r="N2738" s="16">
        <v>1.1574074074074073E-5</v>
      </c>
      <c r="O2738">
        <v>61</v>
      </c>
      <c r="P2738">
        <v>3</v>
      </c>
      <c r="Q2738">
        <f>pqZwift[[#This Row],[Afstand]]+IF(pqZwift[[#This Row],[Index]]&gt;1,Q2737,0)</f>
        <v>16419</v>
      </c>
      <c r="R2738">
        <v>10</v>
      </c>
      <c r="S2738">
        <v>88</v>
      </c>
    </row>
    <row r="2739" spans="2:19" x14ac:dyDescent="0.25">
      <c r="B2739">
        <v>2737</v>
      </c>
      <c r="C2739" t="s">
        <v>1441</v>
      </c>
      <c r="D2739" t="s">
        <v>44</v>
      </c>
      <c r="E2739" s="10">
        <v>1.1574074074074073E-5</v>
      </c>
      <c r="F2739" t="s">
        <v>1151</v>
      </c>
      <c r="G2739" t="s">
        <v>305</v>
      </c>
      <c r="H2739" s="11">
        <v>44171.430104166669</v>
      </c>
      <c r="I2739" t="s">
        <v>3695</v>
      </c>
      <c r="J2739">
        <v>0</v>
      </c>
      <c r="K2739">
        <v>88</v>
      </c>
      <c r="M2739">
        <v>2737</v>
      </c>
      <c r="N2739" s="16">
        <v>1.1574074074074073E-5</v>
      </c>
      <c r="O2739">
        <v>61</v>
      </c>
      <c r="P2739">
        <v>4</v>
      </c>
      <c r="Q2739">
        <f>pqZwift[[#This Row],[Afstand]]+IF(pqZwift[[#This Row],[Index]]&gt;1,Q2738,0)</f>
        <v>16423</v>
      </c>
      <c r="R2739">
        <v>14</v>
      </c>
      <c r="S2739">
        <v>88</v>
      </c>
    </row>
    <row r="2740" spans="2:19" x14ac:dyDescent="0.25">
      <c r="B2740">
        <v>2738</v>
      </c>
      <c r="C2740" t="s">
        <v>1441</v>
      </c>
      <c r="D2740" t="s">
        <v>48</v>
      </c>
      <c r="E2740" s="10">
        <v>1.1574074074074073E-5</v>
      </c>
      <c r="F2740" t="s">
        <v>1223</v>
      </c>
      <c r="G2740" t="s">
        <v>106</v>
      </c>
      <c r="H2740" s="11">
        <v>44171.430115740739</v>
      </c>
      <c r="I2740" t="s">
        <v>3696</v>
      </c>
      <c r="J2740">
        <v>0</v>
      </c>
      <c r="K2740">
        <v>90</v>
      </c>
      <c r="M2740">
        <v>2738</v>
      </c>
      <c r="N2740" s="16">
        <v>1.1574074074074073E-5</v>
      </c>
      <c r="O2740">
        <v>61</v>
      </c>
      <c r="P2740">
        <v>3</v>
      </c>
      <c r="Q2740">
        <f>pqZwift[[#This Row],[Afstand]]+IF(pqZwift[[#This Row],[Index]]&gt;1,Q2739,0)</f>
        <v>16426</v>
      </c>
      <c r="R2740">
        <v>12</v>
      </c>
      <c r="S2740">
        <v>90</v>
      </c>
    </row>
    <row r="2741" spans="2:19" x14ac:dyDescent="0.25">
      <c r="B2741">
        <v>2739</v>
      </c>
      <c r="C2741" t="s">
        <v>1441</v>
      </c>
      <c r="D2741" t="s">
        <v>48</v>
      </c>
      <c r="E2741" s="10">
        <v>1.1574074074074073E-5</v>
      </c>
      <c r="F2741" t="s">
        <v>1228</v>
      </c>
      <c r="G2741" t="s">
        <v>41</v>
      </c>
      <c r="H2741" s="11">
        <v>44171.430127314816</v>
      </c>
      <c r="I2741" t="s">
        <v>3697</v>
      </c>
      <c r="J2741">
        <v>0</v>
      </c>
      <c r="K2741">
        <v>90</v>
      </c>
      <c r="M2741">
        <v>2739</v>
      </c>
      <c r="N2741" s="16">
        <v>1.1574074074074073E-5</v>
      </c>
      <c r="O2741">
        <v>61</v>
      </c>
      <c r="P2741">
        <v>3</v>
      </c>
      <c r="Q2741">
        <f>pqZwift[[#This Row],[Afstand]]+IF(pqZwift[[#This Row],[Index]]&gt;1,Q2740,0)</f>
        <v>16429</v>
      </c>
      <c r="R2741">
        <v>10</v>
      </c>
      <c r="S2741">
        <v>90</v>
      </c>
    </row>
    <row r="2742" spans="2:19" x14ac:dyDescent="0.25">
      <c r="B2742">
        <v>2740</v>
      </c>
      <c r="C2742" t="s">
        <v>1441</v>
      </c>
      <c r="D2742" t="s">
        <v>48</v>
      </c>
      <c r="E2742" s="10">
        <v>1.1574074074074073E-5</v>
      </c>
      <c r="F2742" t="s">
        <v>1154</v>
      </c>
      <c r="G2742" t="s">
        <v>3160</v>
      </c>
      <c r="H2742" s="11">
        <v>44171.430138888885</v>
      </c>
      <c r="I2742" t="s">
        <v>3698</v>
      </c>
      <c r="J2742">
        <v>0</v>
      </c>
      <c r="K2742">
        <v>91</v>
      </c>
      <c r="M2742">
        <v>2740</v>
      </c>
      <c r="N2742" s="16">
        <v>1.1574074074074073E-5</v>
      </c>
      <c r="O2742">
        <v>61</v>
      </c>
      <c r="P2742">
        <v>3</v>
      </c>
      <c r="Q2742">
        <f>pqZwift[[#This Row],[Afstand]]+IF(pqZwift[[#This Row],[Index]]&gt;1,Q2741,0)</f>
        <v>16432</v>
      </c>
      <c r="R2742">
        <v>13</v>
      </c>
      <c r="S2742">
        <v>91</v>
      </c>
    </row>
    <row r="2743" spans="2:19" x14ac:dyDescent="0.25">
      <c r="B2743">
        <v>2741</v>
      </c>
      <c r="C2743" t="s">
        <v>1449</v>
      </c>
      <c r="D2743" t="s">
        <v>48</v>
      </c>
      <c r="E2743" s="10">
        <v>1.1574074074074073E-5</v>
      </c>
      <c r="F2743" t="s">
        <v>1149</v>
      </c>
      <c r="G2743" t="s">
        <v>41</v>
      </c>
      <c r="H2743" s="11">
        <v>44171.430150462962</v>
      </c>
      <c r="I2743" t="s">
        <v>3699</v>
      </c>
      <c r="J2743">
        <v>0</v>
      </c>
      <c r="K2743">
        <v>92</v>
      </c>
      <c r="M2743">
        <v>2741</v>
      </c>
      <c r="N2743" s="16">
        <v>1.1574074074074073E-5</v>
      </c>
      <c r="O2743">
        <v>62</v>
      </c>
      <c r="P2743">
        <v>3</v>
      </c>
      <c r="Q2743">
        <f>pqZwift[[#This Row],[Afstand]]+IF(pqZwift[[#This Row],[Index]]&gt;1,Q2742,0)</f>
        <v>16435</v>
      </c>
      <c r="R2743">
        <v>11</v>
      </c>
      <c r="S2743">
        <v>92</v>
      </c>
    </row>
    <row r="2744" spans="2:19" x14ac:dyDescent="0.25">
      <c r="B2744">
        <v>2742</v>
      </c>
      <c r="C2744" t="s">
        <v>1449</v>
      </c>
      <c r="D2744" t="s">
        <v>44</v>
      </c>
      <c r="E2744" s="10">
        <v>1.1574074074074073E-5</v>
      </c>
      <c r="F2744" t="s">
        <v>45</v>
      </c>
      <c r="G2744" t="s">
        <v>140</v>
      </c>
      <c r="H2744" s="11">
        <v>44171.430162037039</v>
      </c>
      <c r="I2744" t="s">
        <v>3700</v>
      </c>
      <c r="J2744">
        <v>0</v>
      </c>
      <c r="K2744">
        <v>90</v>
      </c>
      <c r="M2744">
        <v>2742</v>
      </c>
      <c r="N2744" s="16">
        <v>1.1574074074074073E-5</v>
      </c>
      <c r="O2744">
        <v>62</v>
      </c>
      <c r="P2744">
        <v>4</v>
      </c>
      <c r="Q2744">
        <f>pqZwift[[#This Row],[Afstand]]+IF(pqZwift[[#This Row],[Index]]&gt;1,Q2743,0)</f>
        <v>16439</v>
      </c>
      <c r="R2744">
        <v>15</v>
      </c>
      <c r="S2744">
        <v>90</v>
      </c>
    </row>
    <row r="2745" spans="2:19" x14ac:dyDescent="0.25">
      <c r="B2745">
        <v>2743</v>
      </c>
      <c r="C2745" t="s">
        <v>1449</v>
      </c>
      <c r="D2745" t="s">
        <v>48</v>
      </c>
      <c r="E2745" s="10">
        <v>1.1574074074074073E-5</v>
      </c>
      <c r="F2745" t="s">
        <v>1149</v>
      </c>
      <c r="G2745" t="s">
        <v>41</v>
      </c>
      <c r="H2745" s="11">
        <v>44171.430173611108</v>
      </c>
      <c r="I2745" t="s">
        <v>3701</v>
      </c>
      <c r="J2745">
        <v>0</v>
      </c>
      <c r="K2745">
        <v>89</v>
      </c>
      <c r="M2745">
        <v>2743</v>
      </c>
      <c r="N2745" s="16">
        <v>1.1574074074074073E-5</v>
      </c>
      <c r="O2745">
        <v>62</v>
      </c>
      <c r="P2745">
        <v>3</v>
      </c>
      <c r="Q2745">
        <f>pqZwift[[#This Row],[Afstand]]+IF(pqZwift[[#This Row],[Index]]&gt;1,Q2744,0)</f>
        <v>16442</v>
      </c>
      <c r="R2745">
        <v>11</v>
      </c>
      <c r="S2745">
        <v>89</v>
      </c>
    </row>
    <row r="2746" spans="2:19" x14ac:dyDescent="0.25">
      <c r="B2746">
        <v>2744</v>
      </c>
      <c r="C2746" t="s">
        <v>1449</v>
      </c>
      <c r="D2746" t="s">
        <v>48</v>
      </c>
      <c r="E2746" s="10">
        <v>1.1574074074074073E-5</v>
      </c>
      <c r="F2746" t="s">
        <v>1223</v>
      </c>
      <c r="G2746" t="s">
        <v>121</v>
      </c>
      <c r="H2746" s="11">
        <v>44171.430185185185</v>
      </c>
      <c r="I2746" t="s">
        <v>3702</v>
      </c>
      <c r="J2746">
        <v>0</v>
      </c>
      <c r="K2746">
        <v>90</v>
      </c>
      <c r="M2746">
        <v>2744</v>
      </c>
      <c r="N2746" s="16">
        <v>1.1574074074074073E-5</v>
      </c>
      <c r="O2746">
        <v>62</v>
      </c>
      <c r="P2746">
        <v>3</v>
      </c>
      <c r="Q2746">
        <f>pqZwift[[#This Row],[Afstand]]+IF(pqZwift[[#This Row],[Index]]&gt;1,Q2745,0)</f>
        <v>16445</v>
      </c>
      <c r="R2746">
        <v>12</v>
      </c>
      <c r="S2746">
        <v>90</v>
      </c>
    </row>
    <row r="2747" spans="2:19" x14ac:dyDescent="0.25">
      <c r="B2747">
        <v>2745</v>
      </c>
      <c r="C2747" t="s">
        <v>1449</v>
      </c>
      <c r="D2747" t="s">
        <v>48</v>
      </c>
      <c r="E2747" s="10">
        <v>1.1574074074074073E-5</v>
      </c>
      <c r="F2747" t="s">
        <v>1149</v>
      </c>
      <c r="G2747" t="s">
        <v>41</v>
      </c>
      <c r="H2747" s="11">
        <v>44171.430196759262</v>
      </c>
      <c r="I2747" t="s">
        <v>3703</v>
      </c>
      <c r="J2747">
        <v>0</v>
      </c>
      <c r="K2747">
        <v>91</v>
      </c>
      <c r="M2747">
        <v>2745</v>
      </c>
      <c r="N2747" s="16">
        <v>1.1574074074074073E-5</v>
      </c>
      <c r="O2747">
        <v>62</v>
      </c>
      <c r="P2747">
        <v>3</v>
      </c>
      <c r="Q2747">
        <f>pqZwift[[#This Row],[Afstand]]+IF(pqZwift[[#This Row],[Index]]&gt;1,Q2746,0)</f>
        <v>16448</v>
      </c>
      <c r="R2747">
        <v>11</v>
      </c>
      <c r="S2747">
        <v>91</v>
      </c>
    </row>
    <row r="2748" spans="2:19" x14ac:dyDescent="0.25">
      <c r="B2748">
        <v>2746</v>
      </c>
      <c r="C2748" t="s">
        <v>1449</v>
      </c>
      <c r="D2748" t="s">
        <v>48</v>
      </c>
      <c r="E2748" s="10">
        <v>1.1574074074074073E-5</v>
      </c>
      <c r="F2748" t="s">
        <v>1149</v>
      </c>
      <c r="G2748" t="s">
        <v>41</v>
      </c>
      <c r="H2748" s="11">
        <v>44171.430208333331</v>
      </c>
      <c r="I2748" t="s">
        <v>3704</v>
      </c>
      <c r="J2748">
        <v>0</v>
      </c>
      <c r="K2748">
        <v>91</v>
      </c>
      <c r="M2748">
        <v>2746</v>
      </c>
      <c r="N2748" s="16">
        <v>1.1574074074074073E-5</v>
      </c>
      <c r="O2748">
        <v>62</v>
      </c>
      <c r="P2748">
        <v>3</v>
      </c>
      <c r="Q2748">
        <f>pqZwift[[#This Row],[Afstand]]+IF(pqZwift[[#This Row],[Index]]&gt;1,Q2747,0)</f>
        <v>16451</v>
      </c>
      <c r="R2748">
        <v>11</v>
      </c>
      <c r="S2748">
        <v>91</v>
      </c>
    </row>
    <row r="2749" spans="2:19" x14ac:dyDescent="0.25">
      <c r="B2749">
        <v>2747</v>
      </c>
      <c r="C2749" t="s">
        <v>1449</v>
      </c>
      <c r="D2749" t="s">
        <v>44</v>
      </c>
      <c r="E2749" s="10">
        <v>1.1574074074074073E-5</v>
      </c>
      <c r="F2749" t="s">
        <v>1151</v>
      </c>
      <c r="G2749" t="s">
        <v>305</v>
      </c>
      <c r="H2749" s="11">
        <v>44171.430219907408</v>
      </c>
      <c r="I2749" t="s">
        <v>3705</v>
      </c>
      <c r="J2749">
        <v>0</v>
      </c>
      <c r="K2749">
        <v>90</v>
      </c>
      <c r="M2749">
        <v>2747</v>
      </c>
      <c r="N2749" s="16">
        <v>1.1574074074074073E-5</v>
      </c>
      <c r="O2749">
        <v>62</v>
      </c>
      <c r="P2749">
        <v>4</v>
      </c>
      <c r="Q2749">
        <f>pqZwift[[#This Row],[Afstand]]+IF(pqZwift[[#This Row],[Index]]&gt;1,Q2748,0)</f>
        <v>16455</v>
      </c>
      <c r="R2749">
        <v>14</v>
      </c>
      <c r="S2749">
        <v>90</v>
      </c>
    </row>
    <row r="2750" spans="2:19" x14ac:dyDescent="0.25">
      <c r="B2750">
        <v>2748</v>
      </c>
      <c r="C2750" t="s">
        <v>1449</v>
      </c>
      <c r="D2750" t="s">
        <v>48</v>
      </c>
      <c r="E2750" s="10">
        <v>1.1574074074074073E-5</v>
      </c>
      <c r="F2750" t="s">
        <v>1223</v>
      </c>
      <c r="G2750" t="s">
        <v>41</v>
      </c>
      <c r="H2750" s="11">
        <v>44171.430231481485</v>
      </c>
      <c r="I2750" t="s">
        <v>3706</v>
      </c>
      <c r="J2750">
        <v>0</v>
      </c>
      <c r="K2750">
        <v>91</v>
      </c>
      <c r="M2750">
        <v>2748</v>
      </c>
      <c r="N2750" s="16">
        <v>1.1574074074074073E-5</v>
      </c>
      <c r="O2750">
        <v>62</v>
      </c>
      <c r="P2750">
        <v>3</v>
      </c>
      <c r="Q2750">
        <f>pqZwift[[#This Row],[Afstand]]+IF(pqZwift[[#This Row],[Index]]&gt;1,Q2749,0)</f>
        <v>16458</v>
      </c>
      <c r="R2750">
        <v>12</v>
      </c>
      <c r="S2750">
        <v>91</v>
      </c>
    </row>
    <row r="2751" spans="2:19" x14ac:dyDescent="0.25">
      <c r="B2751">
        <v>2749</v>
      </c>
      <c r="C2751" t="s">
        <v>1449</v>
      </c>
      <c r="D2751" t="s">
        <v>48</v>
      </c>
      <c r="E2751" s="10">
        <v>1.1574074074074073E-5</v>
      </c>
      <c r="F2751" t="s">
        <v>1149</v>
      </c>
      <c r="G2751" t="s">
        <v>41</v>
      </c>
      <c r="H2751" s="11">
        <v>44171.430243055554</v>
      </c>
      <c r="I2751" t="s">
        <v>3707</v>
      </c>
      <c r="J2751">
        <v>0</v>
      </c>
      <c r="K2751">
        <v>91</v>
      </c>
      <c r="M2751">
        <v>2749</v>
      </c>
      <c r="N2751" s="16">
        <v>1.1574074074074073E-5</v>
      </c>
      <c r="O2751">
        <v>62</v>
      </c>
      <c r="P2751">
        <v>3</v>
      </c>
      <c r="Q2751">
        <f>pqZwift[[#This Row],[Afstand]]+IF(pqZwift[[#This Row],[Index]]&gt;1,Q2750,0)</f>
        <v>16461</v>
      </c>
      <c r="R2751">
        <v>11</v>
      </c>
      <c r="S2751">
        <v>91</v>
      </c>
    </row>
    <row r="2752" spans="2:19" x14ac:dyDescent="0.25">
      <c r="B2752">
        <v>2750</v>
      </c>
      <c r="C2752" t="s">
        <v>1449</v>
      </c>
      <c r="D2752" t="s">
        <v>48</v>
      </c>
      <c r="E2752" s="10">
        <v>1.1574074074074073E-5</v>
      </c>
      <c r="F2752" t="s">
        <v>1223</v>
      </c>
      <c r="G2752" t="s">
        <v>106</v>
      </c>
      <c r="H2752" s="11">
        <v>44171.430254629631</v>
      </c>
      <c r="I2752" t="s">
        <v>3708</v>
      </c>
      <c r="J2752">
        <v>0</v>
      </c>
      <c r="K2752">
        <v>91</v>
      </c>
      <c r="M2752">
        <v>2750</v>
      </c>
      <c r="N2752" s="16">
        <v>1.1574074074074073E-5</v>
      </c>
      <c r="O2752">
        <v>62</v>
      </c>
      <c r="P2752">
        <v>3</v>
      </c>
      <c r="Q2752">
        <f>pqZwift[[#This Row],[Afstand]]+IF(pqZwift[[#This Row],[Index]]&gt;1,Q2751,0)</f>
        <v>16464</v>
      </c>
      <c r="R2752">
        <v>12</v>
      </c>
      <c r="S2752">
        <v>91</v>
      </c>
    </row>
    <row r="2753" spans="2:19" x14ac:dyDescent="0.25">
      <c r="B2753">
        <v>2751</v>
      </c>
      <c r="C2753" t="s">
        <v>1449</v>
      </c>
      <c r="D2753" t="s">
        <v>48</v>
      </c>
      <c r="E2753" s="10">
        <v>1.1574074074074073E-5</v>
      </c>
      <c r="F2753" t="s">
        <v>1149</v>
      </c>
      <c r="G2753" t="s">
        <v>41</v>
      </c>
      <c r="H2753" s="11">
        <v>44171.430266203701</v>
      </c>
      <c r="I2753" t="s">
        <v>3709</v>
      </c>
      <c r="J2753">
        <v>0</v>
      </c>
      <c r="K2753">
        <v>90</v>
      </c>
      <c r="M2753">
        <v>2751</v>
      </c>
      <c r="N2753" s="16">
        <v>1.1574074074074073E-5</v>
      </c>
      <c r="O2753">
        <v>62</v>
      </c>
      <c r="P2753">
        <v>3</v>
      </c>
      <c r="Q2753">
        <f>pqZwift[[#This Row],[Afstand]]+IF(pqZwift[[#This Row],[Index]]&gt;1,Q2752,0)</f>
        <v>16467</v>
      </c>
      <c r="R2753">
        <v>11</v>
      </c>
      <c r="S2753">
        <v>90</v>
      </c>
    </row>
    <row r="2754" spans="2:19" x14ac:dyDescent="0.25">
      <c r="B2754">
        <v>2752</v>
      </c>
      <c r="C2754" t="s">
        <v>1449</v>
      </c>
      <c r="D2754" t="s">
        <v>48</v>
      </c>
      <c r="E2754" s="10">
        <v>1.1574074074074073E-5</v>
      </c>
      <c r="F2754" t="s">
        <v>1149</v>
      </c>
      <c r="G2754" t="s">
        <v>41</v>
      </c>
      <c r="H2754" s="11">
        <v>44171.430277777778</v>
      </c>
      <c r="I2754" t="s">
        <v>3710</v>
      </c>
      <c r="J2754">
        <v>0</v>
      </c>
      <c r="K2754">
        <v>90</v>
      </c>
      <c r="M2754">
        <v>2752</v>
      </c>
      <c r="N2754" s="16">
        <v>1.1574074074074073E-5</v>
      </c>
      <c r="O2754">
        <v>62</v>
      </c>
      <c r="P2754">
        <v>3</v>
      </c>
      <c r="Q2754">
        <f>pqZwift[[#This Row],[Afstand]]+IF(pqZwift[[#This Row],[Index]]&gt;1,Q2753,0)</f>
        <v>16470</v>
      </c>
      <c r="R2754">
        <v>11</v>
      </c>
      <c r="S2754">
        <v>90</v>
      </c>
    </row>
    <row r="2755" spans="2:19" x14ac:dyDescent="0.25">
      <c r="B2755">
        <v>2753</v>
      </c>
      <c r="C2755" t="s">
        <v>1449</v>
      </c>
      <c r="D2755" t="s">
        <v>48</v>
      </c>
      <c r="E2755" s="10">
        <v>1.1574074074074073E-5</v>
      </c>
      <c r="F2755" t="s">
        <v>1149</v>
      </c>
      <c r="G2755" t="s">
        <v>41</v>
      </c>
      <c r="H2755" s="11">
        <v>44171.430289351854</v>
      </c>
      <c r="I2755" t="s">
        <v>3711</v>
      </c>
      <c r="J2755">
        <v>0</v>
      </c>
      <c r="K2755">
        <v>89</v>
      </c>
      <c r="M2755">
        <v>2753</v>
      </c>
      <c r="N2755" s="16">
        <v>1.1574074074074073E-5</v>
      </c>
      <c r="O2755">
        <v>62</v>
      </c>
      <c r="P2755">
        <v>3</v>
      </c>
      <c r="Q2755">
        <f>pqZwift[[#This Row],[Afstand]]+IF(pqZwift[[#This Row],[Index]]&gt;1,Q2754,0)</f>
        <v>16473</v>
      </c>
      <c r="R2755">
        <v>11</v>
      </c>
      <c r="S2755">
        <v>89</v>
      </c>
    </row>
    <row r="2756" spans="2:19" x14ac:dyDescent="0.25">
      <c r="B2756">
        <v>2754</v>
      </c>
      <c r="C2756" t="s">
        <v>1459</v>
      </c>
      <c r="D2756" t="s">
        <v>48</v>
      </c>
      <c r="E2756" s="10">
        <v>1.1574074074074073E-5</v>
      </c>
      <c r="F2756" t="s">
        <v>1149</v>
      </c>
      <c r="G2756" t="s">
        <v>41</v>
      </c>
      <c r="H2756" s="11">
        <v>44171.430300925924</v>
      </c>
      <c r="I2756" t="s">
        <v>3712</v>
      </c>
      <c r="J2756">
        <v>0</v>
      </c>
      <c r="K2756">
        <v>89</v>
      </c>
      <c r="M2756">
        <v>2754</v>
      </c>
      <c r="N2756" s="16">
        <v>1.1574074074074073E-5</v>
      </c>
      <c r="O2756">
        <v>63</v>
      </c>
      <c r="P2756">
        <v>3</v>
      </c>
      <c r="Q2756">
        <f>pqZwift[[#This Row],[Afstand]]+IF(pqZwift[[#This Row],[Index]]&gt;1,Q2755,0)</f>
        <v>16476</v>
      </c>
      <c r="R2756">
        <v>11</v>
      </c>
      <c r="S2756">
        <v>89</v>
      </c>
    </row>
    <row r="2757" spans="2:19" x14ac:dyDescent="0.25">
      <c r="B2757">
        <v>2755</v>
      </c>
      <c r="C2757" t="s">
        <v>1459</v>
      </c>
      <c r="D2757" t="s">
        <v>44</v>
      </c>
      <c r="E2757" s="10">
        <v>1.1574074074074073E-5</v>
      </c>
      <c r="F2757" t="s">
        <v>1151</v>
      </c>
      <c r="G2757" t="s">
        <v>305</v>
      </c>
      <c r="H2757" s="11">
        <v>44171.430312500001</v>
      </c>
      <c r="I2757" t="s">
        <v>3713</v>
      </c>
      <c r="J2757">
        <v>0</v>
      </c>
      <c r="K2757">
        <v>88</v>
      </c>
      <c r="M2757">
        <v>2755</v>
      </c>
      <c r="N2757" s="16">
        <v>1.1574074074074073E-5</v>
      </c>
      <c r="O2757">
        <v>63</v>
      </c>
      <c r="P2757">
        <v>4</v>
      </c>
      <c r="Q2757">
        <f>pqZwift[[#This Row],[Afstand]]+IF(pqZwift[[#This Row],[Index]]&gt;1,Q2756,0)</f>
        <v>16480</v>
      </c>
      <c r="R2757">
        <v>14</v>
      </c>
      <c r="S2757">
        <v>88</v>
      </c>
    </row>
    <row r="2758" spans="2:19" x14ac:dyDescent="0.25">
      <c r="B2758">
        <v>2756</v>
      </c>
      <c r="C2758" t="s">
        <v>1459</v>
      </c>
      <c r="D2758" t="s">
        <v>48</v>
      </c>
      <c r="E2758" s="10">
        <v>1.1574074074074073E-5</v>
      </c>
      <c r="F2758" t="s">
        <v>1149</v>
      </c>
      <c r="G2758" t="s">
        <v>41</v>
      </c>
      <c r="H2758" s="11">
        <v>44171.430324074077</v>
      </c>
      <c r="I2758" t="s">
        <v>3714</v>
      </c>
      <c r="J2758">
        <v>0</v>
      </c>
      <c r="K2758">
        <v>89</v>
      </c>
      <c r="M2758">
        <v>2756</v>
      </c>
      <c r="N2758" s="16">
        <v>1.1574074074074073E-5</v>
      </c>
      <c r="O2758">
        <v>63</v>
      </c>
      <c r="P2758">
        <v>3</v>
      </c>
      <c r="Q2758">
        <f>pqZwift[[#This Row],[Afstand]]+IF(pqZwift[[#This Row],[Index]]&gt;1,Q2757,0)</f>
        <v>16483</v>
      </c>
      <c r="R2758">
        <v>11</v>
      </c>
      <c r="S2758">
        <v>89</v>
      </c>
    </row>
    <row r="2759" spans="2:19" x14ac:dyDescent="0.25">
      <c r="B2759">
        <v>2757</v>
      </c>
      <c r="C2759" t="s">
        <v>1459</v>
      </c>
      <c r="D2759" t="s">
        <v>48</v>
      </c>
      <c r="E2759" s="10">
        <v>1.1574074074074073E-5</v>
      </c>
      <c r="F2759" t="s">
        <v>1223</v>
      </c>
      <c r="G2759" t="s">
        <v>41</v>
      </c>
      <c r="H2759" s="11">
        <v>44171.430335648147</v>
      </c>
      <c r="I2759" t="s">
        <v>3715</v>
      </c>
      <c r="J2759">
        <v>0</v>
      </c>
      <c r="K2759">
        <v>88</v>
      </c>
      <c r="M2759">
        <v>2757</v>
      </c>
      <c r="N2759" s="16">
        <v>1.1574074074074073E-5</v>
      </c>
      <c r="O2759">
        <v>63</v>
      </c>
      <c r="P2759">
        <v>3</v>
      </c>
      <c r="Q2759">
        <f>pqZwift[[#This Row],[Afstand]]+IF(pqZwift[[#This Row],[Index]]&gt;1,Q2758,0)</f>
        <v>16486</v>
      </c>
      <c r="R2759">
        <v>12</v>
      </c>
      <c r="S2759">
        <v>88</v>
      </c>
    </row>
    <row r="2760" spans="2:19" x14ac:dyDescent="0.25">
      <c r="B2760">
        <v>2758</v>
      </c>
      <c r="C2760" t="s">
        <v>1459</v>
      </c>
      <c r="D2760" t="s">
        <v>48</v>
      </c>
      <c r="E2760" s="10">
        <v>1.1574074074074073E-5</v>
      </c>
      <c r="F2760" t="s">
        <v>1149</v>
      </c>
      <c r="G2760" t="s">
        <v>41</v>
      </c>
      <c r="H2760" s="11">
        <v>44171.430347222224</v>
      </c>
      <c r="I2760" t="s">
        <v>3716</v>
      </c>
      <c r="J2760">
        <v>0</v>
      </c>
      <c r="K2760">
        <v>89</v>
      </c>
      <c r="M2760">
        <v>2758</v>
      </c>
      <c r="N2760" s="16">
        <v>1.1574074074074073E-5</v>
      </c>
      <c r="O2760">
        <v>63</v>
      </c>
      <c r="P2760">
        <v>3</v>
      </c>
      <c r="Q2760">
        <f>pqZwift[[#This Row],[Afstand]]+IF(pqZwift[[#This Row],[Index]]&gt;1,Q2759,0)</f>
        <v>16489</v>
      </c>
      <c r="R2760">
        <v>11</v>
      </c>
      <c r="S2760">
        <v>89</v>
      </c>
    </row>
    <row r="2761" spans="2:19" x14ac:dyDescent="0.25">
      <c r="B2761">
        <v>2759</v>
      </c>
      <c r="C2761" t="s">
        <v>1459</v>
      </c>
      <c r="D2761" t="s">
        <v>48</v>
      </c>
      <c r="E2761" s="10">
        <v>1.1574074074074073E-5</v>
      </c>
      <c r="F2761" t="s">
        <v>1149</v>
      </c>
      <c r="G2761" t="s">
        <v>41</v>
      </c>
      <c r="H2761" s="11">
        <v>44171.430358796293</v>
      </c>
      <c r="I2761" t="s">
        <v>3717</v>
      </c>
      <c r="J2761">
        <v>0</v>
      </c>
      <c r="K2761">
        <v>88</v>
      </c>
      <c r="M2761">
        <v>2759</v>
      </c>
      <c r="N2761" s="16">
        <v>1.1574074074074073E-5</v>
      </c>
      <c r="O2761">
        <v>63</v>
      </c>
      <c r="P2761">
        <v>3</v>
      </c>
      <c r="Q2761">
        <f>pqZwift[[#This Row],[Afstand]]+IF(pqZwift[[#This Row],[Index]]&gt;1,Q2760,0)</f>
        <v>16492</v>
      </c>
      <c r="R2761">
        <v>11</v>
      </c>
      <c r="S2761">
        <v>88</v>
      </c>
    </row>
    <row r="2762" spans="2:19" x14ac:dyDescent="0.25">
      <c r="B2762">
        <v>2760</v>
      </c>
      <c r="C2762" t="s">
        <v>1459</v>
      </c>
      <c r="D2762" t="s">
        <v>44</v>
      </c>
      <c r="E2762" s="10">
        <v>1.1574074074074073E-5</v>
      </c>
      <c r="F2762" t="s">
        <v>1151</v>
      </c>
      <c r="G2762" t="s">
        <v>2232</v>
      </c>
      <c r="H2762" s="11">
        <v>44171.43037037037</v>
      </c>
      <c r="I2762" t="s">
        <v>3718</v>
      </c>
      <c r="J2762">
        <v>0</v>
      </c>
      <c r="K2762">
        <v>89</v>
      </c>
      <c r="M2762">
        <v>2760</v>
      </c>
      <c r="N2762" s="16">
        <v>1.1574074074074073E-5</v>
      </c>
      <c r="O2762">
        <v>63</v>
      </c>
      <c r="P2762">
        <v>4</v>
      </c>
      <c r="Q2762">
        <f>pqZwift[[#This Row],[Afstand]]+IF(pqZwift[[#This Row],[Index]]&gt;1,Q2761,0)</f>
        <v>16496</v>
      </c>
      <c r="R2762">
        <v>14</v>
      </c>
      <c r="S2762">
        <v>89</v>
      </c>
    </row>
    <row r="2763" spans="2:19" x14ac:dyDescent="0.25">
      <c r="B2763">
        <v>2761</v>
      </c>
      <c r="C2763" t="s">
        <v>1459</v>
      </c>
      <c r="D2763" t="s">
        <v>48</v>
      </c>
      <c r="E2763" s="10">
        <v>1.1574074074074073E-5</v>
      </c>
      <c r="F2763" t="s">
        <v>1149</v>
      </c>
      <c r="G2763" t="s">
        <v>41</v>
      </c>
      <c r="H2763" s="11">
        <v>44171.430381944447</v>
      </c>
      <c r="I2763" t="s">
        <v>3719</v>
      </c>
      <c r="J2763">
        <v>0</v>
      </c>
      <c r="K2763">
        <v>89</v>
      </c>
      <c r="M2763">
        <v>2761</v>
      </c>
      <c r="N2763" s="16">
        <v>1.1574074074074073E-5</v>
      </c>
      <c r="O2763">
        <v>63</v>
      </c>
      <c r="P2763">
        <v>3</v>
      </c>
      <c r="Q2763">
        <f>pqZwift[[#This Row],[Afstand]]+IF(pqZwift[[#This Row],[Index]]&gt;1,Q2762,0)</f>
        <v>16499</v>
      </c>
      <c r="R2763">
        <v>11</v>
      </c>
      <c r="S2763">
        <v>89</v>
      </c>
    </row>
    <row r="2764" spans="2:19" x14ac:dyDescent="0.25">
      <c r="B2764">
        <v>2762</v>
      </c>
      <c r="C2764" t="s">
        <v>1459</v>
      </c>
      <c r="D2764" t="s">
        <v>48</v>
      </c>
      <c r="E2764" s="10">
        <v>1.1574074074074073E-5</v>
      </c>
      <c r="F2764" t="s">
        <v>1149</v>
      </c>
      <c r="G2764" t="s">
        <v>41</v>
      </c>
      <c r="H2764" s="11">
        <v>44171.430393518516</v>
      </c>
      <c r="I2764" t="s">
        <v>3720</v>
      </c>
      <c r="J2764">
        <v>0</v>
      </c>
      <c r="K2764">
        <v>89</v>
      </c>
      <c r="M2764">
        <v>2762</v>
      </c>
      <c r="N2764" s="16">
        <v>1.1574074074074073E-5</v>
      </c>
      <c r="O2764">
        <v>63</v>
      </c>
      <c r="P2764">
        <v>3</v>
      </c>
      <c r="Q2764">
        <f>pqZwift[[#This Row],[Afstand]]+IF(pqZwift[[#This Row],[Index]]&gt;1,Q2763,0)</f>
        <v>16502</v>
      </c>
      <c r="R2764">
        <v>11</v>
      </c>
      <c r="S2764">
        <v>89</v>
      </c>
    </row>
    <row r="2765" spans="2:19" x14ac:dyDescent="0.25">
      <c r="B2765">
        <v>2763</v>
      </c>
      <c r="C2765" t="s">
        <v>1459</v>
      </c>
      <c r="D2765" t="s">
        <v>48</v>
      </c>
      <c r="E2765" s="10">
        <v>1.1574074074074073E-5</v>
      </c>
      <c r="F2765" t="s">
        <v>1149</v>
      </c>
      <c r="G2765" t="s">
        <v>41</v>
      </c>
      <c r="H2765" s="11">
        <v>44171.430405092593</v>
      </c>
      <c r="I2765" t="s">
        <v>3721</v>
      </c>
      <c r="J2765">
        <v>0</v>
      </c>
      <c r="K2765">
        <v>88</v>
      </c>
      <c r="M2765">
        <v>2763</v>
      </c>
      <c r="N2765" s="16">
        <v>1.1574074074074073E-5</v>
      </c>
      <c r="O2765">
        <v>63</v>
      </c>
      <c r="P2765">
        <v>3</v>
      </c>
      <c r="Q2765">
        <f>pqZwift[[#This Row],[Afstand]]+IF(pqZwift[[#This Row],[Index]]&gt;1,Q2764,0)</f>
        <v>16505</v>
      </c>
      <c r="R2765">
        <v>11</v>
      </c>
      <c r="S2765">
        <v>88</v>
      </c>
    </row>
    <row r="2766" spans="2:19" x14ac:dyDescent="0.25">
      <c r="B2766">
        <v>2764</v>
      </c>
      <c r="C2766" t="s">
        <v>1459</v>
      </c>
      <c r="D2766" t="s">
        <v>48</v>
      </c>
      <c r="E2766" s="10">
        <v>1.1574074074074073E-5</v>
      </c>
      <c r="F2766" t="s">
        <v>1223</v>
      </c>
      <c r="G2766" t="s">
        <v>2981</v>
      </c>
      <c r="H2766" s="11">
        <v>44171.43041666667</v>
      </c>
      <c r="I2766" t="s">
        <v>3722</v>
      </c>
      <c r="J2766">
        <v>0</v>
      </c>
      <c r="K2766">
        <v>88</v>
      </c>
      <c r="M2766">
        <v>2764</v>
      </c>
      <c r="N2766" s="16">
        <v>1.1574074074074073E-5</v>
      </c>
      <c r="O2766">
        <v>63</v>
      </c>
      <c r="P2766">
        <v>3</v>
      </c>
      <c r="Q2766">
        <f>pqZwift[[#This Row],[Afstand]]+IF(pqZwift[[#This Row],[Index]]&gt;1,Q2765,0)</f>
        <v>16508</v>
      </c>
      <c r="R2766">
        <v>12</v>
      </c>
      <c r="S2766">
        <v>88</v>
      </c>
    </row>
    <row r="2767" spans="2:19" x14ac:dyDescent="0.25">
      <c r="B2767">
        <v>2765</v>
      </c>
      <c r="C2767" t="s">
        <v>1459</v>
      </c>
      <c r="D2767" t="s">
        <v>48</v>
      </c>
      <c r="E2767" s="10">
        <v>1.1574074074074073E-5</v>
      </c>
      <c r="F2767" t="s">
        <v>1149</v>
      </c>
      <c r="G2767" t="s">
        <v>41</v>
      </c>
      <c r="H2767" s="11">
        <v>44171.430428240739</v>
      </c>
      <c r="I2767" t="s">
        <v>3723</v>
      </c>
      <c r="J2767">
        <v>0</v>
      </c>
      <c r="K2767">
        <v>88</v>
      </c>
      <c r="M2767">
        <v>2765</v>
      </c>
      <c r="N2767" s="16">
        <v>1.1574074074074073E-5</v>
      </c>
      <c r="O2767">
        <v>63</v>
      </c>
      <c r="P2767">
        <v>3</v>
      </c>
      <c r="Q2767">
        <f>pqZwift[[#This Row],[Afstand]]+IF(pqZwift[[#This Row],[Index]]&gt;1,Q2766,0)</f>
        <v>16511</v>
      </c>
      <c r="R2767">
        <v>11</v>
      </c>
      <c r="S2767">
        <v>88</v>
      </c>
    </row>
    <row r="2768" spans="2:19" x14ac:dyDescent="0.25">
      <c r="B2768">
        <v>2766</v>
      </c>
      <c r="C2768" t="s">
        <v>1467</v>
      </c>
      <c r="D2768" t="s">
        <v>48</v>
      </c>
      <c r="E2768" s="10">
        <v>1.1574074074074073E-5</v>
      </c>
      <c r="F2768" t="s">
        <v>1149</v>
      </c>
      <c r="G2768" t="s">
        <v>41</v>
      </c>
      <c r="H2768" s="11">
        <v>44171.430439814816</v>
      </c>
      <c r="I2768" t="s">
        <v>3724</v>
      </c>
      <c r="J2768">
        <v>0</v>
      </c>
      <c r="K2768">
        <v>87</v>
      </c>
      <c r="M2768">
        <v>2766</v>
      </c>
      <c r="N2768" s="16">
        <v>1.1574074074074073E-5</v>
      </c>
      <c r="O2768">
        <v>64</v>
      </c>
      <c r="P2768">
        <v>3</v>
      </c>
      <c r="Q2768">
        <f>pqZwift[[#This Row],[Afstand]]+IF(pqZwift[[#This Row],[Index]]&gt;1,Q2767,0)</f>
        <v>16514</v>
      </c>
      <c r="R2768">
        <v>11</v>
      </c>
      <c r="S2768">
        <v>87</v>
      </c>
    </row>
    <row r="2769" spans="2:19" x14ac:dyDescent="0.25">
      <c r="B2769">
        <v>2767</v>
      </c>
      <c r="C2769" t="s">
        <v>1467</v>
      </c>
      <c r="D2769" t="s">
        <v>44</v>
      </c>
      <c r="E2769" s="10">
        <v>1.1574074074074073E-5</v>
      </c>
      <c r="F2769" t="s">
        <v>1151</v>
      </c>
      <c r="G2769" t="s">
        <v>2924</v>
      </c>
      <c r="H2769" s="11">
        <v>44171.430451388886</v>
      </c>
      <c r="I2769" t="s">
        <v>3725</v>
      </c>
      <c r="J2769">
        <v>0</v>
      </c>
      <c r="K2769">
        <v>86</v>
      </c>
      <c r="M2769">
        <v>2767</v>
      </c>
      <c r="N2769" s="16">
        <v>1.1574074074074073E-5</v>
      </c>
      <c r="O2769">
        <v>64</v>
      </c>
      <c r="P2769">
        <v>4</v>
      </c>
      <c r="Q2769">
        <f>pqZwift[[#This Row],[Afstand]]+IF(pqZwift[[#This Row],[Index]]&gt;1,Q2768,0)</f>
        <v>16518</v>
      </c>
      <c r="R2769">
        <v>14</v>
      </c>
      <c r="S2769">
        <v>86</v>
      </c>
    </row>
    <row r="2770" spans="2:19" x14ac:dyDescent="0.25">
      <c r="B2770">
        <v>2768</v>
      </c>
      <c r="C2770" t="s">
        <v>1467</v>
      </c>
      <c r="D2770" t="s">
        <v>48</v>
      </c>
      <c r="E2770" s="10">
        <v>1.1574074074074073E-5</v>
      </c>
      <c r="F2770" t="s">
        <v>1149</v>
      </c>
      <c r="G2770" t="s">
        <v>41</v>
      </c>
      <c r="H2770" s="11">
        <v>44171.430462962962</v>
      </c>
      <c r="I2770" t="s">
        <v>3726</v>
      </c>
      <c r="J2770">
        <v>0</v>
      </c>
      <c r="K2770">
        <v>87</v>
      </c>
      <c r="M2770">
        <v>2768</v>
      </c>
      <c r="N2770" s="16">
        <v>1.1574074074074073E-5</v>
      </c>
      <c r="O2770">
        <v>64</v>
      </c>
      <c r="P2770">
        <v>3</v>
      </c>
      <c r="Q2770">
        <f>pqZwift[[#This Row],[Afstand]]+IF(pqZwift[[#This Row],[Index]]&gt;1,Q2769,0)</f>
        <v>16521</v>
      </c>
      <c r="R2770">
        <v>11</v>
      </c>
      <c r="S2770">
        <v>87</v>
      </c>
    </row>
    <row r="2771" spans="2:19" x14ac:dyDescent="0.25">
      <c r="B2771">
        <v>2769</v>
      </c>
      <c r="C2771" t="s">
        <v>1467</v>
      </c>
      <c r="D2771" t="s">
        <v>48</v>
      </c>
      <c r="E2771" s="10">
        <v>1.1574074074074073E-5</v>
      </c>
      <c r="F2771" t="s">
        <v>1223</v>
      </c>
      <c r="G2771" t="s">
        <v>2981</v>
      </c>
      <c r="H2771" s="11">
        <v>44171.430474537039</v>
      </c>
      <c r="I2771" t="s">
        <v>3727</v>
      </c>
      <c r="J2771">
        <v>0</v>
      </c>
      <c r="K2771">
        <v>86</v>
      </c>
      <c r="M2771">
        <v>2769</v>
      </c>
      <c r="N2771" s="16">
        <v>1.1574074074074073E-5</v>
      </c>
      <c r="O2771">
        <v>64</v>
      </c>
      <c r="P2771">
        <v>3</v>
      </c>
      <c r="Q2771">
        <f>pqZwift[[#This Row],[Afstand]]+IF(pqZwift[[#This Row],[Index]]&gt;1,Q2770,0)</f>
        <v>16524</v>
      </c>
      <c r="R2771">
        <v>12</v>
      </c>
      <c r="S2771">
        <v>86</v>
      </c>
    </row>
    <row r="2772" spans="2:19" x14ac:dyDescent="0.25">
      <c r="B2772">
        <v>2770</v>
      </c>
      <c r="C2772" t="s">
        <v>1467</v>
      </c>
      <c r="D2772" t="s">
        <v>48</v>
      </c>
      <c r="E2772" s="10">
        <v>1.1574074074074073E-5</v>
      </c>
      <c r="F2772" t="s">
        <v>1228</v>
      </c>
      <c r="G2772" t="s">
        <v>41</v>
      </c>
      <c r="H2772" s="11">
        <v>44171.430486111109</v>
      </c>
      <c r="I2772" t="s">
        <v>3728</v>
      </c>
      <c r="J2772">
        <v>0</v>
      </c>
      <c r="K2772">
        <v>85</v>
      </c>
      <c r="M2772">
        <v>2770</v>
      </c>
      <c r="N2772" s="16">
        <v>1.1574074074074073E-5</v>
      </c>
      <c r="O2772">
        <v>64</v>
      </c>
      <c r="P2772">
        <v>3</v>
      </c>
      <c r="Q2772">
        <f>pqZwift[[#This Row],[Afstand]]+IF(pqZwift[[#This Row],[Index]]&gt;1,Q2771,0)</f>
        <v>16527</v>
      </c>
      <c r="R2772">
        <v>10</v>
      </c>
      <c r="S2772">
        <v>85</v>
      </c>
    </row>
    <row r="2773" spans="2:19" x14ac:dyDescent="0.25">
      <c r="B2773">
        <v>2771</v>
      </c>
      <c r="C2773" t="s">
        <v>1467</v>
      </c>
      <c r="D2773" t="s">
        <v>44</v>
      </c>
      <c r="E2773" s="10">
        <v>1.1574074074074073E-5</v>
      </c>
      <c r="F2773" t="s">
        <v>1151</v>
      </c>
      <c r="G2773" t="s">
        <v>2924</v>
      </c>
      <c r="H2773" s="11">
        <v>44171.430497685185</v>
      </c>
      <c r="I2773" t="s">
        <v>3729</v>
      </c>
      <c r="J2773">
        <v>0</v>
      </c>
      <c r="K2773">
        <v>86</v>
      </c>
      <c r="M2773">
        <v>2771</v>
      </c>
      <c r="N2773" s="16">
        <v>1.1574074074074073E-5</v>
      </c>
      <c r="O2773">
        <v>64</v>
      </c>
      <c r="P2773">
        <v>4</v>
      </c>
      <c r="Q2773">
        <f>pqZwift[[#This Row],[Afstand]]+IF(pqZwift[[#This Row],[Index]]&gt;1,Q2772,0)</f>
        <v>16531</v>
      </c>
      <c r="R2773">
        <v>14</v>
      </c>
      <c r="S2773">
        <v>86</v>
      </c>
    </row>
    <row r="2774" spans="2:19" x14ac:dyDescent="0.25">
      <c r="B2774">
        <v>2772</v>
      </c>
      <c r="C2774" t="s">
        <v>1467</v>
      </c>
      <c r="D2774" t="s">
        <v>48</v>
      </c>
      <c r="E2774" s="10">
        <v>1.1574074074074073E-5</v>
      </c>
      <c r="F2774" t="s">
        <v>1149</v>
      </c>
      <c r="G2774" t="s">
        <v>41</v>
      </c>
      <c r="H2774" s="11">
        <v>44171.430509259262</v>
      </c>
      <c r="I2774" t="s">
        <v>3730</v>
      </c>
      <c r="J2774">
        <v>0</v>
      </c>
      <c r="K2774">
        <v>86</v>
      </c>
      <c r="M2774">
        <v>2772</v>
      </c>
      <c r="N2774" s="16">
        <v>1.1574074074074073E-5</v>
      </c>
      <c r="O2774">
        <v>64</v>
      </c>
      <c r="P2774">
        <v>3</v>
      </c>
      <c r="Q2774">
        <f>pqZwift[[#This Row],[Afstand]]+IF(pqZwift[[#This Row],[Index]]&gt;1,Q2773,0)</f>
        <v>16534</v>
      </c>
      <c r="R2774">
        <v>11</v>
      </c>
      <c r="S2774">
        <v>86</v>
      </c>
    </row>
    <row r="2775" spans="2:19" x14ac:dyDescent="0.25">
      <c r="B2775">
        <v>2773</v>
      </c>
      <c r="C2775" t="s">
        <v>1467</v>
      </c>
      <c r="D2775" t="s">
        <v>48</v>
      </c>
      <c r="E2775" s="10">
        <v>1.1574074074074073E-5</v>
      </c>
      <c r="F2775" t="s">
        <v>1223</v>
      </c>
      <c r="G2775" t="s">
        <v>2981</v>
      </c>
      <c r="H2775" s="11">
        <v>44171.430520833332</v>
      </c>
      <c r="I2775" t="s">
        <v>3731</v>
      </c>
      <c r="J2775">
        <v>0</v>
      </c>
      <c r="K2775">
        <v>86</v>
      </c>
      <c r="M2775">
        <v>2773</v>
      </c>
      <c r="N2775" s="16">
        <v>1.1574074074074073E-5</v>
      </c>
      <c r="O2775">
        <v>64</v>
      </c>
      <c r="P2775">
        <v>3</v>
      </c>
      <c r="Q2775">
        <f>pqZwift[[#This Row],[Afstand]]+IF(pqZwift[[#This Row],[Index]]&gt;1,Q2774,0)</f>
        <v>16537</v>
      </c>
      <c r="R2775">
        <v>12</v>
      </c>
      <c r="S2775">
        <v>86</v>
      </c>
    </row>
    <row r="2776" spans="2:19" x14ac:dyDescent="0.25">
      <c r="B2776">
        <v>2774</v>
      </c>
      <c r="C2776" t="s">
        <v>1467</v>
      </c>
      <c r="D2776" t="s">
        <v>48</v>
      </c>
      <c r="E2776" s="10">
        <v>1.1574074074074073E-5</v>
      </c>
      <c r="F2776" t="s">
        <v>1228</v>
      </c>
      <c r="G2776" t="s">
        <v>41</v>
      </c>
      <c r="H2776" s="11">
        <v>44171.430532407408</v>
      </c>
      <c r="I2776" t="s">
        <v>3732</v>
      </c>
      <c r="J2776">
        <v>0</v>
      </c>
      <c r="K2776">
        <v>86</v>
      </c>
      <c r="M2776">
        <v>2774</v>
      </c>
      <c r="N2776" s="16">
        <v>1.1574074074074073E-5</v>
      </c>
      <c r="O2776">
        <v>64</v>
      </c>
      <c r="P2776">
        <v>3</v>
      </c>
      <c r="Q2776">
        <f>pqZwift[[#This Row],[Afstand]]+IF(pqZwift[[#This Row],[Index]]&gt;1,Q2775,0)</f>
        <v>16540</v>
      </c>
      <c r="R2776">
        <v>10</v>
      </c>
      <c r="S2776">
        <v>86</v>
      </c>
    </row>
    <row r="2777" spans="2:19" x14ac:dyDescent="0.25">
      <c r="B2777">
        <v>2775</v>
      </c>
      <c r="C2777" t="s">
        <v>1467</v>
      </c>
      <c r="D2777" t="s">
        <v>48</v>
      </c>
      <c r="E2777" s="10">
        <v>1.1574074074074073E-5</v>
      </c>
      <c r="F2777" t="s">
        <v>1149</v>
      </c>
      <c r="G2777" t="s">
        <v>3176</v>
      </c>
      <c r="H2777" s="11">
        <v>44171.430543981478</v>
      </c>
      <c r="I2777" t="s">
        <v>3733</v>
      </c>
      <c r="J2777">
        <v>0</v>
      </c>
      <c r="K2777">
        <v>85</v>
      </c>
      <c r="M2777">
        <v>2775</v>
      </c>
      <c r="N2777" s="16">
        <v>1.1574074074074073E-5</v>
      </c>
      <c r="O2777">
        <v>64</v>
      </c>
      <c r="P2777">
        <v>3</v>
      </c>
      <c r="Q2777">
        <f>pqZwift[[#This Row],[Afstand]]+IF(pqZwift[[#This Row],[Index]]&gt;1,Q2776,0)</f>
        <v>16543</v>
      </c>
      <c r="R2777">
        <v>11</v>
      </c>
      <c r="S2777">
        <v>85</v>
      </c>
    </row>
    <row r="2778" spans="2:19" x14ac:dyDescent="0.25">
      <c r="B2778">
        <v>2776</v>
      </c>
      <c r="C2778" t="s">
        <v>1476</v>
      </c>
      <c r="D2778" t="s">
        <v>48</v>
      </c>
      <c r="E2778" s="10">
        <v>1.1574074074074073E-5</v>
      </c>
      <c r="F2778" t="s">
        <v>1228</v>
      </c>
      <c r="G2778" t="s">
        <v>41</v>
      </c>
      <c r="H2778" s="11">
        <v>44171.430555555555</v>
      </c>
      <c r="I2778" t="s">
        <v>3734</v>
      </c>
      <c r="J2778">
        <v>0</v>
      </c>
      <c r="K2778">
        <v>86</v>
      </c>
      <c r="M2778">
        <v>2776</v>
      </c>
      <c r="N2778" s="16">
        <v>1.1574074074074073E-5</v>
      </c>
      <c r="O2778">
        <v>65</v>
      </c>
      <c r="P2778">
        <v>3</v>
      </c>
      <c r="Q2778">
        <f>pqZwift[[#This Row],[Afstand]]+IF(pqZwift[[#This Row],[Index]]&gt;1,Q2777,0)</f>
        <v>16546</v>
      </c>
      <c r="R2778">
        <v>10</v>
      </c>
      <c r="S2778">
        <v>86</v>
      </c>
    </row>
    <row r="2779" spans="2:19" x14ac:dyDescent="0.25">
      <c r="B2779">
        <v>2777</v>
      </c>
      <c r="C2779" t="s">
        <v>1476</v>
      </c>
      <c r="D2779" t="s">
        <v>44</v>
      </c>
      <c r="E2779" s="10">
        <v>1.1574074074074073E-5</v>
      </c>
      <c r="F2779" t="s">
        <v>1151</v>
      </c>
      <c r="G2779" t="s">
        <v>2924</v>
      </c>
      <c r="H2779" s="11">
        <v>44171.430567129632</v>
      </c>
      <c r="I2779" t="s">
        <v>3735</v>
      </c>
      <c r="J2779">
        <v>0</v>
      </c>
      <c r="K2779">
        <v>85</v>
      </c>
      <c r="M2779">
        <v>2777</v>
      </c>
      <c r="N2779" s="16">
        <v>1.1574074074074073E-5</v>
      </c>
      <c r="O2779">
        <v>65</v>
      </c>
      <c r="P2779">
        <v>4</v>
      </c>
      <c r="Q2779">
        <f>pqZwift[[#This Row],[Afstand]]+IF(pqZwift[[#This Row],[Index]]&gt;1,Q2778,0)</f>
        <v>16550</v>
      </c>
      <c r="R2779">
        <v>14</v>
      </c>
      <c r="S2779">
        <v>85</v>
      </c>
    </row>
    <row r="2780" spans="2:19" x14ac:dyDescent="0.25">
      <c r="B2780">
        <v>2778</v>
      </c>
      <c r="C2780" t="s">
        <v>1476</v>
      </c>
      <c r="D2780" t="s">
        <v>48</v>
      </c>
      <c r="E2780" s="10">
        <v>1.1574074074074073E-5</v>
      </c>
      <c r="F2780" t="s">
        <v>1228</v>
      </c>
      <c r="G2780" t="s">
        <v>41</v>
      </c>
      <c r="H2780" s="11">
        <v>44171.430578703701</v>
      </c>
      <c r="I2780" t="s">
        <v>3736</v>
      </c>
      <c r="J2780">
        <v>0</v>
      </c>
      <c r="K2780">
        <v>85</v>
      </c>
      <c r="M2780">
        <v>2778</v>
      </c>
      <c r="N2780" s="16">
        <v>1.1574074074074073E-5</v>
      </c>
      <c r="O2780">
        <v>65</v>
      </c>
      <c r="P2780">
        <v>3</v>
      </c>
      <c r="Q2780">
        <f>pqZwift[[#This Row],[Afstand]]+IF(pqZwift[[#This Row],[Index]]&gt;1,Q2779,0)</f>
        <v>16553</v>
      </c>
      <c r="R2780">
        <v>10</v>
      </c>
      <c r="S2780">
        <v>85</v>
      </c>
    </row>
    <row r="2781" spans="2:19" x14ac:dyDescent="0.25">
      <c r="B2781">
        <v>2779</v>
      </c>
      <c r="C2781" t="s">
        <v>1476</v>
      </c>
      <c r="D2781" t="s">
        <v>48</v>
      </c>
      <c r="E2781" s="10">
        <v>1.1574074074074073E-5</v>
      </c>
      <c r="F2781" t="s">
        <v>1149</v>
      </c>
      <c r="G2781" t="s">
        <v>3176</v>
      </c>
      <c r="H2781" s="11">
        <v>44171.430590277778</v>
      </c>
      <c r="I2781" t="s">
        <v>3737</v>
      </c>
      <c r="J2781">
        <v>0</v>
      </c>
      <c r="K2781">
        <v>86</v>
      </c>
      <c r="M2781">
        <v>2779</v>
      </c>
      <c r="N2781" s="16">
        <v>1.1574074074074073E-5</v>
      </c>
      <c r="O2781">
        <v>65</v>
      </c>
      <c r="P2781">
        <v>3</v>
      </c>
      <c r="Q2781">
        <f>pqZwift[[#This Row],[Afstand]]+IF(pqZwift[[#This Row],[Index]]&gt;1,Q2780,0)</f>
        <v>16556</v>
      </c>
      <c r="R2781">
        <v>11</v>
      </c>
      <c r="S2781">
        <v>86</v>
      </c>
    </row>
    <row r="2782" spans="2:19" x14ac:dyDescent="0.25">
      <c r="B2782">
        <v>2780</v>
      </c>
      <c r="C2782" t="s">
        <v>1476</v>
      </c>
      <c r="D2782" t="s">
        <v>48</v>
      </c>
      <c r="E2782" s="10">
        <v>1.1574074074074073E-5</v>
      </c>
      <c r="F2782" t="s">
        <v>1149</v>
      </c>
      <c r="G2782" t="s">
        <v>41</v>
      </c>
      <c r="H2782" s="11">
        <v>44171.430601851855</v>
      </c>
      <c r="I2782" t="s">
        <v>3738</v>
      </c>
      <c r="J2782">
        <v>0</v>
      </c>
      <c r="K2782">
        <v>86</v>
      </c>
      <c r="M2782">
        <v>2780</v>
      </c>
      <c r="N2782" s="16">
        <v>1.1574074074074073E-5</v>
      </c>
      <c r="O2782">
        <v>65</v>
      </c>
      <c r="P2782">
        <v>3</v>
      </c>
      <c r="Q2782">
        <f>pqZwift[[#This Row],[Afstand]]+IF(pqZwift[[#This Row],[Index]]&gt;1,Q2781,0)</f>
        <v>16559</v>
      </c>
      <c r="R2782">
        <v>11</v>
      </c>
      <c r="S2782">
        <v>86</v>
      </c>
    </row>
    <row r="2783" spans="2:19" x14ac:dyDescent="0.25">
      <c r="B2783">
        <v>2781</v>
      </c>
      <c r="C2783" t="s">
        <v>1476</v>
      </c>
      <c r="D2783" t="s">
        <v>48</v>
      </c>
      <c r="E2783" s="10">
        <v>1.1574074074074073E-5</v>
      </c>
      <c r="F2783" t="s">
        <v>1228</v>
      </c>
      <c r="G2783" t="s">
        <v>41</v>
      </c>
      <c r="H2783" s="11">
        <v>44171.430613425924</v>
      </c>
      <c r="I2783" t="s">
        <v>3739</v>
      </c>
      <c r="J2783">
        <v>0</v>
      </c>
      <c r="K2783">
        <v>86</v>
      </c>
      <c r="M2783">
        <v>2781</v>
      </c>
      <c r="N2783" s="16">
        <v>1.1574074074074073E-5</v>
      </c>
      <c r="O2783">
        <v>65</v>
      </c>
      <c r="P2783">
        <v>3</v>
      </c>
      <c r="Q2783">
        <f>pqZwift[[#This Row],[Afstand]]+IF(pqZwift[[#This Row],[Index]]&gt;1,Q2782,0)</f>
        <v>16562</v>
      </c>
      <c r="R2783">
        <v>10</v>
      </c>
      <c r="S2783">
        <v>86</v>
      </c>
    </row>
    <row r="2784" spans="2:19" x14ac:dyDescent="0.25">
      <c r="B2784">
        <v>2782</v>
      </c>
      <c r="C2784" t="s">
        <v>1476</v>
      </c>
      <c r="D2784" t="s">
        <v>44</v>
      </c>
      <c r="E2784" s="10">
        <v>1.1574074074074073E-5</v>
      </c>
      <c r="F2784" t="s">
        <v>1151</v>
      </c>
      <c r="G2784" t="s">
        <v>2924</v>
      </c>
      <c r="H2784" s="11">
        <v>44171.430625000001</v>
      </c>
      <c r="I2784" t="s">
        <v>3740</v>
      </c>
      <c r="J2784">
        <v>0</v>
      </c>
      <c r="K2784">
        <v>87</v>
      </c>
      <c r="M2784">
        <v>2782</v>
      </c>
      <c r="N2784" s="16">
        <v>1.1574074074074073E-5</v>
      </c>
      <c r="O2784">
        <v>65</v>
      </c>
      <c r="P2784">
        <v>4</v>
      </c>
      <c r="Q2784">
        <f>pqZwift[[#This Row],[Afstand]]+IF(pqZwift[[#This Row],[Index]]&gt;1,Q2783,0)</f>
        <v>16566</v>
      </c>
      <c r="R2784">
        <v>14</v>
      </c>
      <c r="S2784">
        <v>87</v>
      </c>
    </row>
    <row r="2785" spans="2:19" x14ac:dyDescent="0.25">
      <c r="B2785">
        <v>2783</v>
      </c>
      <c r="C2785" t="s">
        <v>1476</v>
      </c>
      <c r="D2785" t="s">
        <v>48</v>
      </c>
      <c r="E2785" s="10">
        <v>1.1574074074074073E-5</v>
      </c>
      <c r="F2785" t="s">
        <v>1149</v>
      </c>
      <c r="G2785" t="s">
        <v>41</v>
      </c>
      <c r="H2785" s="11">
        <v>44171.430636574078</v>
      </c>
      <c r="I2785" t="s">
        <v>3741</v>
      </c>
      <c r="J2785">
        <v>0</v>
      </c>
      <c r="K2785">
        <v>88</v>
      </c>
      <c r="M2785">
        <v>2783</v>
      </c>
      <c r="N2785" s="16">
        <v>1.1574074074074073E-5</v>
      </c>
      <c r="O2785">
        <v>65</v>
      </c>
      <c r="P2785">
        <v>3</v>
      </c>
      <c r="Q2785">
        <f>pqZwift[[#This Row],[Afstand]]+IF(pqZwift[[#This Row],[Index]]&gt;1,Q2784,0)</f>
        <v>16569</v>
      </c>
      <c r="R2785">
        <v>11</v>
      </c>
      <c r="S2785">
        <v>88</v>
      </c>
    </row>
    <row r="2786" spans="2:19" x14ac:dyDescent="0.25">
      <c r="B2786">
        <v>2784</v>
      </c>
      <c r="C2786" t="s">
        <v>1476</v>
      </c>
      <c r="D2786" t="s">
        <v>48</v>
      </c>
      <c r="E2786" s="10">
        <v>1.1574074074074073E-5</v>
      </c>
      <c r="F2786" t="s">
        <v>1149</v>
      </c>
      <c r="G2786" t="s">
        <v>41</v>
      </c>
      <c r="H2786" s="11">
        <v>44171.430648148147</v>
      </c>
      <c r="I2786" t="s">
        <v>3742</v>
      </c>
      <c r="J2786">
        <v>0</v>
      </c>
      <c r="K2786">
        <v>88</v>
      </c>
      <c r="M2786">
        <v>2784</v>
      </c>
      <c r="N2786" s="16">
        <v>1.1574074074074073E-5</v>
      </c>
      <c r="O2786">
        <v>65</v>
      </c>
      <c r="P2786">
        <v>3</v>
      </c>
      <c r="Q2786">
        <f>pqZwift[[#This Row],[Afstand]]+IF(pqZwift[[#This Row],[Index]]&gt;1,Q2785,0)</f>
        <v>16572</v>
      </c>
      <c r="R2786">
        <v>11</v>
      </c>
      <c r="S2786">
        <v>88</v>
      </c>
    </row>
    <row r="2787" spans="2:19" x14ac:dyDescent="0.25">
      <c r="B2787">
        <v>2785</v>
      </c>
      <c r="C2787" t="s">
        <v>1476</v>
      </c>
      <c r="D2787" t="s">
        <v>48</v>
      </c>
      <c r="E2787" s="10">
        <v>1.1574074074074073E-5</v>
      </c>
      <c r="F2787" t="s">
        <v>1149</v>
      </c>
      <c r="G2787" t="s">
        <v>41</v>
      </c>
      <c r="H2787" s="11">
        <v>44171.430659722224</v>
      </c>
      <c r="I2787" t="s">
        <v>3743</v>
      </c>
      <c r="J2787">
        <v>0</v>
      </c>
      <c r="K2787">
        <v>87</v>
      </c>
      <c r="M2787">
        <v>2785</v>
      </c>
      <c r="N2787" s="16">
        <v>1.1574074074074073E-5</v>
      </c>
      <c r="O2787">
        <v>65</v>
      </c>
      <c r="P2787">
        <v>3</v>
      </c>
      <c r="Q2787">
        <f>pqZwift[[#This Row],[Afstand]]+IF(pqZwift[[#This Row],[Index]]&gt;1,Q2786,0)</f>
        <v>16575</v>
      </c>
      <c r="R2787">
        <v>11</v>
      </c>
      <c r="S2787">
        <v>87</v>
      </c>
    </row>
    <row r="2788" spans="2:19" x14ac:dyDescent="0.25">
      <c r="B2788">
        <v>2786</v>
      </c>
      <c r="C2788" t="s">
        <v>1476</v>
      </c>
      <c r="D2788" t="s">
        <v>48</v>
      </c>
      <c r="E2788" s="10">
        <v>1.1574074074074073E-5</v>
      </c>
      <c r="F2788" t="s">
        <v>1149</v>
      </c>
      <c r="G2788" t="s">
        <v>41</v>
      </c>
      <c r="H2788" s="11">
        <v>44171.430671296293</v>
      </c>
      <c r="I2788" t="s">
        <v>3744</v>
      </c>
      <c r="J2788">
        <v>0</v>
      </c>
      <c r="K2788">
        <v>88</v>
      </c>
      <c r="M2788">
        <v>2786</v>
      </c>
      <c r="N2788" s="16">
        <v>1.1574074074074073E-5</v>
      </c>
      <c r="O2788">
        <v>65</v>
      </c>
      <c r="P2788">
        <v>3</v>
      </c>
      <c r="Q2788">
        <f>pqZwift[[#This Row],[Afstand]]+IF(pqZwift[[#This Row],[Index]]&gt;1,Q2787,0)</f>
        <v>16578</v>
      </c>
      <c r="R2788">
        <v>11</v>
      </c>
      <c r="S2788">
        <v>88</v>
      </c>
    </row>
    <row r="2789" spans="2:19" x14ac:dyDescent="0.25">
      <c r="B2789">
        <v>2787</v>
      </c>
      <c r="C2789" t="s">
        <v>1476</v>
      </c>
      <c r="D2789" t="s">
        <v>44</v>
      </c>
      <c r="E2789" s="10">
        <v>1.1574074074074073E-5</v>
      </c>
      <c r="F2789" t="s">
        <v>45</v>
      </c>
      <c r="G2789" t="s">
        <v>3157</v>
      </c>
      <c r="H2789" s="11">
        <v>44171.43068287037</v>
      </c>
      <c r="I2789" t="s">
        <v>3745</v>
      </c>
      <c r="J2789">
        <v>0</v>
      </c>
      <c r="K2789">
        <v>88</v>
      </c>
      <c r="M2789">
        <v>2787</v>
      </c>
      <c r="N2789" s="16">
        <v>1.1574074074074073E-5</v>
      </c>
      <c r="O2789">
        <v>65</v>
      </c>
      <c r="P2789">
        <v>4</v>
      </c>
      <c r="Q2789">
        <f>pqZwift[[#This Row],[Afstand]]+IF(pqZwift[[#This Row],[Index]]&gt;1,Q2788,0)</f>
        <v>16582</v>
      </c>
      <c r="R2789">
        <v>15</v>
      </c>
      <c r="S2789">
        <v>88</v>
      </c>
    </row>
    <row r="2790" spans="2:19" x14ac:dyDescent="0.25">
      <c r="B2790">
        <v>2788</v>
      </c>
      <c r="C2790" t="s">
        <v>1476</v>
      </c>
      <c r="D2790" t="s">
        <v>48</v>
      </c>
      <c r="E2790" s="10">
        <v>1.1574074074074073E-5</v>
      </c>
      <c r="F2790" t="s">
        <v>1223</v>
      </c>
      <c r="G2790" t="s">
        <v>41</v>
      </c>
      <c r="H2790" s="11">
        <v>44171.430694444447</v>
      </c>
      <c r="I2790" t="s">
        <v>3746</v>
      </c>
      <c r="J2790">
        <v>0</v>
      </c>
      <c r="K2790">
        <v>89</v>
      </c>
      <c r="M2790">
        <v>2788</v>
      </c>
      <c r="N2790" s="16">
        <v>1.1574074074074073E-5</v>
      </c>
      <c r="O2790">
        <v>65</v>
      </c>
      <c r="P2790">
        <v>3</v>
      </c>
      <c r="Q2790">
        <f>pqZwift[[#This Row],[Afstand]]+IF(pqZwift[[#This Row],[Index]]&gt;1,Q2789,0)</f>
        <v>16585</v>
      </c>
      <c r="R2790">
        <v>12</v>
      </c>
      <c r="S2790">
        <v>89</v>
      </c>
    </row>
    <row r="2791" spans="2:19" x14ac:dyDescent="0.25">
      <c r="B2791">
        <v>2789</v>
      </c>
      <c r="C2791" t="s">
        <v>1476</v>
      </c>
      <c r="D2791" t="s">
        <v>44</v>
      </c>
      <c r="E2791" s="10">
        <v>1.1574074074074073E-5</v>
      </c>
      <c r="F2791" t="s">
        <v>1151</v>
      </c>
      <c r="G2791" t="s">
        <v>3328</v>
      </c>
      <c r="H2791" s="11">
        <v>44171.430706018517</v>
      </c>
      <c r="I2791" t="s">
        <v>3747</v>
      </c>
      <c r="J2791">
        <v>0</v>
      </c>
      <c r="K2791">
        <v>88</v>
      </c>
      <c r="M2791">
        <v>2789</v>
      </c>
      <c r="N2791" s="16">
        <v>1.1574074074074073E-5</v>
      </c>
      <c r="O2791">
        <v>65</v>
      </c>
      <c r="P2791">
        <v>4</v>
      </c>
      <c r="Q2791">
        <f>pqZwift[[#This Row],[Afstand]]+IF(pqZwift[[#This Row],[Index]]&gt;1,Q2790,0)</f>
        <v>16589</v>
      </c>
      <c r="R2791">
        <v>14</v>
      </c>
      <c r="S2791">
        <v>88</v>
      </c>
    </row>
    <row r="2792" spans="2:19" x14ac:dyDescent="0.25">
      <c r="B2792">
        <v>2790</v>
      </c>
      <c r="C2792" t="s">
        <v>1476</v>
      </c>
      <c r="D2792" t="s">
        <v>44</v>
      </c>
      <c r="E2792" s="10">
        <v>1.1574074074074073E-5</v>
      </c>
      <c r="F2792" t="s">
        <v>45</v>
      </c>
      <c r="G2792" t="s">
        <v>3322</v>
      </c>
      <c r="H2792" s="11">
        <v>44171.430717592593</v>
      </c>
      <c r="I2792" t="s">
        <v>3748</v>
      </c>
      <c r="J2792">
        <v>0</v>
      </c>
      <c r="K2792">
        <v>88</v>
      </c>
      <c r="M2792">
        <v>2790</v>
      </c>
      <c r="N2792" s="16">
        <v>1.1574074074074073E-5</v>
      </c>
      <c r="O2792">
        <v>65</v>
      </c>
      <c r="P2792">
        <v>4</v>
      </c>
      <c r="Q2792">
        <f>pqZwift[[#This Row],[Afstand]]+IF(pqZwift[[#This Row],[Index]]&gt;1,Q2791,0)</f>
        <v>16593</v>
      </c>
      <c r="R2792">
        <v>15</v>
      </c>
      <c r="S2792">
        <v>88</v>
      </c>
    </row>
    <row r="2793" spans="2:19" x14ac:dyDescent="0.25">
      <c r="B2793">
        <v>2791</v>
      </c>
      <c r="C2793" t="s">
        <v>1476</v>
      </c>
      <c r="D2793" t="s">
        <v>44</v>
      </c>
      <c r="E2793" s="10">
        <v>1.1574074074074073E-5</v>
      </c>
      <c r="F2793" t="s">
        <v>45</v>
      </c>
      <c r="G2793" t="s">
        <v>2749</v>
      </c>
      <c r="H2793" s="11">
        <v>44171.43072916667</v>
      </c>
      <c r="I2793" t="s">
        <v>3749</v>
      </c>
      <c r="J2793">
        <v>0</v>
      </c>
      <c r="K2793">
        <v>90</v>
      </c>
      <c r="M2793">
        <v>2791</v>
      </c>
      <c r="N2793" s="16">
        <v>1.1574074074074073E-5</v>
      </c>
      <c r="O2793">
        <v>65</v>
      </c>
      <c r="P2793">
        <v>4</v>
      </c>
      <c r="Q2793">
        <f>pqZwift[[#This Row],[Afstand]]+IF(pqZwift[[#This Row],[Index]]&gt;1,Q2792,0)</f>
        <v>16597</v>
      </c>
      <c r="R2793">
        <v>15</v>
      </c>
      <c r="S2793">
        <v>90</v>
      </c>
    </row>
    <row r="2794" spans="2:19" x14ac:dyDescent="0.25">
      <c r="B2794">
        <v>2792</v>
      </c>
      <c r="C2794" t="s">
        <v>1476</v>
      </c>
      <c r="D2794" t="s">
        <v>44</v>
      </c>
      <c r="E2794" s="10">
        <v>1.1574074074074073E-5</v>
      </c>
      <c r="F2794" t="s">
        <v>45</v>
      </c>
      <c r="G2794" t="s">
        <v>3046</v>
      </c>
      <c r="H2794" s="11">
        <v>44171.43074074074</v>
      </c>
      <c r="I2794" t="s">
        <v>3750</v>
      </c>
      <c r="J2794">
        <v>0</v>
      </c>
      <c r="K2794">
        <v>89</v>
      </c>
      <c r="M2794">
        <v>2792</v>
      </c>
      <c r="N2794" s="16">
        <v>1.1574074074074073E-5</v>
      </c>
      <c r="O2794">
        <v>65</v>
      </c>
      <c r="P2794">
        <v>4</v>
      </c>
      <c r="Q2794">
        <f>pqZwift[[#This Row],[Afstand]]+IF(pqZwift[[#This Row],[Index]]&gt;1,Q2793,0)</f>
        <v>16601</v>
      </c>
      <c r="R2794">
        <v>15</v>
      </c>
      <c r="S2794">
        <v>89</v>
      </c>
    </row>
    <row r="2795" spans="2:19" x14ac:dyDescent="0.25">
      <c r="B2795">
        <v>2793</v>
      </c>
      <c r="C2795" t="s">
        <v>1476</v>
      </c>
      <c r="D2795" t="s">
        <v>55</v>
      </c>
      <c r="E2795" s="10">
        <v>1.1574074074074073E-5</v>
      </c>
      <c r="F2795" t="s">
        <v>56</v>
      </c>
      <c r="G2795" t="s">
        <v>3751</v>
      </c>
      <c r="H2795" s="11">
        <v>44171.430752314816</v>
      </c>
      <c r="I2795" t="s">
        <v>3752</v>
      </c>
      <c r="J2795">
        <v>0</v>
      </c>
      <c r="K2795">
        <v>91</v>
      </c>
      <c r="M2795">
        <v>2793</v>
      </c>
      <c r="N2795" s="16">
        <v>1.1574074074074073E-5</v>
      </c>
      <c r="O2795">
        <v>65</v>
      </c>
      <c r="P2795">
        <v>5</v>
      </c>
      <c r="Q2795">
        <f>pqZwift[[#This Row],[Afstand]]+IF(pqZwift[[#This Row],[Index]]&gt;1,Q2794,0)</f>
        <v>16606</v>
      </c>
      <c r="R2795">
        <v>17</v>
      </c>
      <c r="S2795">
        <v>91</v>
      </c>
    </row>
    <row r="2796" spans="2:19" x14ac:dyDescent="0.25">
      <c r="B2796">
        <v>2794</v>
      </c>
      <c r="C2796" t="s">
        <v>1476</v>
      </c>
      <c r="D2796" t="s">
        <v>44</v>
      </c>
      <c r="E2796" s="10">
        <v>1.1574074074074073E-5</v>
      </c>
      <c r="F2796" t="s">
        <v>45</v>
      </c>
      <c r="G2796" t="s">
        <v>41</v>
      </c>
      <c r="H2796" s="11">
        <v>44171.430763888886</v>
      </c>
      <c r="I2796" t="s">
        <v>3753</v>
      </c>
      <c r="J2796">
        <v>0</v>
      </c>
      <c r="K2796">
        <v>91</v>
      </c>
      <c r="M2796">
        <v>2794</v>
      </c>
      <c r="N2796" s="16">
        <v>1.1574074074074073E-5</v>
      </c>
      <c r="O2796">
        <v>65</v>
      </c>
      <c r="P2796">
        <v>4</v>
      </c>
      <c r="Q2796">
        <f>pqZwift[[#This Row],[Afstand]]+IF(pqZwift[[#This Row],[Index]]&gt;1,Q2795,0)</f>
        <v>16610</v>
      </c>
      <c r="R2796">
        <v>15</v>
      </c>
      <c r="S2796">
        <v>91</v>
      </c>
    </row>
    <row r="2797" spans="2:19" x14ac:dyDescent="0.25">
      <c r="B2797">
        <v>2795</v>
      </c>
      <c r="C2797" t="s">
        <v>1476</v>
      </c>
      <c r="D2797" t="s">
        <v>44</v>
      </c>
      <c r="E2797" s="10">
        <v>1.1574074074074073E-5</v>
      </c>
      <c r="F2797" t="s">
        <v>45</v>
      </c>
      <c r="G2797" t="s">
        <v>3046</v>
      </c>
      <c r="H2797" s="11">
        <v>44171.430775462963</v>
      </c>
      <c r="I2797" t="s">
        <v>3754</v>
      </c>
      <c r="J2797">
        <v>0</v>
      </c>
      <c r="K2797">
        <v>91</v>
      </c>
      <c r="M2797">
        <v>2795</v>
      </c>
      <c r="N2797" s="16">
        <v>1.1574074074074073E-5</v>
      </c>
      <c r="O2797">
        <v>65</v>
      </c>
      <c r="P2797">
        <v>4</v>
      </c>
      <c r="Q2797">
        <f>pqZwift[[#This Row],[Afstand]]+IF(pqZwift[[#This Row],[Index]]&gt;1,Q2796,0)</f>
        <v>16614</v>
      </c>
      <c r="R2797">
        <v>15</v>
      </c>
      <c r="S2797">
        <v>91</v>
      </c>
    </row>
    <row r="2798" spans="2:19" x14ac:dyDescent="0.25">
      <c r="B2798">
        <v>2796</v>
      </c>
      <c r="C2798" t="s">
        <v>1476</v>
      </c>
      <c r="D2798" t="s">
        <v>55</v>
      </c>
      <c r="E2798" s="10">
        <v>1.1574074074074073E-5</v>
      </c>
      <c r="F2798" t="s">
        <v>56</v>
      </c>
      <c r="G2798" t="s">
        <v>3751</v>
      </c>
      <c r="H2798" s="11">
        <v>44171.430787037039</v>
      </c>
      <c r="I2798" t="s">
        <v>3755</v>
      </c>
      <c r="J2798">
        <v>0</v>
      </c>
      <c r="K2798">
        <v>91</v>
      </c>
      <c r="M2798">
        <v>2796</v>
      </c>
      <c r="N2798" s="16">
        <v>1.1574074074074073E-5</v>
      </c>
      <c r="O2798">
        <v>65</v>
      </c>
      <c r="P2798">
        <v>5</v>
      </c>
      <c r="Q2798">
        <f>pqZwift[[#This Row],[Afstand]]+IF(pqZwift[[#This Row],[Index]]&gt;1,Q2797,0)</f>
        <v>16619</v>
      </c>
      <c r="R2798">
        <v>17</v>
      </c>
      <c r="S2798">
        <v>91</v>
      </c>
    </row>
    <row r="2799" spans="2:19" x14ac:dyDescent="0.25">
      <c r="B2799">
        <v>2797</v>
      </c>
      <c r="C2799" t="s">
        <v>1476</v>
      </c>
      <c r="D2799" t="s">
        <v>44</v>
      </c>
      <c r="E2799" s="10">
        <v>1.1574074074074073E-5</v>
      </c>
      <c r="F2799" t="s">
        <v>45</v>
      </c>
      <c r="G2799" t="s">
        <v>3046</v>
      </c>
      <c r="H2799" s="11">
        <v>44171.430798611109</v>
      </c>
      <c r="I2799" t="s">
        <v>3756</v>
      </c>
      <c r="J2799">
        <v>0</v>
      </c>
      <c r="K2799">
        <v>91</v>
      </c>
      <c r="M2799">
        <v>2797</v>
      </c>
      <c r="N2799" s="16">
        <v>1.1574074074074073E-5</v>
      </c>
      <c r="O2799">
        <v>65</v>
      </c>
      <c r="P2799">
        <v>4</v>
      </c>
      <c r="Q2799">
        <f>pqZwift[[#This Row],[Afstand]]+IF(pqZwift[[#This Row],[Index]]&gt;1,Q2798,0)</f>
        <v>16623</v>
      </c>
      <c r="R2799">
        <v>15</v>
      </c>
      <c r="S2799">
        <v>91</v>
      </c>
    </row>
    <row r="2800" spans="2:19" x14ac:dyDescent="0.25">
      <c r="B2800">
        <v>2798</v>
      </c>
      <c r="C2800" t="s">
        <v>1476</v>
      </c>
      <c r="D2800" t="s">
        <v>55</v>
      </c>
      <c r="E2800" s="10">
        <v>1.1574074074074073E-5</v>
      </c>
      <c r="F2800" t="s">
        <v>327</v>
      </c>
      <c r="G2800" t="s">
        <v>3757</v>
      </c>
      <c r="H2800" s="11">
        <v>44171.430810185186</v>
      </c>
      <c r="I2800" t="s">
        <v>3758</v>
      </c>
      <c r="J2800">
        <v>0</v>
      </c>
      <c r="K2800">
        <v>92</v>
      </c>
      <c r="M2800">
        <v>2798</v>
      </c>
      <c r="N2800" s="16">
        <v>1.1574074074074073E-5</v>
      </c>
      <c r="O2800">
        <v>65</v>
      </c>
      <c r="P2800">
        <v>5</v>
      </c>
      <c r="Q2800">
        <f>pqZwift[[#This Row],[Afstand]]+IF(pqZwift[[#This Row],[Index]]&gt;1,Q2799,0)</f>
        <v>16628</v>
      </c>
      <c r="R2800">
        <v>20</v>
      </c>
      <c r="S2800">
        <v>92</v>
      </c>
    </row>
    <row r="2801" spans="2:19" x14ac:dyDescent="0.25">
      <c r="B2801">
        <v>2799</v>
      </c>
      <c r="C2801" t="s">
        <v>1476</v>
      </c>
      <c r="D2801" t="s">
        <v>55</v>
      </c>
      <c r="E2801" s="10">
        <v>1.1574074074074073E-5</v>
      </c>
      <c r="F2801" t="s">
        <v>56</v>
      </c>
      <c r="G2801" t="s">
        <v>108</v>
      </c>
      <c r="H2801" s="11">
        <v>44171.430821759262</v>
      </c>
      <c r="I2801" t="s">
        <v>3759</v>
      </c>
      <c r="J2801">
        <v>0</v>
      </c>
      <c r="K2801">
        <v>91</v>
      </c>
      <c r="M2801">
        <v>2799</v>
      </c>
      <c r="N2801" s="16">
        <v>1.1574074074074073E-5</v>
      </c>
      <c r="O2801">
        <v>65</v>
      </c>
      <c r="P2801">
        <v>5</v>
      </c>
      <c r="Q2801">
        <f>pqZwift[[#This Row],[Afstand]]+IF(pqZwift[[#This Row],[Index]]&gt;1,Q2800,0)</f>
        <v>16633</v>
      </c>
      <c r="R2801">
        <v>17</v>
      </c>
      <c r="S2801">
        <v>91</v>
      </c>
    </row>
    <row r="2802" spans="2:19" x14ac:dyDescent="0.25">
      <c r="B2802">
        <v>2800</v>
      </c>
      <c r="C2802" t="s">
        <v>1476</v>
      </c>
      <c r="D2802" t="s">
        <v>66</v>
      </c>
      <c r="E2802" s="10">
        <v>1.1574074074074073E-5</v>
      </c>
      <c r="F2802" t="s">
        <v>67</v>
      </c>
      <c r="G2802" t="s">
        <v>2738</v>
      </c>
      <c r="H2802" s="11">
        <v>44171.430833333332</v>
      </c>
      <c r="I2802" t="s">
        <v>3760</v>
      </c>
      <c r="J2802">
        <v>0</v>
      </c>
      <c r="K2802">
        <v>91</v>
      </c>
      <c r="M2802">
        <v>2800</v>
      </c>
      <c r="N2802" s="16">
        <v>1.1574074074074073E-5</v>
      </c>
      <c r="O2802">
        <v>65</v>
      </c>
      <c r="P2802">
        <v>6</v>
      </c>
      <c r="Q2802">
        <f>pqZwift[[#This Row],[Afstand]]+IF(pqZwift[[#This Row],[Index]]&gt;1,Q2801,0)</f>
        <v>16639</v>
      </c>
      <c r="R2802">
        <v>21</v>
      </c>
      <c r="S2802">
        <v>91</v>
      </c>
    </row>
    <row r="2803" spans="2:19" x14ac:dyDescent="0.25">
      <c r="B2803">
        <v>2801</v>
      </c>
      <c r="C2803" t="s">
        <v>1476</v>
      </c>
      <c r="D2803" t="s">
        <v>43</v>
      </c>
      <c r="E2803" s="10">
        <v>1.1574074074074073E-5</v>
      </c>
      <c r="F2803" t="s">
        <v>173</v>
      </c>
      <c r="G2803" t="s">
        <v>2252</v>
      </c>
      <c r="H2803" s="11">
        <v>44171.430844907409</v>
      </c>
      <c r="I2803" t="s">
        <v>3761</v>
      </c>
      <c r="J2803">
        <v>0</v>
      </c>
      <c r="K2803">
        <v>91</v>
      </c>
      <c r="M2803">
        <v>2801</v>
      </c>
      <c r="N2803" s="16">
        <v>1.1574074074074073E-5</v>
      </c>
      <c r="O2803">
        <v>65</v>
      </c>
      <c r="P2803">
        <v>7</v>
      </c>
      <c r="Q2803">
        <f>pqZwift[[#This Row],[Afstand]]+IF(pqZwift[[#This Row],[Index]]&gt;1,Q2802,0)</f>
        <v>16646</v>
      </c>
      <c r="R2803">
        <v>25</v>
      </c>
      <c r="S2803">
        <v>91</v>
      </c>
    </row>
    <row r="2804" spans="2:19" x14ac:dyDescent="0.25">
      <c r="B2804">
        <v>2802</v>
      </c>
      <c r="C2804" t="s">
        <v>1467</v>
      </c>
      <c r="D2804" t="s">
        <v>43</v>
      </c>
      <c r="E2804" s="10">
        <v>1.1574074074074073E-5</v>
      </c>
      <c r="F2804" t="s">
        <v>73</v>
      </c>
      <c r="G2804" t="s">
        <v>3762</v>
      </c>
      <c r="H2804" s="11">
        <v>44171.430856481478</v>
      </c>
      <c r="I2804" t="s">
        <v>3763</v>
      </c>
      <c r="J2804">
        <v>0</v>
      </c>
      <c r="K2804">
        <v>91</v>
      </c>
      <c r="M2804">
        <v>2802</v>
      </c>
      <c r="N2804" s="16">
        <v>1.1574074074074073E-5</v>
      </c>
      <c r="O2804">
        <v>64</v>
      </c>
      <c r="P2804">
        <v>7</v>
      </c>
      <c r="Q2804">
        <f>pqZwift[[#This Row],[Afstand]]+IF(pqZwift[[#This Row],[Index]]&gt;1,Q2803,0)</f>
        <v>16653</v>
      </c>
      <c r="R2804">
        <v>24</v>
      </c>
      <c r="S2804">
        <v>91</v>
      </c>
    </row>
    <row r="2805" spans="2:19" x14ac:dyDescent="0.25">
      <c r="B2805">
        <v>2803</v>
      </c>
      <c r="C2805" t="s">
        <v>1467</v>
      </c>
      <c r="D2805" t="s">
        <v>35</v>
      </c>
      <c r="E2805" s="10">
        <v>1.1574074074074073E-5</v>
      </c>
      <c r="F2805" t="s">
        <v>84</v>
      </c>
      <c r="G2805" t="s">
        <v>2883</v>
      </c>
      <c r="H2805" s="11">
        <v>44171.430868055555</v>
      </c>
      <c r="I2805" t="s">
        <v>3764</v>
      </c>
      <c r="J2805">
        <v>0</v>
      </c>
      <c r="K2805">
        <v>90</v>
      </c>
      <c r="M2805">
        <v>2803</v>
      </c>
      <c r="N2805" s="16">
        <v>1.1574074074074073E-5</v>
      </c>
      <c r="O2805">
        <v>64</v>
      </c>
      <c r="P2805">
        <v>8</v>
      </c>
      <c r="Q2805">
        <f>pqZwift[[#This Row],[Afstand]]+IF(pqZwift[[#This Row],[Index]]&gt;1,Q2804,0)</f>
        <v>16661</v>
      </c>
      <c r="R2805">
        <v>29</v>
      </c>
      <c r="S2805">
        <v>90</v>
      </c>
    </row>
    <row r="2806" spans="2:19" x14ac:dyDescent="0.25">
      <c r="B2806">
        <v>2804</v>
      </c>
      <c r="C2806" t="s">
        <v>1459</v>
      </c>
      <c r="D2806" t="s">
        <v>87</v>
      </c>
      <c r="E2806" s="10">
        <v>1.1574074074074073E-5</v>
      </c>
      <c r="F2806" t="s">
        <v>88</v>
      </c>
      <c r="G2806" t="s">
        <v>2971</v>
      </c>
      <c r="H2806" s="11">
        <v>44171.430879629632</v>
      </c>
      <c r="I2806" t="s">
        <v>3765</v>
      </c>
      <c r="J2806">
        <v>0</v>
      </c>
      <c r="K2806">
        <v>91</v>
      </c>
      <c r="M2806">
        <v>2804</v>
      </c>
      <c r="N2806" s="16">
        <v>1.1574074074074073E-5</v>
      </c>
      <c r="O2806">
        <v>63</v>
      </c>
      <c r="P2806">
        <v>9</v>
      </c>
      <c r="Q2806">
        <f>pqZwift[[#This Row],[Afstand]]+IF(pqZwift[[#This Row],[Index]]&gt;1,Q2805,0)</f>
        <v>16670</v>
      </c>
      <c r="R2806">
        <v>32</v>
      </c>
      <c r="S2806">
        <v>91</v>
      </c>
    </row>
    <row r="2807" spans="2:19" x14ac:dyDescent="0.25">
      <c r="B2807">
        <v>2805</v>
      </c>
      <c r="C2807" t="s">
        <v>1449</v>
      </c>
      <c r="D2807" t="s">
        <v>87</v>
      </c>
      <c r="E2807" s="10">
        <v>1.1574074074074073E-5</v>
      </c>
      <c r="F2807" t="s">
        <v>101</v>
      </c>
      <c r="G2807" t="s">
        <v>102</v>
      </c>
      <c r="H2807" s="11">
        <v>44171.430891203701</v>
      </c>
      <c r="I2807" t="s">
        <v>3766</v>
      </c>
      <c r="J2807">
        <v>0</v>
      </c>
      <c r="K2807">
        <v>92</v>
      </c>
      <c r="M2807">
        <v>2805</v>
      </c>
      <c r="N2807" s="16">
        <v>1.1574074074074073E-5</v>
      </c>
      <c r="O2807">
        <v>62</v>
      </c>
      <c r="P2807">
        <v>9</v>
      </c>
      <c r="Q2807">
        <f>pqZwift[[#This Row],[Afstand]]+IF(pqZwift[[#This Row],[Index]]&gt;1,Q2806,0)</f>
        <v>16679</v>
      </c>
      <c r="R2807">
        <v>33</v>
      </c>
      <c r="S2807">
        <v>92</v>
      </c>
    </row>
    <row r="2808" spans="2:19" x14ac:dyDescent="0.25">
      <c r="B2808">
        <v>2806</v>
      </c>
      <c r="C2808" t="s">
        <v>1449</v>
      </c>
      <c r="D2808" t="s">
        <v>87</v>
      </c>
      <c r="E2808" s="10">
        <v>1.1574074074074073E-5</v>
      </c>
      <c r="F2808" t="s">
        <v>101</v>
      </c>
      <c r="G2808" t="s">
        <v>108</v>
      </c>
      <c r="H2808" s="11">
        <v>44171.430902777778</v>
      </c>
      <c r="I2808" t="s">
        <v>3767</v>
      </c>
      <c r="J2808">
        <v>0</v>
      </c>
      <c r="K2808">
        <v>92</v>
      </c>
      <c r="M2808">
        <v>2806</v>
      </c>
      <c r="N2808" s="16">
        <v>1.1574074074074073E-5</v>
      </c>
      <c r="O2808">
        <v>62</v>
      </c>
      <c r="P2808">
        <v>9</v>
      </c>
      <c r="Q2808">
        <f>pqZwift[[#This Row],[Afstand]]+IF(pqZwift[[#This Row],[Index]]&gt;1,Q2807,0)</f>
        <v>16688</v>
      </c>
      <c r="R2808">
        <v>33</v>
      </c>
      <c r="S2808">
        <v>92</v>
      </c>
    </row>
    <row r="2809" spans="2:19" x14ac:dyDescent="0.25">
      <c r="B2809">
        <v>2807</v>
      </c>
      <c r="C2809" t="s">
        <v>1441</v>
      </c>
      <c r="D2809" t="s">
        <v>117</v>
      </c>
      <c r="E2809" s="10">
        <v>1.1574074074074073E-5</v>
      </c>
      <c r="F2809" t="s">
        <v>501</v>
      </c>
      <c r="G2809" t="s">
        <v>2732</v>
      </c>
      <c r="H2809" s="11">
        <v>44171.430914351855</v>
      </c>
      <c r="I2809" t="s">
        <v>3768</v>
      </c>
      <c r="J2809">
        <v>0</v>
      </c>
      <c r="K2809">
        <v>92</v>
      </c>
      <c r="M2809">
        <v>2807</v>
      </c>
      <c r="N2809" s="16">
        <v>1.1574074074074073E-5</v>
      </c>
      <c r="O2809">
        <v>61</v>
      </c>
      <c r="P2809">
        <v>11</v>
      </c>
      <c r="Q2809">
        <f>pqZwift[[#This Row],[Afstand]]+IF(pqZwift[[#This Row],[Index]]&gt;1,Q2808,0)</f>
        <v>16699</v>
      </c>
      <c r="R2809">
        <v>41</v>
      </c>
      <c r="S2809">
        <v>92</v>
      </c>
    </row>
    <row r="2810" spans="2:19" x14ac:dyDescent="0.25">
      <c r="B2810">
        <v>2808</v>
      </c>
      <c r="C2810" t="s">
        <v>1436</v>
      </c>
      <c r="D2810" t="s">
        <v>117</v>
      </c>
      <c r="E2810" s="10">
        <v>1.1574074074074073E-5</v>
      </c>
      <c r="F2810" t="s">
        <v>118</v>
      </c>
      <c r="G2810" t="s">
        <v>3769</v>
      </c>
      <c r="H2810" s="11">
        <v>44171.430925925924</v>
      </c>
      <c r="I2810" t="s">
        <v>3770</v>
      </c>
      <c r="J2810">
        <v>0</v>
      </c>
      <c r="K2810">
        <v>92</v>
      </c>
      <c r="M2810">
        <v>2808</v>
      </c>
      <c r="N2810" s="16">
        <v>1.1574074074074073E-5</v>
      </c>
      <c r="O2810">
        <v>60</v>
      </c>
      <c r="P2810">
        <v>11</v>
      </c>
      <c r="Q2810">
        <f>pqZwift[[#This Row],[Afstand]]+IF(pqZwift[[#This Row],[Index]]&gt;1,Q2809,0)</f>
        <v>16710</v>
      </c>
      <c r="R2810">
        <v>39</v>
      </c>
      <c r="S2810">
        <v>92</v>
      </c>
    </row>
    <row r="2811" spans="2:19" x14ac:dyDescent="0.25">
      <c r="B2811">
        <v>2809</v>
      </c>
      <c r="C2811" t="s">
        <v>1431</v>
      </c>
      <c r="D2811" t="s">
        <v>117</v>
      </c>
      <c r="E2811" s="10">
        <v>1.1574074074074073E-5</v>
      </c>
      <c r="F2811" t="s">
        <v>118</v>
      </c>
      <c r="G2811" t="s">
        <v>3319</v>
      </c>
      <c r="H2811" s="11">
        <v>44171.430937500001</v>
      </c>
      <c r="I2811" t="s">
        <v>3771</v>
      </c>
      <c r="J2811">
        <v>0</v>
      </c>
      <c r="K2811">
        <v>91</v>
      </c>
      <c r="M2811">
        <v>2809</v>
      </c>
      <c r="N2811" s="16">
        <v>1.1574074074074073E-5</v>
      </c>
      <c r="O2811">
        <v>59</v>
      </c>
      <c r="P2811">
        <v>11</v>
      </c>
      <c r="Q2811">
        <f>pqZwift[[#This Row],[Afstand]]+IF(pqZwift[[#This Row],[Index]]&gt;1,Q2810,0)</f>
        <v>16721</v>
      </c>
      <c r="R2811">
        <v>39</v>
      </c>
      <c r="S2811">
        <v>91</v>
      </c>
    </row>
    <row r="2812" spans="2:19" x14ac:dyDescent="0.25">
      <c r="B2812">
        <v>2810</v>
      </c>
      <c r="C2812" t="s">
        <v>1431</v>
      </c>
      <c r="D2812" t="s">
        <v>401</v>
      </c>
      <c r="E2812" s="10">
        <v>1.1574074074074073E-5</v>
      </c>
      <c r="F2812" t="s">
        <v>402</v>
      </c>
      <c r="G2812" t="s">
        <v>3772</v>
      </c>
      <c r="H2812" s="11">
        <v>44171.430949074071</v>
      </c>
      <c r="I2812" t="s">
        <v>3773</v>
      </c>
      <c r="J2812">
        <v>0</v>
      </c>
      <c r="K2812">
        <v>91</v>
      </c>
      <c r="M2812">
        <v>2810</v>
      </c>
      <c r="N2812" s="16">
        <v>1.1574074074074073E-5</v>
      </c>
      <c r="O2812">
        <v>59</v>
      </c>
      <c r="P2812">
        <v>12</v>
      </c>
      <c r="Q2812">
        <f>pqZwift[[#This Row],[Afstand]]+IF(pqZwift[[#This Row],[Index]]&gt;1,Q2811,0)</f>
        <v>16733</v>
      </c>
      <c r="R2812">
        <v>42</v>
      </c>
      <c r="S2812">
        <v>91</v>
      </c>
    </row>
    <row r="2813" spans="2:19" x14ac:dyDescent="0.25">
      <c r="B2813">
        <v>2811</v>
      </c>
      <c r="C2813" t="s">
        <v>1426</v>
      </c>
      <c r="D2813" t="s">
        <v>401</v>
      </c>
      <c r="E2813" s="10">
        <v>1.1574074074074073E-5</v>
      </c>
      <c r="F2813" t="s">
        <v>524</v>
      </c>
      <c r="G2813" t="s">
        <v>3774</v>
      </c>
      <c r="H2813" s="11">
        <v>44171.430960648147</v>
      </c>
      <c r="I2813" t="s">
        <v>3775</v>
      </c>
      <c r="J2813">
        <v>0</v>
      </c>
      <c r="K2813">
        <v>92</v>
      </c>
      <c r="M2813">
        <v>2811</v>
      </c>
      <c r="N2813" s="16">
        <v>1.1574074074074073E-5</v>
      </c>
      <c r="O2813">
        <v>58</v>
      </c>
      <c r="P2813">
        <v>12</v>
      </c>
      <c r="Q2813">
        <f>pqZwift[[#This Row],[Afstand]]+IF(pqZwift[[#This Row],[Index]]&gt;1,Q2812,0)</f>
        <v>16745</v>
      </c>
      <c r="R2813">
        <v>45</v>
      </c>
      <c r="S2813">
        <v>92</v>
      </c>
    </row>
    <row r="2814" spans="2:19" x14ac:dyDescent="0.25">
      <c r="B2814">
        <v>2812</v>
      </c>
      <c r="C2814" t="s">
        <v>1420</v>
      </c>
      <c r="D2814" t="s">
        <v>401</v>
      </c>
      <c r="E2814" s="10">
        <v>1.1574074074074073E-5</v>
      </c>
      <c r="F2814" t="s">
        <v>524</v>
      </c>
      <c r="G2814" t="s">
        <v>3776</v>
      </c>
      <c r="H2814" s="11">
        <v>44171.430972222224</v>
      </c>
      <c r="I2814" t="s">
        <v>3777</v>
      </c>
      <c r="J2814">
        <v>0</v>
      </c>
      <c r="K2814">
        <v>92</v>
      </c>
      <c r="M2814">
        <v>2812</v>
      </c>
      <c r="N2814" s="16">
        <v>1.1574074074074073E-5</v>
      </c>
      <c r="O2814">
        <v>57</v>
      </c>
      <c r="P2814">
        <v>12</v>
      </c>
      <c r="Q2814">
        <f>pqZwift[[#This Row],[Afstand]]+IF(pqZwift[[#This Row],[Index]]&gt;1,Q2813,0)</f>
        <v>16757</v>
      </c>
      <c r="R2814">
        <v>45</v>
      </c>
      <c r="S2814">
        <v>92</v>
      </c>
    </row>
    <row r="2815" spans="2:19" x14ac:dyDescent="0.25">
      <c r="B2815">
        <v>2813</v>
      </c>
      <c r="C2815" t="s">
        <v>1420</v>
      </c>
      <c r="D2815" t="s">
        <v>401</v>
      </c>
      <c r="E2815" s="10">
        <v>1.1574074074074073E-5</v>
      </c>
      <c r="F2815" t="s">
        <v>514</v>
      </c>
      <c r="G2815" t="s">
        <v>3778</v>
      </c>
      <c r="H2815" s="11">
        <v>44171.430983796294</v>
      </c>
      <c r="I2815" t="s">
        <v>3779</v>
      </c>
      <c r="J2815">
        <v>0</v>
      </c>
      <c r="K2815">
        <v>93</v>
      </c>
      <c r="M2815">
        <v>2813</v>
      </c>
      <c r="N2815" s="16">
        <v>1.1574074074074073E-5</v>
      </c>
      <c r="O2815">
        <v>57</v>
      </c>
      <c r="P2815">
        <v>12</v>
      </c>
      <c r="Q2815">
        <f>pqZwift[[#This Row],[Afstand]]+IF(pqZwift[[#This Row],[Index]]&gt;1,Q2814,0)</f>
        <v>16769</v>
      </c>
      <c r="R2815">
        <v>43</v>
      </c>
      <c r="S2815">
        <v>93</v>
      </c>
    </row>
    <row r="2816" spans="2:19" x14ac:dyDescent="0.25">
      <c r="B2816">
        <v>2814</v>
      </c>
      <c r="C2816" t="s">
        <v>1420</v>
      </c>
      <c r="D2816" t="s">
        <v>401</v>
      </c>
      <c r="E2816" s="10">
        <v>1.1574074074074073E-5</v>
      </c>
      <c r="F2816" t="s">
        <v>514</v>
      </c>
      <c r="G2816" t="s">
        <v>3778</v>
      </c>
      <c r="H2816" s="11">
        <v>44171.430995370371</v>
      </c>
      <c r="I2816" t="s">
        <v>3780</v>
      </c>
      <c r="J2816">
        <v>0</v>
      </c>
      <c r="K2816">
        <v>93</v>
      </c>
      <c r="M2816">
        <v>2814</v>
      </c>
      <c r="N2816" s="16">
        <v>1.1574074074074073E-5</v>
      </c>
      <c r="O2816">
        <v>57</v>
      </c>
      <c r="P2816">
        <v>12</v>
      </c>
      <c r="Q2816">
        <f>pqZwift[[#This Row],[Afstand]]+IF(pqZwift[[#This Row],[Index]]&gt;1,Q2815,0)</f>
        <v>16781</v>
      </c>
      <c r="R2816">
        <v>43</v>
      </c>
      <c r="S2816">
        <v>93</v>
      </c>
    </row>
    <row r="2817" spans="2:19" x14ac:dyDescent="0.25">
      <c r="B2817">
        <v>2815</v>
      </c>
      <c r="C2817" t="s">
        <v>1420</v>
      </c>
      <c r="D2817" t="s">
        <v>401</v>
      </c>
      <c r="E2817" s="10">
        <v>1.1574074074074073E-5</v>
      </c>
      <c r="F2817" t="s">
        <v>402</v>
      </c>
      <c r="G2817" t="s">
        <v>3772</v>
      </c>
      <c r="H2817" s="11">
        <v>44171.431006944447</v>
      </c>
      <c r="I2817" t="s">
        <v>3781</v>
      </c>
      <c r="J2817">
        <v>0</v>
      </c>
      <c r="K2817">
        <v>93</v>
      </c>
      <c r="M2817">
        <v>2815</v>
      </c>
      <c r="N2817" s="16">
        <v>1.1574074074074073E-5</v>
      </c>
      <c r="O2817">
        <v>57</v>
      </c>
      <c r="P2817">
        <v>12</v>
      </c>
      <c r="Q2817">
        <f>pqZwift[[#This Row],[Afstand]]+IF(pqZwift[[#This Row],[Index]]&gt;1,Q2816,0)</f>
        <v>16793</v>
      </c>
      <c r="R2817">
        <v>42</v>
      </c>
      <c r="S2817">
        <v>93</v>
      </c>
    </row>
    <row r="2818" spans="2:19" x14ac:dyDescent="0.25">
      <c r="B2818">
        <v>2816</v>
      </c>
      <c r="C2818" t="s">
        <v>1420</v>
      </c>
      <c r="D2818" t="s">
        <v>401</v>
      </c>
      <c r="E2818" s="10">
        <v>1.1574074074074073E-5</v>
      </c>
      <c r="F2818" t="s">
        <v>529</v>
      </c>
      <c r="G2818" t="s">
        <v>3782</v>
      </c>
      <c r="H2818" s="11">
        <v>44171.431018518517</v>
      </c>
      <c r="I2818" t="s">
        <v>3783</v>
      </c>
      <c r="J2818">
        <v>0</v>
      </c>
      <c r="K2818">
        <v>92</v>
      </c>
      <c r="M2818">
        <v>2816</v>
      </c>
      <c r="N2818" s="16">
        <v>1.1574074074074073E-5</v>
      </c>
      <c r="O2818">
        <v>57</v>
      </c>
      <c r="P2818">
        <v>12</v>
      </c>
      <c r="Q2818">
        <f>pqZwift[[#This Row],[Afstand]]+IF(pqZwift[[#This Row],[Index]]&gt;1,Q2817,0)</f>
        <v>16805</v>
      </c>
      <c r="R2818">
        <v>44</v>
      </c>
      <c r="S2818">
        <v>92</v>
      </c>
    </row>
    <row r="2819" spans="2:19" x14ac:dyDescent="0.25">
      <c r="B2819">
        <v>2817</v>
      </c>
      <c r="C2819" t="s">
        <v>1420</v>
      </c>
      <c r="D2819" t="s">
        <v>117</v>
      </c>
      <c r="E2819" s="10">
        <v>1.1574074074074073E-5</v>
      </c>
      <c r="F2819" t="s">
        <v>125</v>
      </c>
      <c r="G2819" t="s">
        <v>3784</v>
      </c>
      <c r="H2819" s="11">
        <v>44171.431030092594</v>
      </c>
      <c r="I2819" t="s">
        <v>3785</v>
      </c>
      <c r="J2819">
        <v>0</v>
      </c>
      <c r="K2819">
        <v>92</v>
      </c>
      <c r="M2819">
        <v>2817</v>
      </c>
      <c r="N2819" s="16">
        <v>1.1574074074074073E-5</v>
      </c>
      <c r="O2819">
        <v>57</v>
      </c>
      <c r="P2819">
        <v>11</v>
      </c>
      <c r="Q2819">
        <f>pqZwift[[#This Row],[Afstand]]+IF(pqZwift[[#This Row],[Index]]&gt;1,Q2818,0)</f>
        <v>16816</v>
      </c>
      <c r="R2819">
        <v>40</v>
      </c>
      <c r="S2819">
        <v>92</v>
      </c>
    </row>
    <row r="2820" spans="2:19" x14ac:dyDescent="0.25">
      <c r="B2820">
        <v>2818</v>
      </c>
      <c r="C2820" t="s">
        <v>1420</v>
      </c>
      <c r="D2820" t="s">
        <v>104</v>
      </c>
      <c r="E2820" s="10">
        <v>1.1574074074074073E-5</v>
      </c>
      <c r="F2820" t="s">
        <v>142</v>
      </c>
      <c r="G2820" t="s">
        <v>3786</v>
      </c>
      <c r="H2820" s="11">
        <v>44171.431041666663</v>
      </c>
      <c r="I2820" t="s">
        <v>3787</v>
      </c>
      <c r="J2820">
        <v>0</v>
      </c>
      <c r="K2820">
        <v>90</v>
      </c>
      <c r="M2820">
        <v>2818</v>
      </c>
      <c r="N2820" s="16">
        <v>1.1574074074074073E-5</v>
      </c>
      <c r="O2820">
        <v>57</v>
      </c>
      <c r="P2820">
        <v>10</v>
      </c>
      <c r="Q2820">
        <f>pqZwift[[#This Row],[Afstand]]+IF(pqZwift[[#This Row],[Index]]&gt;1,Q2819,0)</f>
        <v>16826</v>
      </c>
      <c r="R2820">
        <v>37</v>
      </c>
      <c r="S2820">
        <v>90</v>
      </c>
    </row>
    <row r="2821" spans="2:19" x14ac:dyDescent="0.25">
      <c r="B2821">
        <v>2819</v>
      </c>
      <c r="C2821" t="s">
        <v>1426</v>
      </c>
      <c r="D2821" t="s">
        <v>87</v>
      </c>
      <c r="E2821" s="10">
        <v>1.1574074074074073E-5</v>
      </c>
      <c r="F2821" t="s">
        <v>98</v>
      </c>
      <c r="G2821" t="s">
        <v>3788</v>
      </c>
      <c r="H2821" s="11">
        <v>44171.43105324074</v>
      </c>
      <c r="I2821" t="s">
        <v>3789</v>
      </c>
      <c r="J2821">
        <v>0</v>
      </c>
      <c r="K2821">
        <v>90</v>
      </c>
      <c r="M2821">
        <v>2819</v>
      </c>
      <c r="N2821" s="16">
        <v>1.1574074074074073E-5</v>
      </c>
      <c r="O2821">
        <v>58</v>
      </c>
      <c r="P2821">
        <v>9</v>
      </c>
      <c r="Q2821">
        <f>pqZwift[[#This Row],[Afstand]]+IF(pqZwift[[#This Row],[Index]]&gt;1,Q2820,0)</f>
        <v>16835</v>
      </c>
      <c r="R2821">
        <v>34</v>
      </c>
      <c r="S2821">
        <v>90</v>
      </c>
    </row>
    <row r="2822" spans="2:19" x14ac:dyDescent="0.25">
      <c r="B2822">
        <v>2820</v>
      </c>
      <c r="C2822" t="s">
        <v>1431</v>
      </c>
      <c r="D2822" t="s">
        <v>87</v>
      </c>
      <c r="E2822" s="10">
        <v>1.1574074074074073E-5</v>
      </c>
      <c r="F2822" t="s">
        <v>98</v>
      </c>
      <c r="G2822" t="s">
        <v>99</v>
      </c>
      <c r="H2822" s="11">
        <v>44171.431064814817</v>
      </c>
      <c r="I2822" t="s">
        <v>3790</v>
      </c>
      <c r="J2822">
        <v>0</v>
      </c>
      <c r="K2822">
        <v>89</v>
      </c>
      <c r="M2822">
        <v>2820</v>
      </c>
      <c r="N2822" s="16">
        <v>1.1574074074074073E-5</v>
      </c>
      <c r="O2822">
        <v>59</v>
      </c>
      <c r="P2822">
        <v>9</v>
      </c>
      <c r="Q2822">
        <f>pqZwift[[#This Row],[Afstand]]+IF(pqZwift[[#This Row],[Index]]&gt;1,Q2821,0)</f>
        <v>16844</v>
      </c>
      <c r="R2822">
        <v>34</v>
      </c>
      <c r="S2822">
        <v>89</v>
      </c>
    </row>
    <row r="2823" spans="2:19" x14ac:dyDescent="0.25">
      <c r="B2823">
        <v>2821</v>
      </c>
      <c r="C2823" t="s">
        <v>1431</v>
      </c>
      <c r="D2823" t="s">
        <v>35</v>
      </c>
      <c r="E2823" s="10">
        <v>1.1574074074074073E-5</v>
      </c>
      <c r="F2823" t="s">
        <v>161</v>
      </c>
      <c r="G2823" t="s">
        <v>2943</v>
      </c>
      <c r="H2823" s="11">
        <v>44171.431076388886</v>
      </c>
      <c r="I2823" t="s">
        <v>3791</v>
      </c>
      <c r="J2823">
        <v>0</v>
      </c>
      <c r="K2823">
        <v>88</v>
      </c>
      <c r="M2823">
        <v>2821</v>
      </c>
      <c r="N2823" s="16">
        <v>1.1574074074074073E-5</v>
      </c>
      <c r="O2823">
        <v>59</v>
      </c>
      <c r="P2823">
        <v>8</v>
      </c>
      <c r="Q2823">
        <f>pqZwift[[#This Row],[Afstand]]+IF(pqZwift[[#This Row],[Index]]&gt;1,Q2822,0)</f>
        <v>16852</v>
      </c>
      <c r="R2823">
        <v>30</v>
      </c>
      <c r="S2823">
        <v>88</v>
      </c>
    </row>
    <row r="2824" spans="2:19" x14ac:dyDescent="0.25">
      <c r="B2824">
        <v>2822</v>
      </c>
      <c r="C2824" t="s">
        <v>1436</v>
      </c>
      <c r="D2824" t="s">
        <v>35</v>
      </c>
      <c r="E2824" s="10">
        <v>1.1574074074074073E-5</v>
      </c>
      <c r="F2824" t="s">
        <v>84</v>
      </c>
      <c r="G2824" t="s">
        <v>2883</v>
      </c>
      <c r="H2824" s="11">
        <v>44171.431087962963</v>
      </c>
      <c r="I2824" t="s">
        <v>3792</v>
      </c>
      <c r="J2824">
        <v>0</v>
      </c>
      <c r="K2824">
        <v>87</v>
      </c>
      <c r="M2824">
        <v>2822</v>
      </c>
      <c r="N2824" s="16">
        <v>1.1574074074074073E-5</v>
      </c>
      <c r="O2824">
        <v>60</v>
      </c>
      <c r="P2824">
        <v>8</v>
      </c>
      <c r="Q2824">
        <f>pqZwift[[#This Row],[Afstand]]+IF(pqZwift[[#This Row],[Index]]&gt;1,Q2823,0)</f>
        <v>16860</v>
      </c>
      <c r="R2824">
        <v>29</v>
      </c>
      <c r="S2824">
        <v>87</v>
      </c>
    </row>
    <row r="2825" spans="2:19" x14ac:dyDescent="0.25">
      <c r="B2825">
        <v>2823</v>
      </c>
      <c r="C2825" t="s">
        <v>1441</v>
      </c>
      <c r="D2825" t="s">
        <v>43</v>
      </c>
      <c r="E2825" s="10">
        <v>1.1574074074074073E-5</v>
      </c>
      <c r="F2825" t="s">
        <v>315</v>
      </c>
      <c r="G2825" t="s">
        <v>2260</v>
      </c>
      <c r="H2825" s="11">
        <v>44171.43109953704</v>
      </c>
      <c r="I2825" t="s">
        <v>3793</v>
      </c>
      <c r="J2825">
        <v>0</v>
      </c>
      <c r="K2825">
        <v>84</v>
      </c>
      <c r="M2825">
        <v>2823</v>
      </c>
      <c r="N2825" s="16">
        <v>1.1574074074074073E-5</v>
      </c>
      <c r="O2825">
        <v>61</v>
      </c>
      <c r="P2825">
        <v>7</v>
      </c>
      <c r="Q2825">
        <f>pqZwift[[#This Row],[Afstand]]+IF(pqZwift[[#This Row],[Index]]&gt;1,Q2824,0)</f>
        <v>16867</v>
      </c>
      <c r="R2825">
        <v>23</v>
      </c>
      <c r="S2825">
        <v>84</v>
      </c>
    </row>
    <row r="2826" spans="2:19" x14ac:dyDescent="0.25">
      <c r="B2826">
        <v>2824</v>
      </c>
      <c r="C2826" t="s">
        <v>1441</v>
      </c>
      <c r="D2826" t="s">
        <v>43</v>
      </c>
      <c r="E2826" s="10">
        <v>1.1574074074074073E-5</v>
      </c>
      <c r="F2826" t="s">
        <v>173</v>
      </c>
      <c r="G2826" t="s">
        <v>2257</v>
      </c>
      <c r="H2826" s="11">
        <v>44171.431111111109</v>
      </c>
      <c r="I2826" t="s">
        <v>3794</v>
      </c>
      <c r="J2826">
        <v>0</v>
      </c>
      <c r="K2826">
        <v>83</v>
      </c>
      <c r="M2826">
        <v>2824</v>
      </c>
      <c r="N2826" s="16">
        <v>1.1574074074074073E-5</v>
      </c>
      <c r="O2826">
        <v>61</v>
      </c>
      <c r="P2826">
        <v>7</v>
      </c>
      <c r="Q2826">
        <f>pqZwift[[#This Row],[Afstand]]+IF(pqZwift[[#This Row],[Index]]&gt;1,Q2825,0)</f>
        <v>16874</v>
      </c>
      <c r="R2826">
        <v>25</v>
      </c>
      <c r="S2826">
        <v>83</v>
      </c>
    </row>
    <row r="2827" spans="2:19" x14ac:dyDescent="0.25">
      <c r="B2827">
        <v>2825</v>
      </c>
      <c r="C2827" t="s">
        <v>1449</v>
      </c>
      <c r="D2827" t="s">
        <v>66</v>
      </c>
      <c r="E2827" s="10">
        <v>1.1574074074074073E-5</v>
      </c>
      <c r="F2827" t="s">
        <v>327</v>
      </c>
      <c r="G2827" t="s">
        <v>3795</v>
      </c>
      <c r="H2827" s="11">
        <v>44171.431122685186</v>
      </c>
      <c r="I2827" t="s">
        <v>3796</v>
      </c>
      <c r="J2827">
        <v>0</v>
      </c>
      <c r="K2827">
        <v>82</v>
      </c>
      <c r="M2827">
        <v>2825</v>
      </c>
      <c r="N2827" s="16">
        <v>1.1574074074074073E-5</v>
      </c>
      <c r="O2827">
        <v>62</v>
      </c>
      <c r="P2827">
        <v>6</v>
      </c>
      <c r="Q2827">
        <f>pqZwift[[#This Row],[Afstand]]+IF(pqZwift[[#This Row],[Index]]&gt;1,Q2826,0)</f>
        <v>16880</v>
      </c>
      <c r="R2827">
        <v>20</v>
      </c>
      <c r="S2827">
        <v>82</v>
      </c>
    </row>
    <row r="2828" spans="2:19" x14ac:dyDescent="0.25">
      <c r="B2828">
        <v>2826</v>
      </c>
      <c r="C2828" t="s">
        <v>1449</v>
      </c>
      <c r="D2828" t="s">
        <v>66</v>
      </c>
      <c r="E2828" s="10">
        <v>1.1574074074074073E-5</v>
      </c>
      <c r="F2828" t="s">
        <v>315</v>
      </c>
      <c r="G2828" t="s">
        <v>2740</v>
      </c>
      <c r="H2828" s="11">
        <v>44171.431134259263</v>
      </c>
      <c r="I2828" t="s">
        <v>3797</v>
      </c>
      <c r="J2828">
        <v>0</v>
      </c>
      <c r="K2828">
        <v>81</v>
      </c>
      <c r="M2828">
        <v>2826</v>
      </c>
      <c r="N2828" s="16">
        <v>1.1574074074074073E-5</v>
      </c>
      <c r="O2828">
        <v>62</v>
      </c>
      <c r="P2828">
        <v>6</v>
      </c>
      <c r="Q2828">
        <f>pqZwift[[#This Row],[Afstand]]+IF(pqZwift[[#This Row],[Index]]&gt;1,Q2827,0)</f>
        <v>16886</v>
      </c>
      <c r="R2828">
        <v>23</v>
      </c>
      <c r="S2828">
        <v>81</v>
      </c>
    </row>
    <row r="2829" spans="2:19" x14ac:dyDescent="0.25">
      <c r="B2829">
        <v>2827</v>
      </c>
      <c r="C2829" t="s">
        <v>1459</v>
      </c>
      <c r="D2829" t="s">
        <v>55</v>
      </c>
      <c r="E2829" s="10">
        <v>1.1574074074074073E-5</v>
      </c>
      <c r="F2829" t="s">
        <v>921</v>
      </c>
      <c r="G2829" t="s">
        <v>2883</v>
      </c>
      <c r="H2829" s="11">
        <v>44171.431145833332</v>
      </c>
      <c r="I2829" t="s">
        <v>3798</v>
      </c>
      <c r="J2829">
        <v>0</v>
      </c>
      <c r="K2829">
        <v>80</v>
      </c>
      <c r="M2829">
        <v>2827</v>
      </c>
      <c r="N2829" s="16">
        <v>1.1574074074074073E-5</v>
      </c>
      <c r="O2829">
        <v>63</v>
      </c>
      <c r="P2829">
        <v>5</v>
      </c>
      <c r="Q2829">
        <f>pqZwift[[#This Row],[Afstand]]+IF(pqZwift[[#This Row],[Index]]&gt;1,Q2828,0)</f>
        <v>16891</v>
      </c>
      <c r="R2829">
        <v>19</v>
      </c>
      <c r="S2829">
        <v>80</v>
      </c>
    </row>
    <row r="2830" spans="2:19" x14ac:dyDescent="0.25">
      <c r="B2830">
        <v>2828</v>
      </c>
      <c r="C2830" t="s">
        <v>1459</v>
      </c>
      <c r="D2830" t="s">
        <v>44</v>
      </c>
      <c r="E2830" s="10">
        <v>1.1574074074074073E-5</v>
      </c>
      <c r="F2830" t="s">
        <v>52</v>
      </c>
      <c r="G2830" t="s">
        <v>3799</v>
      </c>
      <c r="H2830" s="11">
        <v>44171.431157407409</v>
      </c>
      <c r="I2830" t="s">
        <v>3800</v>
      </c>
      <c r="J2830">
        <v>0</v>
      </c>
      <c r="K2830">
        <v>81</v>
      </c>
      <c r="M2830">
        <v>2828</v>
      </c>
      <c r="N2830" s="16">
        <v>1.1574074074074073E-5</v>
      </c>
      <c r="O2830">
        <v>63</v>
      </c>
      <c r="P2830">
        <v>4</v>
      </c>
      <c r="Q2830">
        <f>pqZwift[[#This Row],[Afstand]]+IF(pqZwift[[#This Row],[Index]]&gt;1,Q2829,0)</f>
        <v>16895</v>
      </c>
      <c r="R2830">
        <v>16</v>
      </c>
      <c r="S2830">
        <v>81</v>
      </c>
    </row>
    <row r="2831" spans="2:19" x14ac:dyDescent="0.25">
      <c r="B2831">
        <v>2829</v>
      </c>
      <c r="C2831" t="s">
        <v>1459</v>
      </c>
      <c r="D2831" t="s">
        <v>44</v>
      </c>
      <c r="E2831" s="10">
        <v>1.1574074074074073E-5</v>
      </c>
      <c r="F2831" t="s">
        <v>45</v>
      </c>
      <c r="G2831" t="s">
        <v>3046</v>
      </c>
      <c r="H2831" s="11">
        <v>44171.431168981479</v>
      </c>
      <c r="I2831" t="s">
        <v>3801</v>
      </c>
      <c r="J2831">
        <v>0</v>
      </c>
      <c r="K2831">
        <v>80</v>
      </c>
      <c r="M2831">
        <v>2829</v>
      </c>
      <c r="N2831" s="16">
        <v>1.1574074074074073E-5</v>
      </c>
      <c r="O2831">
        <v>63</v>
      </c>
      <c r="P2831">
        <v>4</v>
      </c>
      <c r="Q2831">
        <f>pqZwift[[#This Row],[Afstand]]+IF(pqZwift[[#This Row],[Index]]&gt;1,Q2830,0)</f>
        <v>16899</v>
      </c>
      <c r="R2831">
        <v>15</v>
      </c>
      <c r="S2831">
        <v>80</v>
      </c>
    </row>
    <row r="2832" spans="2:19" x14ac:dyDescent="0.25">
      <c r="B2832">
        <v>2830</v>
      </c>
      <c r="C2832" t="s">
        <v>1467</v>
      </c>
      <c r="D2832" t="s">
        <v>44</v>
      </c>
      <c r="E2832" s="10">
        <v>1.1574074074074073E-5</v>
      </c>
      <c r="F2832" t="s">
        <v>52</v>
      </c>
      <c r="G2832" t="s">
        <v>3325</v>
      </c>
      <c r="H2832" s="11">
        <v>44171.431180555555</v>
      </c>
      <c r="I2832" t="s">
        <v>3802</v>
      </c>
      <c r="J2832">
        <v>0</v>
      </c>
      <c r="K2832">
        <v>81</v>
      </c>
      <c r="M2832">
        <v>2830</v>
      </c>
      <c r="N2832" s="16">
        <v>1.1574074074074073E-5</v>
      </c>
      <c r="O2832">
        <v>64</v>
      </c>
      <c r="P2832">
        <v>4</v>
      </c>
      <c r="Q2832">
        <f>pqZwift[[#This Row],[Afstand]]+IF(pqZwift[[#This Row],[Index]]&gt;1,Q2831,0)</f>
        <v>16903</v>
      </c>
      <c r="R2832">
        <v>16</v>
      </c>
      <c r="S2832">
        <v>81</v>
      </c>
    </row>
    <row r="2833" spans="2:19" x14ac:dyDescent="0.25">
      <c r="B2833">
        <v>2831</v>
      </c>
      <c r="C2833" t="s">
        <v>1467</v>
      </c>
      <c r="D2833" t="s">
        <v>44</v>
      </c>
      <c r="E2833" s="10">
        <v>1.1574074074074073E-5</v>
      </c>
      <c r="F2833" t="s">
        <v>45</v>
      </c>
      <c r="G2833" t="s">
        <v>2749</v>
      </c>
      <c r="H2833" s="11">
        <v>44171.431192129632</v>
      </c>
      <c r="I2833" t="s">
        <v>3803</v>
      </c>
      <c r="J2833">
        <v>0</v>
      </c>
      <c r="K2833">
        <v>81</v>
      </c>
      <c r="M2833">
        <v>2831</v>
      </c>
      <c r="N2833" s="16">
        <v>1.1574074074074073E-5</v>
      </c>
      <c r="O2833">
        <v>64</v>
      </c>
      <c r="P2833">
        <v>4</v>
      </c>
      <c r="Q2833">
        <f>pqZwift[[#This Row],[Afstand]]+IF(pqZwift[[#This Row],[Index]]&gt;1,Q2832,0)</f>
        <v>16907</v>
      </c>
      <c r="R2833">
        <v>15</v>
      </c>
      <c r="S2833">
        <v>81</v>
      </c>
    </row>
    <row r="2834" spans="2:19" x14ac:dyDescent="0.25">
      <c r="B2834">
        <v>2832</v>
      </c>
      <c r="C2834" t="s">
        <v>1467</v>
      </c>
      <c r="D2834" t="s">
        <v>44</v>
      </c>
      <c r="E2834" s="10">
        <v>1.1574074074074073E-5</v>
      </c>
      <c r="F2834" t="s">
        <v>45</v>
      </c>
      <c r="G2834" t="s">
        <v>3157</v>
      </c>
      <c r="H2834" s="11">
        <v>44171.431203703702</v>
      </c>
      <c r="I2834" t="s">
        <v>3804</v>
      </c>
      <c r="J2834">
        <v>0</v>
      </c>
      <c r="K2834">
        <v>82</v>
      </c>
      <c r="M2834">
        <v>2832</v>
      </c>
      <c r="N2834" s="16">
        <v>1.1574074074074073E-5</v>
      </c>
      <c r="O2834">
        <v>64</v>
      </c>
      <c r="P2834">
        <v>4</v>
      </c>
      <c r="Q2834">
        <f>pqZwift[[#This Row],[Afstand]]+IF(pqZwift[[#This Row],[Index]]&gt;1,Q2833,0)</f>
        <v>16911</v>
      </c>
      <c r="R2834">
        <v>15</v>
      </c>
      <c r="S2834">
        <v>82</v>
      </c>
    </row>
    <row r="2835" spans="2:19" x14ac:dyDescent="0.25">
      <c r="B2835">
        <v>2833</v>
      </c>
      <c r="C2835" t="s">
        <v>1476</v>
      </c>
      <c r="D2835" t="s">
        <v>48</v>
      </c>
      <c r="E2835" s="10">
        <v>1.1574074074074073E-5</v>
      </c>
      <c r="F2835" t="s">
        <v>1154</v>
      </c>
      <c r="G2835" t="s">
        <v>3160</v>
      </c>
      <c r="H2835" s="11">
        <v>44171.431215277778</v>
      </c>
      <c r="I2835" t="s">
        <v>3805</v>
      </c>
      <c r="J2835">
        <v>0</v>
      </c>
      <c r="K2835">
        <v>81</v>
      </c>
      <c r="M2835">
        <v>2833</v>
      </c>
      <c r="N2835" s="16">
        <v>1.1574074074074073E-5</v>
      </c>
      <c r="O2835">
        <v>65</v>
      </c>
      <c r="P2835">
        <v>3</v>
      </c>
      <c r="Q2835">
        <f>pqZwift[[#This Row],[Afstand]]+IF(pqZwift[[#This Row],[Index]]&gt;1,Q2834,0)</f>
        <v>16914</v>
      </c>
      <c r="R2835">
        <v>13</v>
      </c>
      <c r="S2835">
        <v>81</v>
      </c>
    </row>
    <row r="2836" spans="2:19" x14ac:dyDescent="0.25">
      <c r="B2836">
        <v>2834</v>
      </c>
      <c r="C2836" t="s">
        <v>1476</v>
      </c>
      <c r="D2836" t="s">
        <v>44</v>
      </c>
      <c r="E2836" s="10">
        <v>1.1574074074074073E-5</v>
      </c>
      <c r="F2836" t="s">
        <v>52</v>
      </c>
      <c r="G2836" t="s">
        <v>3325</v>
      </c>
      <c r="H2836" s="11">
        <v>44171.431226851855</v>
      </c>
      <c r="I2836" t="s">
        <v>3806</v>
      </c>
      <c r="J2836">
        <v>0</v>
      </c>
      <c r="K2836">
        <v>82</v>
      </c>
      <c r="M2836">
        <v>2834</v>
      </c>
      <c r="N2836" s="16">
        <v>1.1574074074074073E-5</v>
      </c>
      <c r="O2836">
        <v>65</v>
      </c>
      <c r="P2836">
        <v>4</v>
      </c>
      <c r="Q2836">
        <f>pqZwift[[#This Row],[Afstand]]+IF(pqZwift[[#This Row],[Index]]&gt;1,Q2835,0)</f>
        <v>16918</v>
      </c>
      <c r="R2836">
        <v>16</v>
      </c>
      <c r="S2836">
        <v>82</v>
      </c>
    </row>
    <row r="2837" spans="2:19" x14ac:dyDescent="0.25">
      <c r="B2837">
        <v>2835</v>
      </c>
      <c r="C2837" t="s">
        <v>1476</v>
      </c>
      <c r="D2837" t="s">
        <v>44</v>
      </c>
      <c r="E2837" s="10">
        <v>1.1574074074074073E-5</v>
      </c>
      <c r="F2837" t="s">
        <v>1151</v>
      </c>
      <c r="G2837" t="s">
        <v>3328</v>
      </c>
      <c r="H2837" s="11">
        <v>44171.431238425925</v>
      </c>
      <c r="I2837" t="s">
        <v>3807</v>
      </c>
      <c r="J2837">
        <v>0</v>
      </c>
      <c r="K2837">
        <v>82</v>
      </c>
      <c r="M2837">
        <v>2835</v>
      </c>
      <c r="N2837" s="16">
        <v>1.1574074074074073E-5</v>
      </c>
      <c r="O2837">
        <v>65</v>
      </c>
      <c r="P2837">
        <v>4</v>
      </c>
      <c r="Q2837">
        <f>pqZwift[[#This Row],[Afstand]]+IF(pqZwift[[#This Row],[Index]]&gt;1,Q2836,0)</f>
        <v>16922</v>
      </c>
      <c r="R2837">
        <v>14</v>
      </c>
      <c r="S2837">
        <v>82</v>
      </c>
    </row>
    <row r="2838" spans="2:19" x14ac:dyDescent="0.25">
      <c r="B2838">
        <v>2836</v>
      </c>
      <c r="C2838" t="s">
        <v>1476</v>
      </c>
      <c r="D2838" t="s">
        <v>44</v>
      </c>
      <c r="E2838" s="10">
        <v>1.1574074074074073E-5</v>
      </c>
      <c r="F2838" t="s">
        <v>45</v>
      </c>
      <c r="G2838" t="s">
        <v>2749</v>
      </c>
      <c r="H2838" s="11">
        <v>44171.431250000001</v>
      </c>
      <c r="I2838" t="s">
        <v>3808</v>
      </c>
      <c r="J2838">
        <v>0</v>
      </c>
      <c r="K2838">
        <v>81</v>
      </c>
      <c r="M2838">
        <v>2836</v>
      </c>
      <c r="N2838" s="16">
        <v>1.1574074074074073E-5</v>
      </c>
      <c r="O2838">
        <v>65</v>
      </c>
      <c r="P2838">
        <v>4</v>
      </c>
      <c r="Q2838">
        <f>pqZwift[[#This Row],[Afstand]]+IF(pqZwift[[#This Row],[Index]]&gt;1,Q2837,0)</f>
        <v>16926</v>
      </c>
      <c r="R2838">
        <v>15</v>
      </c>
      <c r="S2838">
        <v>81</v>
      </c>
    </row>
    <row r="2839" spans="2:19" x14ac:dyDescent="0.25">
      <c r="B2839">
        <v>2837</v>
      </c>
      <c r="C2839" t="s">
        <v>1476</v>
      </c>
      <c r="D2839" t="s">
        <v>55</v>
      </c>
      <c r="E2839" s="10">
        <v>1.1574074074074073E-5</v>
      </c>
      <c r="F2839" t="s">
        <v>52</v>
      </c>
      <c r="G2839" t="s">
        <v>2732</v>
      </c>
      <c r="H2839" s="11">
        <v>44171.431261574071</v>
      </c>
      <c r="I2839" t="s">
        <v>3809</v>
      </c>
      <c r="J2839">
        <v>0</v>
      </c>
      <c r="K2839">
        <v>82</v>
      </c>
      <c r="M2839">
        <v>2837</v>
      </c>
      <c r="N2839" s="16">
        <v>1.1574074074074073E-5</v>
      </c>
      <c r="O2839">
        <v>65</v>
      </c>
      <c r="P2839">
        <v>5</v>
      </c>
      <c r="Q2839">
        <f>pqZwift[[#This Row],[Afstand]]+IF(pqZwift[[#This Row],[Index]]&gt;1,Q2838,0)</f>
        <v>16931</v>
      </c>
      <c r="R2839">
        <v>16</v>
      </c>
      <c r="S2839">
        <v>82</v>
      </c>
    </row>
    <row r="2840" spans="2:19" x14ac:dyDescent="0.25">
      <c r="B2840">
        <v>2838</v>
      </c>
      <c r="C2840" t="s">
        <v>1476</v>
      </c>
      <c r="D2840" t="s">
        <v>44</v>
      </c>
      <c r="E2840" s="10">
        <v>1.1574074074074073E-5</v>
      </c>
      <c r="F2840" t="s">
        <v>45</v>
      </c>
      <c r="G2840" t="s">
        <v>3046</v>
      </c>
      <c r="H2840" s="11">
        <v>44171.431273148148</v>
      </c>
      <c r="I2840" t="s">
        <v>3810</v>
      </c>
      <c r="J2840">
        <v>0</v>
      </c>
      <c r="K2840">
        <v>82</v>
      </c>
      <c r="M2840">
        <v>2838</v>
      </c>
      <c r="N2840" s="16">
        <v>1.1574074074074073E-5</v>
      </c>
      <c r="O2840">
        <v>65</v>
      </c>
      <c r="P2840">
        <v>4</v>
      </c>
      <c r="Q2840">
        <f>pqZwift[[#This Row],[Afstand]]+IF(pqZwift[[#This Row],[Index]]&gt;1,Q2839,0)</f>
        <v>16935</v>
      </c>
      <c r="R2840">
        <v>15</v>
      </c>
      <c r="S2840">
        <v>82</v>
      </c>
    </row>
    <row r="2841" spans="2:19" x14ac:dyDescent="0.25">
      <c r="B2841">
        <v>2839</v>
      </c>
      <c r="C2841" t="s">
        <v>1476</v>
      </c>
      <c r="D2841" t="s">
        <v>55</v>
      </c>
      <c r="E2841" s="10">
        <v>1.1574074074074073E-5</v>
      </c>
      <c r="F2841" t="s">
        <v>56</v>
      </c>
      <c r="G2841" t="s">
        <v>3751</v>
      </c>
      <c r="H2841" s="11">
        <v>44171.431284722225</v>
      </c>
      <c r="I2841" t="s">
        <v>3811</v>
      </c>
      <c r="J2841">
        <v>0</v>
      </c>
      <c r="K2841">
        <v>83</v>
      </c>
      <c r="M2841">
        <v>2839</v>
      </c>
      <c r="N2841" s="16">
        <v>1.1574074074074073E-5</v>
      </c>
      <c r="O2841">
        <v>65</v>
      </c>
      <c r="P2841">
        <v>5</v>
      </c>
      <c r="Q2841">
        <f>pqZwift[[#This Row],[Afstand]]+IF(pqZwift[[#This Row],[Index]]&gt;1,Q2840,0)</f>
        <v>16940</v>
      </c>
      <c r="R2841">
        <v>17</v>
      </c>
      <c r="S2841">
        <v>83</v>
      </c>
    </row>
    <row r="2842" spans="2:19" x14ac:dyDescent="0.25">
      <c r="B2842">
        <v>2840</v>
      </c>
      <c r="C2842" t="s">
        <v>1476</v>
      </c>
      <c r="D2842" t="s">
        <v>44</v>
      </c>
      <c r="E2842" s="10">
        <v>1.1574074074074073E-5</v>
      </c>
      <c r="F2842" t="s">
        <v>52</v>
      </c>
      <c r="G2842" t="s">
        <v>3812</v>
      </c>
      <c r="H2842" s="11">
        <v>44171.431296296294</v>
      </c>
      <c r="I2842" t="s">
        <v>3813</v>
      </c>
      <c r="J2842">
        <v>0</v>
      </c>
      <c r="K2842">
        <v>84</v>
      </c>
      <c r="M2842">
        <v>2840</v>
      </c>
      <c r="N2842" s="16">
        <v>1.1574074074074073E-5</v>
      </c>
      <c r="O2842">
        <v>65</v>
      </c>
      <c r="P2842">
        <v>4</v>
      </c>
      <c r="Q2842">
        <f>pqZwift[[#This Row],[Afstand]]+IF(pqZwift[[#This Row],[Index]]&gt;1,Q2841,0)</f>
        <v>16944</v>
      </c>
      <c r="R2842">
        <v>16</v>
      </c>
      <c r="S2842">
        <v>84</v>
      </c>
    </row>
    <row r="2843" spans="2:19" x14ac:dyDescent="0.25">
      <c r="B2843">
        <v>2841</v>
      </c>
      <c r="C2843" t="s">
        <v>1476</v>
      </c>
      <c r="D2843" t="s">
        <v>55</v>
      </c>
      <c r="E2843" s="10">
        <v>1.1574074074074073E-5</v>
      </c>
      <c r="F2843" t="s">
        <v>56</v>
      </c>
      <c r="G2843" t="s">
        <v>64</v>
      </c>
      <c r="H2843" s="11">
        <v>44171.431307870371</v>
      </c>
      <c r="I2843" t="s">
        <v>3814</v>
      </c>
      <c r="J2843">
        <v>0</v>
      </c>
      <c r="K2843">
        <v>85</v>
      </c>
      <c r="M2843">
        <v>2841</v>
      </c>
      <c r="N2843" s="16">
        <v>1.1574074074074073E-5</v>
      </c>
      <c r="O2843">
        <v>65</v>
      </c>
      <c r="P2843">
        <v>5</v>
      </c>
      <c r="Q2843">
        <f>pqZwift[[#This Row],[Afstand]]+IF(pqZwift[[#This Row],[Index]]&gt;1,Q2842,0)</f>
        <v>16949</v>
      </c>
      <c r="R2843">
        <v>17</v>
      </c>
      <c r="S2843">
        <v>85</v>
      </c>
    </row>
    <row r="2844" spans="2:19" x14ac:dyDescent="0.25">
      <c r="B2844">
        <v>2842</v>
      </c>
      <c r="C2844" t="s">
        <v>1476</v>
      </c>
      <c r="D2844" t="s">
        <v>55</v>
      </c>
      <c r="E2844" s="10">
        <v>1.1574074074074073E-5</v>
      </c>
      <c r="F2844" t="s">
        <v>56</v>
      </c>
      <c r="G2844" t="s">
        <v>3751</v>
      </c>
      <c r="H2844" s="11">
        <v>44171.431319444448</v>
      </c>
      <c r="I2844" t="s">
        <v>3815</v>
      </c>
      <c r="J2844">
        <v>0</v>
      </c>
      <c r="K2844">
        <v>84</v>
      </c>
      <c r="M2844">
        <v>2842</v>
      </c>
      <c r="N2844" s="16">
        <v>1.1574074074074073E-5</v>
      </c>
      <c r="O2844">
        <v>65</v>
      </c>
      <c r="P2844">
        <v>5</v>
      </c>
      <c r="Q2844">
        <f>pqZwift[[#This Row],[Afstand]]+IF(pqZwift[[#This Row],[Index]]&gt;1,Q2843,0)</f>
        <v>16954</v>
      </c>
      <c r="R2844">
        <v>17</v>
      </c>
      <c r="S2844">
        <v>84</v>
      </c>
    </row>
    <row r="2845" spans="2:19" x14ac:dyDescent="0.25">
      <c r="B2845">
        <v>2843</v>
      </c>
      <c r="C2845" t="s">
        <v>1476</v>
      </c>
      <c r="D2845" t="s">
        <v>55</v>
      </c>
      <c r="E2845" s="10">
        <v>1.1574074074074073E-5</v>
      </c>
      <c r="F2845" t="s">
        <v>56</v>
      </c>
      <c r="G2845" t="s">
        <v>64</v>
      </c>
      <c r="H2845" s="11">
        <v>44171.431331018517</v>
      </c>
      <c r="I2845" t="s">
        <v>3816</v>
      </c>
      <c r="J2845">
        <v>0</v>
      </c>
      <c r="K2845">
        <v>84</v>
      </c>
      <c r="M2845">
        <v>2843</v>
      </c>
      <c r="N2845" s="16">
        <v>1.1574074074074073E-5</v>
      </c>
      <c r="O2845">
        <v>65</v>
      </c>
      <c r="P2845">
        <v>5</v>
      </c>
      <c r="Q2845">
        <f>pqZwift[[#This Row],[Afstand]]+IF(pqZwift[[#This Row],[Index]]&gt;1,Q2844,0)</f>
        <v>16959</v>
      </c>
      <c r="R2845">
        <v>17</v>
      </c>
      <c r="S2845">
        <v>84</v>
      </c>
    </row>
    <row r="2846" spans="2:19" x14ac:dyDescent="0.25">
      <c r="B2846">
        <v>2844</v>
      </c>
      <c r="C2846" t="s">
        <v>1476</v>
      </c>
      <c r="D2846" t="s">
        <v>55</v>
      </c>
      <c r="E2846" s="10">
        <v>1.1574074074074073E-5</v>
      </c>
      <c r="F2846" t="s">
        <v>56</v>
      </c>
      <c r="G2846" t="s">
        <v>108</v>
      </c>
      <c r="H2846" s="11">
        <v>44171.431342592594</v>
      </c>
      <c r="I2846" t="s">
        <v>3817</v>
      </c>
      <c r="J2846">
        <v>0</v>
      </c>
      <c r="K2846">
        <v>85</v>
      </c>
      <c r="M2846">
        <v>2844</v>
      </c>
      <c r="N2846" s="16">
        <v>1.1574074074074073E-5</v>
      </c>
      <c r="O2846">
        <v>65</v>
      </c>
      <c r="P2846">
        <v>5</v>
      </c>
      <c r="Q2846">
        <f>pqZwift[[#This Row],[Afstand]]+IF(pqZwift[[#This Row],[Index]]&gt;1,Q2845,0)</f>
        <v>16964</v>
      </c>
      <c r="R2846">
        <v>17</v>
      </c>
      <c r="S2846">
        <v>85</v>
      </c>
    </row>
    <row r="2847" spans="2:19" x14ac:dyDescent="0.25">
      <c r="B2847">
        <v>2845</v>
      </c>
      <c r="C2847" t="s">
        <v>1476</v>
      </c>
      <c r="D2847" t="s">
        <v>55</v>
      </c>
      <c r="E2847" s="10">
        <v>1.1574074074074073E-5</v>
      </c>
      <c r="F2847" t="s">
        <v>56</v>
      </c>
      <c r="G2847" t="s">
        <v>64</v>
      </c>
      <c r="H2847" s="11">
        <v>44171.431354166663</v>
      </c>
      <c r="I2847" t="s">
        <v>3818</v>
      </c>
      <c r="J2847">
        <v>0</v>
      </c>
      <c r="K2847">
        <v>86</v>
      </c>
      <c r="M2847">
        <v>2845</v>
      </c>
      <c r="N2847" s="16">
        <v>1.1574074074074073E-5</v>
      </c>
      <c r="O2847">
        <v>65</v>
      </c>
      <c r="P2847">
        <v>5</v>
      </c>
      <c r="Q2847">
        <f>pqZwift[[#This Row],[Afstand]]+IF(pqZwift[[#This Row],[Index]]&gt;1,Q2846,0)</f>
        <v>16969</v>
      </c>
      <c r="R2847">
        <v>17</v>
      </c>
      <c r="S2847">
        <v>86</v>
      </c>
    </row>
    <row r="2848" spans="2:19" x14ac:dyDescent="0.25">
      <c r="B2848">
        <v>2846</v>
      </c>
      <c r="C2848" t="s">
        <v>1476</v>
      </c>
      <c r="D2848" t="s">
        <v>44</v>
      </c>
      <c r="E2848" s="10">
        <v>1.1574074074074073E-5</v>
      </c>
      <c r="F2848" t="s">
        <v>52</v>
      </c>
      <c r="G2848" t="s">
        <v>3812</v>
      </c>
      <c r="H2848" s="11">
        <v>44171.43136574074</v>
      </c>
      <c r="I2848" t="s">
        <v>3819</v>
      </c>
      <c r="J2848">
        <v>0</v>
      </c>
      <c r="K2848">
        <v>86</v>
      </c>
      <c r="M2848">
        <v>2846</v>
      </c>
      <c r="N2848" s="16">
        <v>1.1574074074074073E-5</v>
      </c>
      <c r="O2848">
        <v>65</v>
      </c>
      <c r="P2848">
        <v>4</v>
      </c>
      <c r="Q2848">
        <f>pqZwift[[#This Row],[Afstand]]+IF(pqZwift[[#This Row],[Index]]&gt;1,Q2847,0)</f>
        <v>16973</v>
      </c>
      <c r="R2848">
        <v>16</v>
      </c>
      <c r="S2848">
        <v>86</v>
      </c>
    </row>
    <row r="2849" spans="2:19" x14ac:dyDescent="0.25">
      <c r="B2849">
        <v>2847</v>
      </c>
      <c r="C2849" t="s">
        <v>1476</v>
      </c>
      <c r="D2849" t="s">
        <v>44</v>
      </c>
      <c r="E2849" s="10">
        <v>1.1574074074074073E-5</v>
      </c>
      <c r="F2849" t="s">
        <v>52</v>
      </c>
      <c r="G2849" t="s">
        <v>3799</v>
      </c>
      <c r="H2849" s="11">
        <v>44171.431377314817</v>
      </c>
      <c r="I2849" t="s">
        <v>3820</v>
      </c>
      <c r="J2849">
        <v>0</v>
      </c>
      <c r="K2849">
        <v>85</v>
      </c>
      <c r="M2849">
        <v>2847</v>
      </c>
      <c r="N2849" s="16">
        <v>1.1574074074074073E-5</v>
      </c>
      <c r="O2849">
        <v>65</v>
      </c>
      <c r="P2849">
        <v>4</v>
      </c>
      <c r="Q2849">
        <f>pqZwift[[#This Row],[Afstand]]+IF(pqZwift[[#This Row],[Index]]&gt;1,Q2848,0)</f>
        <v>16977</v>
      </c>
      <c r="R2849">
        <v>16</v>
      </c>
      <c r="S2849">
        <v>85</v>
      </c>
    </row>
    <row r="2850" spans="2:19" x14ac:dyDescent="0.25">
      <c r="B2850">
        <v>2848</v>
      </c>
      <c r="C2850" t="s">
        <v>1476</v>
      </c>
      <c r="D2850" t="s">
        <v>55</v>
      </c>
      <c r="E2850" s="10">
        <v>1.1574074074074073E-5</v>
      </c>
      <c r="F2850" t="s">
        <v>56</v>
      </c>
      <c r="G2850" t="s">
        <v>64</v>
      </c>
      <c r="H2850" s="11">
        <v>44171.431388888886</v>
      </c>
      <c r="I2850" t="s">
        <v>3821</v>
      </c>
      <c r="J2850">
        <v>0</v>
      </c>
      <c r="K2850">
        <v>85</v>
      </c>
      <c r="M2850">
        <v>2848</v>
      </c>
      <c r="N2850" s="16">
        <v>1.1574074074074073E-5</v>
      </c>
      <c r="O2850">
        <v>65</v>
      </c>
      <c r="P2850">
        <v>5</v>
      </c>
      <c r="Q2850">
        <f>pqZwift[[#This Row],[Afstand]]+IF(pqZwift[[#This Row],[Index]]&gt;1,Q2849,0)</f>
        <v>16982</v>
      </c>
      <c r="R2850">
        <v>17</v>
      </c>
      <c r="S2850">
        <v>85</v>
      </c>
    </row>
    <row r="2851" spans="2:19" x14ac:dyDescent="0.25">
      <c r="B2851">
        <v>2849</v>
      </c>
      <c r="C2851" t="s">
        <v>1476</v>
      </c>
      <c r="D2851" t="s">
        <v>55</v>
      </c>
      <c r="E2851" s="10">
        <v>1.1574074074074073E-5</v>
      </c>
      <c r="F2851" t="s">
        <v>56</v>
      </c>
      <c r="G2851" t="s">
        <v>108</v>
      </c>
      <c r="H2851" s="11">
        <v>44171.431400462963</v>
      </c>
      <c r="I2851" t="s">
        <v>3822</v>
      </c>
      <c r="J2851">
        <v>0</v>
      </c>
      <c r="K2851">
        <v>84</v>
      </c>
      <c r="M2851">
        <v>2849</v>
      </c>
      <c r="N2851" s="16">
        <v>1.1574074074074073E-5</v>
      </c>
      <c r="O2851">
        <v>65</v>
      </c>
      <c r="P2851">
        <v>5</v>
      </c>
      <c r="Q2851">
        <f>pqZwift[[#This Row],[Afstand]]+IF(pqZwift[[#This Row],[Index]]&gt;1,Q2850,0)</f>
        <v>16987</v>
      </c>
      <c r="R2851">
        <v>17</v>
      </c>
      <c r="S2851">
        <v>84</v>
      </c>
    </row>
    <row r="2852" spans="2:19" x14ac:dyDescent="0.25">
      <c r="B2852">
        <v>2850</v>
      </c>
      <c r="C2852" t="s">
        <v>1476</v>
      </c>
      <c r="D2852" t="s">
        <v>55</v>
      </c>
      <c r="E2852" s="10">
        <v>1.1574074074074073E-5</v>
      </c>
      <c r="F2852" t="s">
        <v>56</v>
      </c>
      <c r="G2852" t="s">
        <v>64</v>
      </c>
      <c r="H2852" s="11">
        <v>44171.43141203704</v>
      </c>
      <c r="I2852" t="s">
        <v>3823</v>
      </c>
      <c r="J2852">
        <v>0</v>
      </c>
      <c r="K2852">
        <v>84</v>
      </c>
      <c r="M2852">
        <v>2850</v>
      </c>
      <c r="N2852" s="16">
        <v>1.1574074074074073E-5</v>
      </c>
      <c r="O2852">
        <v>65</v>
      </c>
      <c r="P2852">
        <v>5</v>
      </c>
      <c r="Q2852">
        <f>pqZwift[[#This Row],[Afstand]]+IF(pqZwift[[#This Row],[Index]]&gt;1,Q2851,0)</f>
        <v>16992</v>
      </c>
      <c r="R2852">
        <v>17</v>
      </c>
      <c r="S2852">
        <v>84</v>
      </c>
    </row>
    <row r="2853" spans="2:19" x14ac:dyDescent="0.25">
      <c r="B2853">
        <v>2851</v>
      </c>
      <c r="C2853" t="s">
        <v>1476</v>
      </c>
      <c r="D2853" t="s">
        <v>55</v>
      </c>
      <c r="E2853" s="10">
        <v>1.1574074074074073E-5</v>
      </c>
      <c r="F2853" t="s">
        <v>327</v>
      </c>
      <c r="G2853" t="s">
        <v>3757</v>
      </c>
      <c r="H2853" s="11">
        <v>44171.431423611109</v>
      </c>
      <c r="I2853" t="s">
        <v>3824</v>
      </c>
      <c r="J2853">
        <v>0</v>
      </c>
      <c r="K2853">
        <v>83</v>
      </c>
      <c r="M2853">
        <v>2851</v>
      </c>
      <c r="N2853" s="16">
        <v>1.1574074074074073E-5</v>
      </c>
      <c r="O2853">
        <v>65</v>
      </c>
      <c r="P2853">
        <v>5</v>
      </c>
      <c r="Q2853">
        <f>pqZwift[[#This Row],[Afstand]]+IF(pqZwift[[#This Row],[Index]]&gt;1,Q2852,0)</f>
        <v>16997</v>
      </c>
      <c r="R2853">
        <v>20</v>
      </c>
      <c r="S2853">
        <v>83</v>
      </c>
    </row>
    <row r="2854" spans="2:19" x14ac:dyDescent="0.25">
      <c r="B2854">
        <v>2852</v>
      </c>
      <c r="C2854" t="s">
        <v>1476</v>
      </c>
      <c r="D2854" t="s">
        <v>44</v>
      </c>
      <c r="E2854" s="10">
        <v>1.1574074074074073E-5</v>
      </c>
      <c r="F2854" t="s">
        <v>52</v>
      </c>
      <c r="G2854" t="s">
        <v>3812</v>
      </c>
      <c r="H2854" s="11">
        <v>44171.431435185186</v>
      </c>
      <c r="I2854" t="s">
        <v>3825</v>
      </c>
      <c r="J2854">
        <v>0</v>
      </c>
      <c r="K2854">
        <v>83</v>
      </c>
      <c r="M2854">
        <v>2852</v>
      </c>
      <c r="N2854" s="16">
        <v>1.1574074074074073E-5</v>
      </c>
      <c r="O2854">
        <v>65</v>
      </c>
      <c r="P2854">
        <v>4</v>
      </c>
      <c r="Q2854">
        <f>pqZwift[[#This Row],[Afstand]]+IF(pqZwift[[#This Row],[Index]]&gt;1,Q2853,0)</f>
        <v>17001</v>
      </c>
      <c r="R2854">
        <v>16</v>
      </c>
      <c r="S2854">
        <v>83</v>
      </c>
    </row>
    <row r="2855" spans="2:19" x14ac:dyDescent="0.25">
      <c r="B2855">
        <v>2853</v>
      </c>
      <c r="C2855" t="s">
        <v>1476</v>
      </c>
      <c r="D2855" t="s">
        <v>44</v>
      </c>
      <c r="E2855" s="10">
        <v>1.1574074074074073E-5</v>
      </c>
      <c r="F2855" t="s">
        <v>52</v>
      </c>
      <c r="G2855" t="s">
        <v>3812</v>
      </c>
      <c r="H2855" s="11">
        <v>44171.431446759256</v>
      </c>
      <c r="I2855" t="s">
        <v>3826</v>
      </c>
      <c r="J2855">
        <v>0</v>
      </c>
      <c r="K2855">
        <v>84</v>
      </c>
      <c r="M2855">
        <v>2853</v>
      </c>
      <c r="N2855" s="16">
        <v>1.1574074074074073E-5</v>
      </c>
      <c r="O2855">
        <v>65</v>
      </c>
      <c r="P2855">
        <v>4</v>
      </c>
      <c r="Q2855">
        <f>pqZwift[[#This Row],[Afstand]]+IF(pqZwift[[#This Row],[Index]]&gt;1,Q2854,0)</f>
        <v>17005</v>
      </c>
      <c r="R2855">
        <v>16</v>
      </c>
      <c r="S2855">
        <v>84</v>
      </c>
    </row>
    <row r="2856" spans="2:19" x14ac:dyDescent="0.25">
      <c r="B2856">
        <v>2854</v>
      </c>
      <c r="C2856" t="s">
        <v>1476</v>
      </c>
      <c r="D2856" t="s">
        <v>55</v>
      </c>
      <c r="E2856" s="10">
        <v>1.1574074074074073E-5</v>
      </c>
      <c r="F2856" t="s">
        <v>61</v>
      </c>
      <c r="G2856" t="s">
        <v>132</v>
      </c>
      <c r="H2856" s="11">
        <v>44171.431458333333</v>
      </c>
      <c r="I2856" t="s">
        <v>3827</v>
      </c>
      <c r="J2856">
        <v>0</v>
      </c>
      <c r="K2856">
        <v>84</v>
      </c>
      <c r="M2856">
        <v>2854</v>
      </c>
      <c r="N2856" s="16">
        <v>1.1574074074074073E-5</v>
      </c>
      <c r="O2856">
        <v>65</v>
      </c>
      <c r="P2856">
        <v>5</v>
      </c>
      <c r="Q2856">
        <f>pqZwift[[#This Row],[Afstand]]+IF(pqZwift[[#This Row],[Index]]&gt;1,Q2855,0)</f>
        <v>17010</v>
      </c>
      <c r="R2856">
        <v>18</v>
      </c>
      <c r="S2856">
        <v>84</v>
      </c>
    </row>
    <row r="2857" spans="2:19" x14ac:dyDescent="0.25">
      <c r="B2857">
        <v>2855</v>
      </c>
      <c r="C2857" t="s">
        <v>1476</v>
      </c>
      <c r="D2857" t="s">
        <v>44</v>
      </c>
      <c r="E2857" s="10">
        <v>1.1574074074074073E-5</v>
      </c>
      <c r="F2857" t="s">
        <v>52</v>
      </c>
      <c r="G2857" t="s">
        <v>3799</v>
      </c>
      <c r="H2857" s="11">
        <v>44171.431469907409</v>
      </c>
      <c r="I2857" t="s">
        <v>3828</v>
      </c>
      <c r="J2857">
        <v>0</v>
      </c>
      <c r="K2857">
        <v>84</v>
      </c>
      <c r="M2857">
        <v>2855</v>
      </c>
      <c r="N2857" s="16">
        <v>1.1574074074074073E-5</v>
      </c>
      <c r="O2857">
        <v>65</v>
      </c>
      <c r="P2857">
        <v>4</v>
      </c>
      <c r="Q2857">
        <f>pqZwift[[#This Row],[Afstand]]+IF(pqZwift[[#This Row],[Index]]&gt;1,Q2856,0)</f>
        <v>17014</v>
      </c>
      <c r="R2857">
        <v>16</v>
      </c>
      <c r="S2857">
        <v>84</v>
      </c>
    </row>
    <row r="2858" spans="2:19" x14ac:dyDescent="0.25">
      <c r="B2858">
        <v>2856</v>
      </c>
      <c r="C2858" t="s">
        <v>1476</v>
      </c>
      <c r="D2858" t="s">
        <v>55</v>
      </c>
      <c r="E2858" s="10">
        <v>1.1574074074074073E-5</v>
      </c>
      <c r="F2858" t="s">
        <v>61</v>
      </c>
      <c r="G2858" t="s">
        <v>132</v>
      </c>
      <c r="H2858" s="11">
        <v>44171.431481481479</v>
      </c>
      <c r="I2858" t="s">
        <v>3829</v>
      </c>
      <c r="J2858">
        <v>0</v>
      </c>
      <c r="K2858">
        <v>85</v>
      </c>
      <c r="M2858">
        <v>2856</v>
      </c>
      <c r="N2858" s="16">
        <v>1.1574074074074073E-5</v>
      </c>
      <c r="O2858">
        <v>65</v>
      </c>
      <c r="P2858">
        <v>5</v>
      </c>
      <c r="Q2858">
        <f>pqZwift[[#This Row],[Afstand]]+IF(pqZwift[[#This Row],[Index]]&gt;1,Q2857,0)</f>
        <v>17019</v>
      </c>
      <c r="R2858">
        <v>18</v>
      </c>
      <c r="S2858">
        <v>85</v>
      </c>
    </row>
    <row r="2859" spans="2:19" x14ac:dyDescent="0.25">
      <c r="B2859">
        <v>2857</v>
      </c>
      <c r="C2859" t="s">
        <v>1476</v>
      </c>
      <c r="D2859" t="s">
        <v>44</v>
      </c>
      <c r="E2859" s="10">
        <v>1.1574074074074073E-5</v>
      </c>
      <c r="F2859" t="s">
        <v>52</v>
      </c>
      <c r="G2859" t="s">
        <v>3799</v>
      </c>
      <c r="H2859" s="11">
        <v>44171.431493055556</v>
      </c>
      <c r="I2859" t="s">
        <v>3830</v>
      </c>
      <c r="J2859">
        <v>0</v>
      </c>
      <c r="K2859">
        <v>86</v>
      </c>
      <c r="M2859">
        <v>2857</v>
      </c>
      <c r="N2859" s="16">
        <v>1.1574074074074073E-5</v>
      </c>
      <c r="O2859">
        <v>65</v>
      </c>
      <c r="P2859">
        <v>4</v>
      </c>
      <c r="Q2859">
        <f>pqZwift[[#This Row],[Afstand]]+IF(pqZwift[[#This Row],[Index]]&gt;1,Q2858,0)</f>
        <v>17023</v>
      </c>
      <c r="R2859">
        <v>16</v>
      </c>
      <c r="S2859">
        <v>86</v>
      </c>
    </row>
    <row r="2860" spans="2:19" x14ac:dyDescent="0.25">
      <c r="B2860">
        <v>2858</v>
      </c>
      <c r="C2860" t="s">
        <v>1476</v>
      </c>
      <c r="D2860" t="s">
        <v>55</v>
      </c>
      <c r="E2860" s="10">
        <v>1.1574074074074073E-5</v>
      </c>
      <c r="F2860" t="s">
        <v>921</v>
      </c>
      <c r="G2860" t="s">
        <v>156</v>
      </c>
      <c r="H2860" s="11">
        <v>44171.431504629632</v>
      </c>
      <c r="I2860" t="s">
        <v>3831</v>
      </c>
      <c r="J2860">
        <v>0</v>
      </c>
      <c r="K2860">
        <v>86</v>
      </c>
      <c r="M2860">
        <v>2858</v>
      </c>
      <c r="N2860" s="16">
        <v>1.1574074074074073E-5</v>
      </c>
      <c r="O2860">
        <v>65</v>
      </c>
      <c r="P2860">
        <v>5</v>
      </c>
      <c r="Q2860">
        <f>pqZwift[[#This Row],[Afstand]]+IF(pqZwift[[#This Row],[Index]]&gt;1,Q2859,0)</f>
        <v>17028</v>
      </c>
      <c r="R2860">
        <v>19</v>
      </c>
      <c r="S2860">
        <v>86</v>
      </c>
    </row>
    <row r="2861" spans="2:19" x14ac:dyDescent="0.25">
      <c r="B2861">
        <v>2859</v>
      </c>
      <c r="C2861" t="s">
        <v>1476</v>
      </c>
      <c r="D2861" t="s">
        <v>55</v>
      </c>
      <c r="E2861" s="10">
        <v>1.1574074074074073E-5</v>
      </c>
      <c r="F2861" t="s">
        <v>921</v>
      </c>
      <c r="G2861" t="s">
        <v>156</v>
      </c>
      <c r="H2861" s="11">
        <v>44171.431516203702</v>
      </c>
      <c r="I2861" t="s">
        <v>3832</v>
      </c>
      <c r="J2861">
        <v>0</v>
      </c>
      <c r="K2861">
        <v>85</v>
      </c>
      <c r="M2861">
        <v>2859</v>
      </c>
      <c r="N2861" s="16">
        <v>1.1574074074074073E-5</v>
      </c>
      <c r="O2861">
        <v>65</v>
      </c>
      <c r="P2861">
        <v>5</v>
      </c>
      <c r="Q2861">
        <f>pqZwift[[#This Row],[Afstand]]+IF(pqZwift[[#This Row],[Index]]&gt;1,Q2860,0)</f>
        <v>17033</v>
      </c>
      <c r="R2861">
        <v>19</v>
      </c>
      <c r="S2861">
        <v>85</v>
      </c>
    </row>
    <row r="2862" spans="2:19" x14ac:dyDescent="0.25">
      <c r="B2862">
        <v>2860</v>
      </c>
      <c r="C2862" t="s">
        <v>1476</v>
      </c>
      <c r="D2862" t="s">
        <v>66</v>
      </c>
      <c r="E2862" s="10">
        <v>1.1574074074074073E-5</v>
      </c>
      <c r="F2862" t="s">
        <v>327</v>
      </c>
      <c r="G2862" t="s">
        <v>46</v>
      </c>
      <c r="H2862" s="11">
        <v>44171.431527777779</v>
      </c>
      <c r="I2862" t="s">
        <v>3833</v>
      </c>
      <c r="J2862">
        <v>0</v>
      </c>
      <c r="K2862">
        <v>85</v>
      </c>
      <c r="M2862">
        <v>2860</v>
      </c>
      <c r="N2862" s="16">
        <v>1.1574074074074073E-5</v>
      </c>
      <c r="O2862">
        <v>65</v>
      </c>
      <c r="P2862">
        <v>6</v>
      </c>
      <c r="Q2862">
        <f>pqZwift[[#This Row],[Afstand]]+IF(pqZwift[[#This Row],[Index]]&gt;1,Q2861,0)</f>
        <v>17039</v>
      </c>
      <c r="R2862">
        <v>20</v>
      </c>
      <c r="S2862">
        <v>85</v>
      </c>
    </row>
    <row r="2863" spans="2:19" x14ac:dyDescent="0.25">
      <c r="B2863">
        <v>2861</v>
      </c>
      <c r="C2863" t="s">
        <v>1476</v>
      </c>
      <c r="D2863" t="s">
        <v>44</v>
      </c>
      <c r="E2863" s="10">
        <v>1.1574074074074073E-5</v>
      </c>
      <c r="F2863" t="s">
        <v>1151</v>
      </c>
      <c r="G2863" t="s">
        <v>190</v>
      </c>
      <c r="H2863" s="11">
        <v>44171.431539351855</v>
      </c>
      <c r="I2863" t="s">
        <v>3834</v>
      </c>
      <c r="J2863">
        <v>0</v>
      </c>
      <c r="K2863">
        <v>85</v>
      </c>
      <c r="M2863">
        <v>2861</v>
      </c>
      <c r="N2863" s="16">
        <v>1.1574074074074073E-5</v>
      </c>
      <c r="O2863">
        <v>65</v>
      </c>
      <c r="P2863">
        <v>4</v>
      </c>
      <c r="Q2863">
        <f>pqZwift[[#This Row],[Afstand]]+IF(pqZwift[[#This Row],[Index]]&gt;1,Q2862,0)</f>
        <v>17043</v>
      </c>
      <c r="R2863">
        <v>14</v>
      </c>
      <c r="S2863">
        <v>85</v>
      </c>
    </row>
    <row r="2864" spans="2:19" x14ac:dyDescent="0.25">
      <c r="B2864">
        <v>2862</v>
      </c>
      <c r="C2864" t="s">
        <v>1476</v>
      </c>
      <c r="D2864" t="s">
        <v>43</v>
      </c>
      <c r="E2864" s="10">
        <v>1.1574074074074073E-5</v>
      </c>
      <c r="F2864" t="s">
        <v>173</v>
      </c>
      <c r="G2864" t="s">
        <v>351</v>
      </c>
      <c r="H2864" s="11">
        <v>44171.431550925925</v>
      </c>
      <c r="I2864" t="s">
        <v>3835</v>
      </c>
      <c r="J2864">
        <v>0</v>
      </c>
      <c r="K2864">
        <v>86</v>
      </c>
      <c r="M2864">
        <v>2862</v>
      </c>
      <c r="N2864" s="16">
        <v>1.1574074074074073E-5</v>
      </c>
      <c r="O2864">
        <v>65</v>
      </c>
      <c r="P2864">
        <v>7</v>
      </c>
      <c r="Q2864">
        <f>pqZwift[[#This Row],[Afstand]]+IF(pqZwift[[#This Row],[Index]]&gt;1,Q2863,0)</f>
        <v>17050</v>
      </c>
      <c r="R2864">
        <v>25</v>
      </c>
      <c r="S2864">
        <v>86</v>
      </c>
    </row>
    <row r="2865" spans="2:19" x14ac:dyDescent="0.25">
      <c r="B2865">
        <v>2863</v>
      </c>
      <c r="C2865" t="s">
        <v>1476</v>
      </c>
      <c r="D2865" t="s">
        <v>55</v>
      </c>
      <c r="E2865" s="10">
        <v>1.1574074074074073E-5</v>
      </c>
      <c r="F2865" t="s">
        <v>56</v>
      </c>
      <c r="G2865" t="s">
        <v>394</v>
      </c>
      <c r="H2865" s="11">
        <v>44171.431562500002</v>
      </c>
      <c r="I2865" t="s">
        <v>3836</v>
      </c>
      <c r="J2865">
        <v>0</v>
      </c>
      <c r="K2865">
        <v>87</v>
      </c>
      <c r="M2865">
        <v>2863</v>
      </c>
      <c r="N2865" s="16">
        <v>1.1574074074074073E-5</v>
      </c>
      <c r="O2865">
        <v>65</v>
      </c>
      <c r="P2865">
        <v>5</v>
      </c>
      <c r="Q2865">
        <f>pqZwift[[#This Row],[Afstand]]+IF(pqZwift[[#This Row],[Index]]&gt;1,Q2864,0)</f>
        <v>17055</v>
      </c>
      <c r="R2865">
        <v>17</v>
      </c>
      <c r="S2865">
        <v>87</v>
      </c>
    </row>
    <row r="2866" spans="2:19" x14ac:dyDescent="0.25">
      <c r="B2866">
        <v>2864</v>
      </c>
      <c r="C2866" t="s">
        <v>1476</v>
      </c>
      <c r="D2866" t="s">
        <v>55</v>
      </c>
      <c r="E2866" s="10">
        <v>1.1574074074074073E-5</v>
      </c>
      <c r="F2866" t="s">
        <v>56</v>
      </c>
      <c r="G2866" t="s">
        <v>286</v>
      </c>
      <c r="H2866" s="11">
        <v>44171.431574074071</v>
      </c>
      <c r="I2866" t="s">
        <v>3837</v>
      </c>
      <c r="J2866">
        <v>0</v>
      </c>
      <c r="K2866">
        <v>87</v>
      </c>
      <c r="M2866">
        <v>2864</v>
      </c>
      <c r="N2866" s="16">
        <v>1.1574074074074073E-5</v>
      </c>
      <c r="O2866">
        <v>65</v>
      </c>
      <c r="P2866">
        <v>5</v>
      </c>
      <c r="Q2866">
        <f>pqZwift[[#This Row],[Afstand]]+IF(pqZwift[[#This Row],[Index]]&gt;1,Q2865,0)</f>
        <v>17060</v>
      </c>
      <c r="R2866">
        <v>17</v>
      </c>
      <c r="S2866">
        <v>87</v>
      </c>
    </row>
    <row r="2867" spans="2:19" x14ac:dyDescent="0.25">
      <c r="B2867">
        <v>2865</v>
      </c>
      <c r="C2867" t="s">
        <v>1476</v>
      </c>
      <c r="D2867" t="s">
        <v>55</v>
      </c>
      <c r="E2867" s="10">
        <v>1.1574074074074073E-5</v>
      </c>
      <c r="F2867" t="s">
        <v>56</v>
      </c>
      <c r="G2867" t="s">
        <v>403</v>
      </c>
      <c r="H2867" s="11">
        <v>44171.431585648148</v>
      </c>
      <c r="I2867" t="s">
        <v>3838</v>
      </c>
      <c r="J2867">
        <v>0</v>
      </c>
      <c r="K2867">
        <v>88</v>
      </c>
      <c r="M2867">
        <v>2865</v>
      </c>
      <c r="N2867" s="16">
        <v>1.1574074074074073E-5</v>
      </c>
      <c r="O2867">
        <v>65</v>
      </c>
      <c r="P2867">
        <v>5</v>
      </c>
      <c r="Q2867">
        <f>pqZwift[[#This Row],[Afstand]]+IF(pqZwift[[#This Row],[Index]]&gt;1,Q2866,0)</f>
        <v>17065</v>
      </c>
      <c r="R2867">
        <v>17</v>
      </c>
      <c r="S2867">
        <v>88</v>
      </c>
    </row>
    <row r="2868" spans="2:19" x14ac:dyDescent="0.25">
      <c r="B2868">
        <v>2866</v>
      </c>
      <c r="C2868" t="s">
        <v>1476</v>
      </c>
      <c r="D2868" t="s">
        <v>43</v>
      </c>
      <c r="E2868" s="10">
        <v>1.1574074074074073E-5</v>
      </c>
      <c r="F2868" t="s">
        <v>173</v>
      </c>
      <c r="G2868" t="s">
        <v>399</v>
      </c>
      <c r="H2868" s="11">
        <v>44171.431597222225</v>
      </c>
      <c r="I2868" t="s">
        <v>3839</v>
      </c>
      <c r="J2868">
        <v>0</v>
      </c>
      <c r="K2868">
        <v>88</v>
      </c>
      <c r="M2868">
        <v>2866</v>
      </c>
      <c r="N2868" s="16">
        <v>1.1574074074074073E-5</v>
      </c>
      <c r="O2868">
        <v>65</v>
      </c>
      <c r="P2868">
        <v>7</v>
      </c>
      <c r="Q2868">
        <f>pqZwift[[#This Row],[Afstand]]+IF(pqZwift[[#This Row],[Index]]&gt;1,Q2867,0)</f>
        <v>17072</v>
      </c>
      <c r="R2868">
        <v>25</v>
      </c>
      <c r="S2868">
        <v>88</v>
      </c>
    </row>
    <row r="2869" spans="2:19" x14ac:dyDescent="0.25">
      <c r="B2869">
        <v>2867</v>
      </c>
      <c r="C2869" t="s">
        <v>1476</v>
      </c>
      <c r="D2869" t="s">
        <v>55</v>
      </c>
      <c r="E2869" s="10">
        <v>1.1574074074074073E-5</v>
      </c>
      <c r="F2869" t="s">
        <v>56</v>
      </c>
      <c r="G2869" t="s">
        <v>403</v>
      </c>
      <c r="H2869" s="11">
        <v>44171.431608796294</v>
      </c>
      <c r="I2869" t="s">
        <v>3840</v>
      </c>
      <c r="J2869">
        <v>0</v>
      </c>
      <c r="K2869">
        <v>87</v>
      </c>
      <c r="M2869">
        <v>2867</v>
      </c>
      <c r="N2869" s="16">
        <v>1.1574074074074073E-5</v>
      </c>
      <c r="O2869">
        <v>65</v>
      </c>
      <c r="P2869">
        <v>5</v>
      </c>
      <c r="Q2869">
        <f>pqZwift[[#This Row],[Afstand]]+IF(pqZwift[[#This Row],[Index]]&gt;1,Q2868,0)</f>
        <v>17077</v>
      </c>
      <c r="R2869">
        <v>17</v>
      </c>
      <c r="S2869">
        <v>87</v>
      </c>
    </row>
    <row r="2870" spans="2:19" x14ac:dyDescent="0.25">
      <c r="B2870">
        <v>2868</v>
      </c>
      <c r="C2870" t="s">
        <v>1476</v>
      </c>
      <c r="D2870" t="s">
        <v>66</v>
      </c>
      <c r="E2870" s="10">
        <v>1.1574074074074073E-5</v>
      </c>
      <c r="F2870" t="s">
        <v>67</v>
      </c>
      <c r="G2870" t="s">
        <v>2775</v>
      </c>
      <c r="H2870" s="11">
        <v>44171.431620370371</v>
      </c>
      <c r="I2870" t="s">
        <v>3841</v>
      </c>
      <c r="J2870">
        <v>0</v>
      </c>
      <c r="K2870">
        <v>86</v>
      </c>
      <c r="M2870">
        <v>2868</v>
      </c>
      <c r="N2870" s="16">
        <v>1.1574074074074073E-5</v>
      </c>
      <c r="O2870">
        <v>65</v>
      </c>
      <c r="P2870">
        <v>6</v>
      </c>
      <c r="Q2870">
        <f>pqZwift[[#This Row],[Afstand]]+IF(pqZwift[[#This Row],[Index]]&gt;1,Q2869,0)</f>
        <v>17083</v>
      </c>
      <c r="R2870">
        <v>21</v>
      </c>
      <c r="S2870">
        <v>86</v>
      </c>
    </row>
    <row r="2871" spans="2:19" x14ac:dyDescent="0.25">
      <c r="B2871">
        <v>2869</v>
      </c>
      <c r="C2871" t="s">
        <v>1476</v>
      </c>
      <c r="D2871" t="s">
        <v>55</v>
      </c>
      <c r="E2871" s="10">
        <v>1.1574074074074073E-5</v>
      </c>
      <c r="F2871" t="s">
        <v>56</v>
      </c>
      <c r="G2871" t="s">
        <v>2770</v>
      </c>
      <c r="H2871" s="11">
        <v>44171.431631944448</v>
      </c>
      <c r="I2871" t="s">
        <v>3842</v>
      </c>
      <c r="J2871">
        <v>0</v>
      </c>
      <c r="K2871">
        <v>87</v>
      </c>
      <c r="M2871">
        <v>2869</v>
      </c>
      <c r="N2871" s="16">
        <v>1.1574074074074073E-5</v>
      </c>
      <c r="O2871">
        <v>65</v>
      </c>
      <c r="P2871">
        <v>5</v>
      </c>
      <c r="Q2871">
        <f>pqZwift[[#This Row],[Afstand]]+IF(pqZwift[[#This Row],[Index]]&gt;1,Q2870,0)</f>
        <v>17088</v>
      </c>
      <c r="R2871">
        <v>17</v>
      </c>
      <c r="S2871">
        <v>87</v>
      </c>
    </row>
    <row r="2872" spans="2:19" x14ac:dyDescent="0.25">
      <c r="B2872">
        <v>2870</v>
      </c>
      <c r="C2872" t="s">
        <v>1476</v>
      </c>
      <c r="D2872" t="s">
        <v>55</v>
      </c>
      <c r="E2872" s="10">
        <v>1.1574074074074073E-5</v>
      </c>
      <c r="F2872" t="s">
        <v>56</v>
      </c>
      <c r="G2872" t="s">
        <v>351</v>
      </c>
      <c r="H2872" s="11">
        <v>44171.431643518517</v>
      </c>
      <c r="I2872" t="s">
        <v>3843</v>
      </c>
      <c r="J2872">
        <v>0</v>
      </c>
      <c r="K2872">
        <v>87</v>
      </c>
      <c r="M2872">
        <v>2870</v>
      </c>
      <c r="N2872" s="16">
        <v>1.1574074074074073E-5</v>
      </c>
      <c r="O2872">
        <v>65</v>
      </c>
      <c r="P2872">
        <v>5</v>
      </c>
      <c r="Q2872">
        <f>pqZwift[[#This Row],[Afstand]]+IF(pqZwift[[#This Row],[Index]]&gt;1,Q2871,0)</f>
        <v>17093</v>
      </c>
      <c r="R2872">
        <v>17</v>
      </c>
      <c r="S2872">
        <v>87</v>
      </c>
    </row>
    <row r="2873" spans="2:19" x14ac:dyDescent="0.25">
      <c r="B2873">
        <v>2871</v>
      </c>
      <c r="C2873" t="s">
        <v>1476</v>
      </c>
      <c r="D2873" t="s">
        <v>43</v>
      </c>
      <c r="E2873" s="10">
        <v>1.1574074074074073E-5</v>
      </c>
      <c r="F2873" t="s">
        <v>79</v>
      </c>
      <c r="G2873" t="s">
        <v>199</v>
      </c>
      <c r="H2873" s="11">
        <v>44171.431655092594</v>
      </c>
      <c r="I2873" t="s">
        <v>3844</v>
      </c>
      <c r="J2873">
        <v>0</v>
      </c>
      <c r="K2873">
        <v>86</v>
      </c>
      <c r="M2873">
        <v>2871</v>
      </c>
      <c r="N2873" s="16">
        <v>1.1574074074074073E-5</v>
      </c>
      <c r="O2873">
        <v>65</v>
      </c>
      <c r="P2873">
        <v>7</v>
      </c>
      <c r="Q2873">
        <f>pqZwift[[#This Row],[Afstand]]+IF(pqZwift[[#This Row],[Index]]&gt;1,Q2872,0)</f>
        <v>17100</v>
      </c>
      <c r="R2873">
        <v>26</v>
      </c>
      <c r="S2873">
        <v>86</v>
      </c>
    </row>
    <row r="2874" spans="2:19" x14ac:dyDescent="0.25">
      <c r="B2874">
        <v>2872</v>
      </c>
      <c r="C2874" t="s">
        <v>1476</v>
      </c>
      <c r="D2874" t="s">
        <v>44</v>
      </c>
      <c r="E2874" s="10">
        <v>1.1574074074074073E-5</v>
      </c>
      <c r="F2874" t="s">
        <v>45</v>
      </c>
      <c r="G2874" t="s">
        <v>2716</v>
      </c>
      <c r="H2874" s="11">
        <v>44171.431666666664</v>
      </c>
      <c r="I2874" t="s">
        <v>3845</v>
      </c>
      <c r="J2874">
        <v>0</v>
      </c>
      <c r="K2874">
        <v>87</v>
      </c>
      <c r="M2874">
        <v>2872</v>
      </c>
      <c r="N2874" s="16">
        <v>1.1574074074074073E-5</v>
      </c>
      <c r="O2874">
        <v>65</v>
      </c>
      <c r="P2874">
        <v>4</v>
      </c>
      <c r="Q2874">
        <f>pqZwift[[#This Row],[Afstand]]+IF(pqZwift[[#This Row],[Index]]&gt;1,Q2873,0)</f>
        <v>17104</v>
      </c>
      <c r="R2874">
        <v>15</v>
      </c>
      <c r="S2874">
        <v>87</v>
      </c>
    </row>
    <row r="2875" spans="2:19" x14ac:dyDescent="0.25">
      <c r="B2875">
        <v>2873</v>
      </c>
      <c r="C2875" t="s">
        <v>1476</v>
      </c>
      <c r="D2875" t="s">
        <v>66</v>
      </c>
      <c r="E2875" s="10">
        <v>1.1574074074074073E-5</v>
      </c>
      <c r="F2875" t="s">
        <v>67</v>
      </c>
      <c r="G2875" t="s">
        <v>2721</v>
      </c>
      <c r="H2875" s="11">
        <v>44171.43167824074</v>
      </c>
      <c r="I2875" t="s">
        <v>3846</v>
      </c>
      <c r="J2875">
        <v>0</v>
      </c>
      <c r="K2875">
        <v>87</v>
      </c>
      <c r="M2875">
        <v>2873</v>
      </c>
      <c r="N2875" s="16">
        <v>1.1574074074074073E-5</v>
      </c>
      <c r="O2875">
        <v>65</v>
      </c>
      <c r="P2875">
        <v>6</v>
      </c>
      <c r="Q2875">
        <f>pqZwift[[#This Row],[Afstand]]+IF(pqZwift[[#This Row],[Index]]&gt;1,Q2874,0)</f>
        <v>17110</v>
      </c>
      <c r="R2875">
        <v>21</v>
      </c>
      <c r="S2875">
        <v>87</v>
      </c>
    </row>
    <row r="2876" spans="2:19" x14ac:dyDescent="0.25">
      <c r="B2876">
        <v>2874</v>
      </c>
      <c r="C2876" t="s">
        <v>1476</v>
      </c>
      <c r="D2876" t="s">
        <v>66</v>
      </c>
      <c r="E2876" s="10">
        <v>1.1574074074074073E-5</v>
      </c>
      <c r="F2876" t="s">
        <v>327</v>
      </c>
      <c r="G2876" t="s">
        <v>134</v>
      </c>
      <c r="H2876" s="11">
        <v>44171.431689814817</v>
      </c>
      <c r="I2876" t="s">
        <v>3847</v>
      </c>
      <c r="J2876">
        <v>0</v>
      </c>
      <c r="K2876">
        <v>87</v>
      </c>
      <c r="M2876">
        <v>2874</v>
      </c>
      <c r="N2876" s="16">
        <v>1.1574074074074073E-5</v>
      </c>
      <c r="O2876">
        <v>65</v>
      </c>
      <c r="P2876">
        <v>6</v>
      </c>
      <c r="Q2876">
        <f>pqZwift[[#This Row],[Afstand]]+IF(pqZwift[[#This Row],[Index]]&gt;1,Q2875,0)</f>
        <v>17116</v>
      </c>
      <c r="R2876">
        <v>20</v>
      </c>
      <c r="S2876">
        <v>87</v>
      </c>
    </row>
    <row r="2877" spans="2:19" x14ac:dyDescent="0.25">
      <c r="B2877">
        <v>2875</v>
      </c>
      <c r="C2877" t="s">
        <v>1476</v>
      </c>
      <c r="D2877" t="s">
        <v>66</v>
      </c>
      <c r="E2877" s="10">
        <v>1.1574074074074073E-5</v>
      </c>
      <c r="F2877" t="s">
        <v>67</v>
      </c>
      <c r="G2877" t="s">
        <v>3848</v>
      </c>
      <c r="H2877" s="11">
        <v>44171.431701388887</v>
      </c>
      <c r="I2877" t="s">
        <v>3849</v>
      </c>
      <c r="J2877">
        <v>0</v>
      </c>
      <c r="K2877">
        <v>88</v>
      </c>
      <c r="M2877">
        <v>2875</v>
      </c>
      <c r="N2877" s="16">
        <v>1.1574074074074073E-5</v>
      </c>
      <c r="O2877">
        <v>65</v>
      </c>
      <c r="P2877">
        <v>6</v>
      </c>
      <c r="Q2877">
        <f>pqZwift[[#This Row],[Afstand]]+IF(pqZwift[[#This Row],[Index]]&gt;1,Q2876,0)</f>
        <v>17122</v>
      </c>
      <c r="R2877">
        <v>21</v>
      </c>
      <c r="S2877">
        <v>88</v>
      </c>
    </row>
    <row r="2878" spans="2:19" x14ac:dyDescent="0.25">
      <c r="B2878">
        <v>2876</v>
      </c>
      <c r="C2878" t="s">
        <v>1476</v>
      </c>
      <c r="D2878" t="s">
        <v>55</v>
      </c>
      <c r="E2878" s="10">
        <v>1.1574074074074073E-5</v>
      </c>
      <c r="F2878" t="s">
        <v>921</v>
      </c>
      <c r="G2878" t="s">
        <v>3850</v>
      </c>
      <c r="H2878" s="11">
        <v>44171.431712962964</v>
      </c>
      <c r="I2878" t="s">
        <v>3851</v>
      </c>
      <c r="J2878">
        <v>0</v>
      </c>
      <c r="K2878">
        <v>88</v>
      </c>
      <c r="M2878">
        <v>2876</v>
      </c>
      <c r="N2878" s="16">
        <v>1.1574074074074073E-5</v>
      </c>
      <c r="O2878">
        <v>65</v>
      </c>
      <c r="P2878">
        <v>5</v>
      </c>
      <c r="Q2878">
        <f>pqZwift[[#This Row],[Afstand]]+IF(pqZwift[[#This Row],[Index]]&gt;1,Q2877,0)</f>
        <v>17127</v>
      </c>
      <c r="R2878">
        <v>19</v>
      </c>
      <c r="S2878">
        <v>88</v>
      </c>
    </row>
    <row r="2879" spans="2:19" x14ac:dyDescent="0.25">
      <c r="B2879">
        <v>2877</v>
      </c>
      <c r="C2879" t="s">
        <v>1476</v>
      </c>
      <c r="D2879" t="s">
        <v>66</v>
      </c>
      <c r="E2879" s="10">
        <v>1.1574074074074073E-5</v>
      </c>
      <c r="F2879" t="s">
        <v>327</v>
      </c>
      <c r="G2879" t="s">
        <v>3852</v>
      </c>
      <c r="H2879" s="11">
        <v>44171.43172453704</v>
      </c>
      <c r="I2879" t="s">
        <v>3853</v>
      </c>
      <c r="J2879">
        <v>0</v>
      </c>
      <c r="K2879">
        <v>88</v>
      </c>
      <c r="M2879">
        <v>2877</v>
      </c>
      <c r="N2879" s="16">
        <v>1.1574074074074073E-5</v>
      </c>
      <c r="O2879">
        <v>65</v>
      </c>
      <c r="P2879">
        <v>6</v>
      </c>
      <c r="Q2879">
        <f>pqZwift[[#This Row],[Afstand]]+IF(pqZwift[[#This Row],[Index]]&gt;1,Q2878,0)</f>
        <v>17133</v>
      </c>
      <c r="R2879">
        <v>20</v>
      </c>
      <c r="S2879">
        <v>88</v>
      </c>
    </row>
    <row r="2880" spans="2:19" x14ac:dyDescent="0.25">
      <c r="B2880">
        <v>2878</v>
      </c>
      <c r="C2880" t="s">
        <v>1476</v>
      </c>
      <c r="D2880" t="s">
        <v>66</v>
      </c>
      <c r="E2880" s="10">
        <v>1.1574074074074073E-5</v>
      </c>
      <c r="F2880" t="s">
        <v>70</v>
      </c>
      <c r="G2880" t="s">
        <v>102</v>
      </c>
      <c r="H2880" s="11">
        <v>44171.43173611111</v>
      </c>
      <c r="I2880" t="s">
        <v>3854</v>
      </c>
      <c r="J2880">
        <v>0</v>
      </c>
      <c r="K2880">
        <v>88</v>
      </c>
      <c r="M2880">
        <v>2878</v>
      </c>
      <c r="N2880" s="16">
        <v>1.1574074074074073E-5</v>
      </c>
      <c r="O2880">
        <v>65</v>
      </c>
      <c r="P2880">
        <v>6</v>
      </c>
      <c r="Q2880">
        <f>pqZwift[[#This Row],[Afstand]]+IF(pqZwift[[#This Row],[Index]]&gt;1,Q2879,0)</f>
        <v>17139</v>
      </c>
      <c r="R2880">
        <v>22</v>
      </c>
      <c r="S2880">
        <v>88</v>
      </c>
    </row>
    <row r="2881" spans="2:19" x14ac:dyDescent="0.25">
      <c r="B2881">
        <v>2879</v>
      </c>
      <c r="C2881" t="s">
        <v>1476</v>
      </c>
      <c r="D2881" t="s">
        <v>43</v>
      </c>
      <c r="E2881" s="10">
        <v>1.1574074074074073E-5</v>
      </c>
      <c r="F2881" t="s">
        <v>73</v>
      </c>
      <c r="G2881" t="s">
        <v>2736</v>
      </c>
      <c r="H2881" s="11">
        <v>44171.431747685187</v>
      </c>
      <c r="I2881" t="s">
        <v>3855</v>
      </c>
      <c r="J2881">
        <v>0</v>
      </c>
      <c r="K2881">
        <v>89</v>
      </c>
      <c r="M2881">
        <v>2879</v>
      </c>
      <c r="N2881" s="16">
        <v>1.1574074074074073E-5</v>
      </c>
      <c r="O2881">
        <v>65</v>
      </c>
      <c r="P2881">
        <v>7</v>
      </c>
      <c r="Q2881">
        <f>pqZwift[[#This Row],[Afstand]]+IF(pqZwift[[#This Row],[Index]]&gt;1,Q2880,0)</f>
        <v>17146</v>
      </c>
      <c r="R2881">
        <v>24</v>
      </c>
      <c r="S2881">
        <v>89</v>
      </c>
    </row>
    <row r="2882" spans="2:19" x14ac:dyDescent="0.25">
      <c r="B2882">
        <v>2880</v>
      </c>
      <c r="C2882" t="s">
        <v>1467</v>
      </c>
      <c r="D2882" t="s">
        <v>66</v>
      </c>
      <c r="E2882" s="10">
        <v>1.1574074074074073E-5</v>
      </c>
      <c r="F2882" t="s">
        <v>67</v>
      </c>
      <c r="G2882" t="s">
        <v>68</v>
      </c>
      <c r="H2882" s="11">
        <v>44171.431759259256</v>
      </c>
      <c r="I2882" t="s">
        <v>3856</v>
      </c>
      <c r="J2882">
        <v>0</v>
      </c>
      <c r="K2882">
        <v>88</v>
      </c>
      <c r="M2882">
        <v>2880</v>
      </c>
      <c r="N2882" s="16">
        <v>1.1574074074074073E-5</v>
      </c>
      <c r="O2882">
        <v>64</v>
      </c>
      <c r="P2882">
        <v>6</v>
      </c>
      <c r="Q2882">
        <f>pqZwift[[#This Row],[Afstand]]+IF(pqZwift[[#This Row],[Index]]&gt;1,Q2881,0)</f>
        <v>17152</v>
      </c>
      <c r="R2882">
        <v>21</v>
      </c>
      <c r="S2882">
        <v>88</v>
      </c>
    </row>
    <row r="2883" spans="2:19" x14ac:dyDescent="0.25">
      <c r="B2883">
        <v>2881</v>
      </c>
      <c r="C2883" t="s">
        <v>1467</v>
      </c>
      <c r="D2883" t="s">
        <v>66</v>
      </c>
      <c r="E2883" s="10">
        <v>1.1574074074074073E-5</v>
      </c>
      <c r="F2883" t="s">
        <v>70</v>
      </c>
      <c r="G2883" t="s">
        <v>3857</v>
      </c>
      <c r="H2883" s="11">
        <v>44171.431770833333</v>
      </c>
      <c r="I2883" t="s">
        <v>3858</v>
      </c>
      <c r="J2883">
        <v>0</v>
      </c>
      <c r="K2883">
        <v>89</v>
      </c>
      <c r="M2883">
        <v>2881</v>
      </c>
      <c r="N2883" s="16">
        <v>1.1574074074074073E-5</v>
      </c>
      <c r="O2883">
        <v>64</v>
      </c>
      <c r="P2883">
        <v>6</v>
      </c>
      <c r="Q2883">
        <f>pqZwift[[#This Row],[Afstand]]+IF(pqZwift[[#This Row],[Index]]&gt;1,Q2882,0)</f>
        <v>17158</v>
      </c>
      <c r="R2883">
        <v>22</v>
      </c>
      <c r="S2883">
        <v>89</v>
      </c>
    </row>
    <row r="2884" spans="2:19" x14ac:dyDescent="0.25">
      <c r="B2884">
        <v>2882</v>
      </c>
      <c r="C2884" t="s">
        <v>1467</v>
      </c>
      <c r="D2884" t="s">
        <v>35</v>
      </c>
      <c r="E2884" s="10">
        <v>1.1574074074074073E-5</v>
      </c>
      <c r="F2884" t="s">
        <v>185</v>
      </c>
      <c r="G2884" t="s">
        <v>2710</v>
      </c>
      <c r="H2884" s="11">
        <v>44171.43178240741</v>
      </c>
      <c r="I2884" t="s">
        <v>3859</v>
      </c>
      <c r="J2884">
        <v>0</v>
      </c>
      <c r="K2884">
        <v>88</v>
      </c>
      <c r="M2884">
        <v>2882</v>
      </c>
      <c r="N2884" s="16">
        <v>1.1574074074074073E-5</v>
      </c>
      <c r="O2884">
        <v>64</v>
      </c>
      <c r="P2884">
        <v>8</v>
      </c>
      <c r="Q2884">
        <f>pqZwift[[#This Row],[Afstand]]+IF(pqZwift[[#This Row],[Index]]&gt;1,Q2883,0)</f>
        <v>17166</v>
      </c>
      <c r="R2884">
        <v>28</v>
      </c>
      <c r="S2884">
        <v>88</v>
      </c>
    </row>
    <row r="2885" spans="2:19" x14ac:dyDescent="0.25">
      <c r="B2885">
        <v>2883</v>
      </c>
      <c r="C2885" t="s">
        <v>1467</v>
      </c>
      <c r="D2885" t="s">
        <v>66</v>
      </c>
      <c r="E2885" s="10">
        <v>1.1574074074074073E-5</v>
      </c>
      <c r="F2885" t="s">
        <v>327</v>
      </c>
      <c r="G2885" t="s">
        <v>46</v>
      </c>
      <c r="H2885" s="11">
        <v>44171.431793981479</v>
      </c>
      <c r="I2885" t="s">
        <v>3860</v>
      </c>
      <c r="J2885">
        <v>0</v>
      </c>
      <c r="K2885">
        <v>89</v>
      </c>
      <c r="M2885">
        <v>2883</v>
      </c>
      <c r="N2885" s="16">
        <v>1.1574074074074073E-5</v>
      </c>
      <c r="O2885">
        <v>64</v>
      </c>
      <c r="P2885">
        <v>6</v>
      </c>
      <c r="Q2885">
        <f>pqZwift[[#This Row],[Afstand]]+IF(pqZwift[[#This Row],[Index]]&gt;1,Q2884,0)</f>
        <v>17172</v>
      </c>
      <c r="R2885">
        <v>20</v>
      </c>
      <c r="S2885">
        <v>89</v>
      </c>
    </row>
    <row r="2886" spans="2:19" x14ac:dyDescent="0.25">
      <c r="B2886">
        <v>2884</v>
      </c>
      <c r="C2886" t="s">
        <v>1467</v>
      </c>
      <c r="D2886" t="s">
        <v>35</v>
      </c>
      <c r="E2886" s="10">
        <v>1.1574074074074073E-5</v>
      </c>
      <c r="F2886" t="s">
        <v>84</v>
      </c>
      <c r="G2886" t="s">
        <v>178</v>
      </c>
      <c r="H2886" s="11">
        <v>44171.431805555556</v>
      </c>
      <c r="I2886" t="s">
        <v>3861</v>
      </c>
      <c r="J2886">
        <v>0</v>
      </c>
      <c r="K2886">
        <v>89</v>
      </c>
      <c r="M2886">
        <v>2884</v>
      </c>
      <c r="N2886" s="16">
        <v>1.1574074074074073E-5</v>
      </c>
      <c r="O2886">
        <v>64</v>
      </c>
      <c r="P2886">
        <v>8</v>
      </c>
      <c r="Q2886">
        <f>pqZwift[[#This Row],[Afstand]]+IF(pqZwift[[#This Row],[Index]]&gt;1,Q2885,0)</f>
        <v>17180</v>
      </c>
      <c r="R2886">
        <v>29</v>
      </c>
      <c r="S2886">
        <v>89</v>
      </c>
    </row>
    <row r="2887" spans="2:19" x14ac:dyDescent="0.25">
      <c r="B2887">
        <v>2885</v>
      </c>
      <c r="C2887" t="s">
        <v>1459</v>
      </c>
      <c r="D2887" t="s">
        <v>66</v>
      </c>
      <c r="E2887" s="10">
        <v>1.1574074074074073E-5</v>
      </c>
      <c r="F2887" t="s">
        <v>67</v>
      </c>
      <c r="G2887" t="s">
        <v>2971</v>
      </c>
      <c r="H2887" s="11">
        <v>44171.431817129633</v>
      </c>
      <c r="I2887" t="s">
        <v>3862</v>
      </c>
      <c r="J2887">
        <v>0</v>
      </c>
      <c r="K2887">
        <v>90</v>
      </c>
      <c r="M2887">
        <v>2885</v>
      </c>
      <c r="N2887" s="16">
        <v>1.1574074074074073E-5</v>
      </c>
      <c r="O2887">
        <v>63</v>
      </c>
      <c r="P2887">
        <v>6</v>
      </c>
      <c r="Q2887">
        <f>pqZwift[[#This Row],[Afstand]]+IF(pqZwift[[#This Row],[Index]]&gt;1,Q2886,0)</f>
        <v>17186</v>
      </c>
      <c r="R2887">
        <v>21</v>
      </c>
      <c r="S2887">
        <v>90</v>
      </c>
    </row>
    <row r="2888" spans="2:19" x14ac:dyDescent="0.25">
      <c r="B2888">
        <v>2886</v>
      </c>
      <c r="C2888" t="s">
        <v>1459</v>
      </c>
      <c r="D2888" t="s">
        <v>87</v>
      </c>
      <c r="E2888" s="10">
        <v>1.1574074074074073E-5</v>
      </c>
      <c r="F2888" t="s">
        <v>93</v>
      </c>
      <c r="G2888" t="s">
        <v>2903</v>
      </c>
      <c r="H2888" s="11">
        <v>44171.431828703702</v>
      </c>
      <c r="I2888" t="s">
        <v>3863</v>
      </c>
      <c r="J2888">
        <v>0</v>
      </c>
      <c r="K2888">
        <v>89</v>
      </c>
      <c r="M2888">
        <v>2886</v>
      </c>
      <c r="N2888" s="16">
        <v>1.1574074074074073E-5</v>
      </c>
      <c r="O2888">
        <v>63</v>
      </c>
      <c r="P2888">
        <v>9</v>
      </c>
      <c r="Q2888">
        <f>pqZwift[[#This Row],[Afstand]]+IF(pqZwift[[#This Row],[Index]]&gt;1,Q2887,0)</f>
        <v>17195</v>
      </c>
      <c r="R2888">
        <v>31</v>
      </c>
      <c r="S2888">
        <v>89</v>
      </c>
    </row>
    <row r="2889" spans="2:19" x14ac:dyDescent="0.25">
      <c r="B2889">
        <v>2887</v>
      </c>
      <c r="C2889" t="s">
        <v>1459</v>
      </c>
      <c r="D2889" t="s">
        <v>43</v>
      </c>
      <c r="E2889" s="10">
        <v>1.1574074074074073E-5</v>
      </c>
      <c r="F2889" t="s">
        <v>173</v>
      </c>
      <c r="G2889" t="s">
        <v>3864</v>
      </c>
      <c r="H2889" s="11">
        <v>44171.431840277779</v>
      </c>
      <c r="I2889" t="s">
        <v>3865</v>
      </c>
      <c r="J2889">
        <v>0</v>
      </c>
      <c r="K2889">
        <v>89</v>
      </c>
      <c r="M2889">
        <v>2887</v>
      </c>
      <c r="N2889" s="16">
        <v>1.1574074074074073E-5</v>
      </c>
      <c r="O2889">
        <v>63</v>
      </c>
      <c r="P2889">
        <v>7</v>
      </c>
      <c r="Q2889">
        <f>pqZwift[[#This Row],[Afstand]]+IF(pqZwift[[#This Row],[Index]]&gt;1,Q2888,0)</f>
        <v>17202</v>
      </c>
      <c r="R2889">
        <v>25</v>
      </c>
      <c r="S2889">
        <v>89</v>
      </c>
    </row>
    <row r="2890" spans="2:19" x14ac:dyDescent="0.25">
      <c r="B2890">
        <v>2888</v>
      </c>
      <c r="C2890" t="s">
        <v>1459</v>
      </c>
      <c r="D2890" t="s">
        <v>35</v>
      </c>
      <c r="E2890" s="10">
        <v>1.1574074074074073E-5</v>
      </c>
      <c r="F2890" t="s">
        <v>84</v>
      </c>
      <c r="G2890" t="s">
        <v>2883</v>
      </c>
      <c r="H2890" s="11">
        <v>44171.431851851848</v>
      </c>
      <c r="I2890" t="s">
        <v>3866</v>
      </c>
      <c r="J2890">
        <v>0</v>
      </c>
      <c r="K2890">
        <v>88</v>
      </c>
      <c r="M2890">
        <v>2888</v>
      </c>
      <c r="N2890" s="16">
        <v>1.1574074074074073E-5</v>
      </c>
      <c r="O2890">
        <v>63</v>
      </c>
      <c r="P2890">
        <v>8</v>
      </c>
      <c r="Q2890">
        <f>pqZwift[[#This Row],[Afstand]]+IF(pqZwift[[#This Row],[Index]]&gt;1,Q2889,0)</f>
        <v>17210</v>
      </c>
      <c r="R2890">
        <v>29</v>
      </c>
      <c r="S2890">
        <v>88</v>
      </c>
    </row>
    <row r="2891" spans="2:19" x14ac:dyDescent="0.25">
      <c r="B2891">
        <v>2889</v>
      </c>
      <c r="C2891" t="s">
        <v>1459</v>
      </c>
      <c r="D2891" t="s">
        <v>43</v>
      </c>
      <c r="E2891" s="10">
        <v>1.1574074074074073E-5</v>
      </c>
      <c r="F2891" t="s">
        <v>79</v>
      </c>
      <c r="G2891" t="s">
        <v>3867</v>
      </c>
      <c r="H2891" s="11">
        <v>44171.431863425925</v>
      </c>
      <c r="I2891" t="s">
        <v>3868</v>
      </c>
      <c r="J2891">
        <v>0</v>
      </c>
      <c r="K2891">
        <v>89</v>
      </c>
      <c r="M2891">
        <v>2889</v>
      </c>
      <c r="N2891" s="16">
        <v>1.1574074074074073E-5</v>
      </c>
      <c r="O2891">
        <v>63</v>
      </c>
      <c r="P2891">
        <v>7</v>
      </c>
      <c r="Q2891">
        <f>pqZwift[[#This Row],[Afstand]]+IF(pqZwift[[#This Row],[Index]]&gt;1,Q2890,0)</f>
        <v>17217</v>
      </c>
      <c r="R2891">
        <v>26</v>
      </c>
      <c r="S2891">
        <v>89</v>
      </c>
    </row>
    <row r="2892" spans="2:19" x14ac:dyDescent="0.25">
      <c r="B2892">
        <v>2890</v>
      </c>
      <c r="C2892" t="s">
        <v>1459</v>
      </c>
      <c r="D2892" t="s">
        <v>43</v>
      </c>
      <c r="E2892" s="10">
        <v>1.1574074074074073E-5</v>
      </c>
      <c r="F2892" t="s">
        <v>79</v>
      </c>
      <c r="G2892" t="s">
        <v>3319</v>
      </c>
      <c r="H2892" s="11">
        <v>44171.431875000002</v>
      </c>
      <c r="I2892" t="s">
        <v>3869</v>
      </c>
      <c r="J2892">
        <v>0</v>
      </c>
      <c r="K2892">
        <v>88</v>
      </c>
      <c r="M2892">
        <v>2890</v>
      </c>
      <c r="N2892" s="16">
        <v>1.1574074074074073E-5</v>
      </c>
      <c r="O2892">
        <v>63</v>
      </c>
      <c r="P2892">
        <v>7</v>
      </c>
      <c r="Q2892">
        <f>pqZwift[[#This Row],[Afstand]]+IF(pqZwift[[#This Row],[Index]]&gt;1,Q2891,0)</f>
        <v>17224</v>
      </c>
      <c r="R2892">
        <v>26</v>
      </c>
      <c r="S2892">
        <v>88</v>
      </c>
    </row>
    <row r="2893" spans="2:19" x14ac:dyDescent="0.25">
      <c r="B2893">
        <v>2891</v>
      </c>
      <c r="C2893" t="s">
        <v>1449</v>
      </c>
      <c r="D2893" t="s">
        <v>43</v>
      </c>
      <c r="E2893" s="10">
        <v>1.1574074074074073E-5</v>
      </c>
      <c r="F2893" t="s">
        <v>76</v>
      </c>
      <c r="G2893" t="s">
        <v>3870</v>
      </c>
      <c r="H2893" s="11">
        <v>44171.431886574072</v>
      </c>
      <c r="I2893" t="s">
        <v>3871</v>
      </c>
      <c r="J2893">
        <v>0</v>
      </c>
      <c r="K2893">
        <v>88</v>
      </c>
      <c r="M2893">
        <v>2891</v>
      </c>
      <c r="N2893" s="16">
        <v>1.1574074074074073E-5</v>
      </c>
      <c r="O2893">
        <v>62</v>
      </c>
      <c r="P2893">
        <v>7</v>
      </c>
      <c r="Q2893">
        <f>pqZwift[[#This Row],[Afstand]]+IF(pqZwift[[#This Row],[Index]]&gt;1,Q2892,0)</f>
        <v>17231</v>
      </c>
      <c r="R2893">
        <v>27</v>
      </c>
      <c r="S2893">
        <v>88</v>
      </c>
    </row>
    <row r="2894" spans="2:19" x14ac:dyDescent="0.25">
      <c r="B2894">
        <v>2892</v>
      </c>
      <c r="C2894" t="s">
        <v>1449</v>
      </c>
      <c r="D2894" t="s">
        <v>43</v>
      </c>
      <c r="E2894" s="10">
        <v>1.1574074074074073E-5</v>
      </c>
      <c r="F2894" t="s">
        <v>76</v>
      </c>
      <c r="G2894" t="s">
        <v>3872</v>
      </c>
      <c r="H2894" s="11">
        <v>44171.431898148148</v>
      </c>
      <c r="I2894" t="s">
        <v>3873</v>
      </c>
      <c r="J2894">
        <v>0</v>
      </c>
      <c r="K2894">
        <v>87</v>
      </c>
      <c r="M2894">
        <v>2892</v>
      </c>
      <c r="N2894" s="16">
        <v>1.1574074074074073E-5</v>
      </c>
      <c r="O2894">
        <v>62</v>
      </c>
      <c r="P2894">
        <v>7</v>
      </c>
      <c r="Q2894">
        <f>pqZwift[[#This Row],[Afstand]]+IF(pqZwift[[#This Row],[Index]]&gt;1,Q2893,0)</f>
        <v>17238</v>
      </c>
      <c r="R2894">
        <v>27</v>
      </c>
      <c r="S2894">
        <v>87</v>
      </c>
    </row>
    <row r="2895" spans="2:19" x14ac:dyDescent="0.25">
      <c r="B2895">
        <v>2893</v>
      </c>
      <c r="C2895" t="s">
        <v>1449</v>
      </c>
      <c r="D2895" t="s">
        <v>43</v>
      </c>
      <c r="E2895" s="10">
        <v>1.1574074074074073E-5</v>
      </c>
      <c r="F2895" t="s">
        <v>173</v>
      </c>
      <c r="G2895" t="s">
        <v>41</v>
      </c>
      <c r="H2895" s="11">
        <v>44171.431909722225</v>
      </c>
      <c r="I2895" t="s">
        <v>3874</v>
      </c>
      <c r="J2895">
        <v>0</v>
      </c>
      <c r="K2895">
        <v>88</v>
      </c>
      <c r="M2895">
        <v>2893</v>
      </c>
      <c r="N2895" s="16">
        <v>1.1574074074074073E-5</v>
      </c>
      <c r="O2895">
        <v>62</v>
      </c>
      <c r="P2895">
        <v>7</v>
      </c>
      <c r="Q2895">
        <f>pqZwift[[#This Row],[Afstand]]+IF(pqZwift[[#This Row],[Index]]&gt;1,Q2894,0)</f>
        <v>17245</v>
      </c>
      <c r="R2895">
        <v>25</v>
      </c>
      <c r="S2895">
        <v>88</v>
      </c>
    </row>
    <row r="2896" spans="2:19" x14ac:dyDescent="0.25">
      <c r="B2896">
        <v>2894</v>
      </c>
      <c r="C2896" t="s">
        <v>1449</v>
      </c>
      <c r="D2896" t="s">
        <v>43</v>
      </c>
      <c r="E2896" s="10">
        <v>1.1574074074074073E-5</v>
      </c>
      <c r="F2896" t="s">
        <v>76</v>
      </c>
      <c r="G2896" t="s">
        <v>3870</v>
      </c>
      <c r="H2896" s="11">
        <v>44171.431921296295</v>
      </c>
      <c r="I2896" t="s">
        <v>3875</v>
      </c>
      <c r="J2896">
        <v>0</v>
      </c>
      <c r="K2896">
        <v>88</v>
      </c>
      <c r="M2896">
        <v>2894</v>
      </c>
      <c r="N2896" s="16">
        <v>1.1574074074074073E-5</v>
      </c>
      <c r="O2896">
        <v>62</v>
      </c>
      <c r="P2896">
        <v>7</v>
      </c>
      <c r="Q2896">
        <f>pqZwift[[#This Row],[Afstand]]+IF(pqZwift[[#This Row],[Index]]&gt;1,Q2895,0)</f>
        <v>17252</v>
      </c>
      <c r="R2896">
        <v>27</v>
      </c>
      <c r="S2896">
        <v>88</v>
      </c>
    </row>
    <row r="2897" spans="2:19" x14ac:dyDescent="0.25">
      <c r="B2897">
        <v>2895</v>
      </c>
      <c r="C2897" t="s">
        <v>1449</v>
      </c>
      <c r="D2897" t="s">
        <v>43</v>
      </c>
      <c r="E2897" s="10">
        <v>1.1574074074074073E-5</v>
      </c>
      <c r="F2897" t="s">
        <v>79</v>
      </c>
      <c r="G2897" t="s">
        <v>41</v>
      </c>
      <c r="H2897" s="11">
        <v>44171.431932870371</v>
      </c>
      <c r="I2897" t="s">
        <v>3876</v>
      </c>
      <c r="J2897">
        <v>0</v>
      </c>
      <c r="K2897">
        <v>88</v>
      </c>
      <c r="M2897">
        <v>2895</v>
      </c>
      <c r="N2897" s="16">
        <v>1.1574074074074073E-5</v>
      </c>
      <c r="O2897">
        <v>62</v>
      </c>
      <c r="P2897">
        <v>7</v>
      </c>
      <c r="Q2897">
        <f>pqZwift[[#This Row],[Afstand]]+IF(pqZwift[[#This Row],[Index]]&gt;1,Q2896,0)</f>
        <v>17259</v>
      </c>
      <c r="R2897">
        <v>26</v>
      </c>
      <c r="S2897">
        <v>88</v>
      </c>
    </row>
    <row r="2898" spans="2:19" x14ac:dyDescent="0.25">
      <c r="B2898">
        <v>2896</v>
      </c>
      <c r="C2898" t="s">
        <v>1449</v>
      </c>
      <c r="D2898" t="s">
        <v>43</v>
      </c>
      <c r="E2898" s="10">
        <v>1.1574074074074073E-5</v>
      </c>
      <c r="F2898" t="s">
        <v>76</v>
      </c>
      <c r="G2898" t="s">
        <v>3870</v>
      </c>
      <c r="H2898" s="11">
        <v>44171.431944444441</v>
      </c>
      <c r="I2898" t="s">
        <v>3877</v>
      </c>
      <c r="J2898">
        <v>0</v>
      </c>
      <c r="K2898">
        <v>90</v>
      </c>
      <c r="M2898">
        <v>2896</v>
      </c>
      <c r="N2898" s="16">
        <v>1.1574074074074073E-5</v>
      </c>
      <c r="O2898">
        <v>62</v>
      </c>
      <c r="P2898">
        <v>7</v>
      </c>
      <c r="Q2898">
        <f>pqZwift[[#This Row],[Afstand]]+IF(pqZwift[[#This Row],[Index]]&gt;1,Q2897,0)</f>
        <v>17266</v>
      </c>
      <c r="R2898">
        <v>27</v>
      </c>
      <c r="S2898">
        <v>90</v>
      </c>
    </row>
    <row r="2899" spans="2:19" x14ac:dyDescent="0.25">
      <c r="B2899">
        <v>2897</v>
      </c>
      <c r="C2899" t="s">
        <v>1449</v>
      </c>
      <c r="D2899" t="s">
        <v>43</v>
      </c>
      <c r="E2899" s="10">
        <v>1.1574074074074073E-5</v>
      </c>
      <c r="F2899" t="s">
        <v>79</v>
      </c>
      <c r="G2899" t="s">
        <v>3878</v>
      </c>
      <c r="H2899" s="11">
        <v>44171.431956018518</v>
      </c>
      <c r="I2899" t="s">
        <v>3879</v>
      </c>
      <c r="J2899">
        <v>0</v>
      </c>
      <c r="K2899">
        <v>90</v>
      </c>
      <c r="M2899">
        <v>2897</v>
      </c>
      <c r="N2899" s="16">
        <v>1.1574074074074073E-5</v>
      </c>
      <c r="O2899">
        <v>62</v>
      </c>
      <c r="P2899">
        <v>7</v>
      </c>
      <c r="Q2899">
        <f>pqZwift[[#This Row],[Afstand]]+IF(pqZwift[[#This Row],[Index]]&gt;1,Q2898,0)</f>
        <v>17273</v>
      </c>
      <c r="R2899">
        <v>26</v>
      </c>
      <c r="S2899">
        <v>90</v>
      </c>
    </row>
    <row r="2900" spans="2:19" x14ac:dyDescent="0.25">
      <c r="B2900">
        <v>2898</v>
      </c>
      <c r="C2900" t="s">
        <v>1449</v>
      </c>
      <c r="D2900" t="s">
        <v>43</v>
      </c>
      <c r="E2900" s="10">
        <v>1.1574074074074073E-5</v>
      </c>
      <c r="F2900" t="s">
        <v>79</v>
      </c>
      <c r="G2900" t="s">
        <v>3878</v>
      </c>
      <c r="H2900" s="11">
        <v>44171.431967592594</v>
      </c>
      <c r="I2900" t="s">
        <v>3880</v>
      </c>
      <c r="J2900">
        <v>0</v>
      </c>
      <c r="K2900">
        <v>90</v>
      </c>
      <c r="M2900">
        <v>2898</v>
      </c>
      <c r="N2900" s="16">
        <v>1.1574074074074073E-5</v>
      </c>
      <c r="O2900">
        <v>62</v>
      </c>
      <c r="P2900">
        <v>7</v>
      </c>
      <c r="Q2900">
        <f>pqZwift[[#This Row],[Afstand]]+IF(pqZwift[[#This Row],[Index]]&gt;1,Q2899,0)</f>
        <v>17280</v>
      </c>
      <c r="R2900">
        <v>26</v>
      </c>
      <c r="S2900">
        <v>90</v>
      </c>
    </row>
    <row r="2901" spans="2:19" x14ac:dyDescent="0.25">
      <c r="B2901">
        <v>2899</v>
      </c>
      <c r="C2901" t="s">
        <v>1441</v>
      </c>
      <c r="D2901" t="s">
        <v>43</v>
      </c>
      <c r="E2901" s="10">
        <v>1.1574074074074073E-5</v>
      </c>
      <c r="F2901" t="s">
        <v>76</v>
      </c>
      <c r="G2901" t="s">
        <v>3881</v>
      </c>
      <c r="H2901" s="11">
        <v>44171.431979166664</v>
      </c>
      <c r="I2901" t="s">
        <v>3882</v>
      </c>
      <c r="J2901">
        <v>0</v>
      </c>
      <c r="K2901">
        <v>90</v>
      </c>
      <c r="M2901">
        <v>2899</v>
      </c>
      <c r="N2901" s="16">
        <v>1.1574074074074073E-5</v>
      </c>
      <c r="O2901">
        <v>61</v>
      </c>
      <c r="P2901">
        <v>7</v>
      </c>
      <c r="Q2901">
        <f>pqZwift[[#This Row],[Afstand]]+IF(pqZwift[[#This Row],[Index]]&gt;1,Q2900,0)</f>
        <v>17287</v>
      </c>
      <c r="R2901">
        <v>27</v>
      </c>
      <c r="S2901">
        <v>90</v>
      </c>
    </row>
    <row r="2902" spans="2:19" x14ac:dyDescent="0.25">
      <c r="B2902">
        <v>2900</v>
      </c>
      <c r="C2902" t="s">
        <v>1441</v>
      </c>
      <c r="D2902" t="s">
        <v>43</v>
      </c>
      <c r="E2902" s="10">
        <v>1.1574074074074073E-5</v>
      </c>
      <c r="F2902" t="s">
        <v>79</v>
      </c>
      <c r="G2902" t="s">
        <v>3883</v>
      </c>
      <c r="H2902" s="11">
        <v>44171.431990740741</v>
      </c>
      <c r="I2902" t="s">
        <v>3884</v>
      </c>
      <c r="J2902">
        <v>0</v>
      </c>
      <c r="K2902">
        <v>89</v>
      </c>
      <c r="M2902">
        <v>2900</v>
      </c>
      <c r="N2902" s="16">
        <v>1.1574074074074073E-5</v>
      </c>
      <c r="O2902">
        <v>61</v>
      </c>
      <c r="P2902">
        <v>7</v>
      </c>
      <c r="Q2902">
        <f>pqZwift[[#This Row],[Afstand]]+IF(pqZwift[[#This Row],[Index]]&gt;1,Q2901,0)</f>
        <v>17294</v>
      </c>
      <c r="R2902">
        <v>26</v>
      </c>
      <c r="S2902">
        <v>89</v>
      </c>
    </row>
    <row r="2903" spans="2:19" x14ac:dyDescent="0.25">
      <c r="B2903">
        <v>2901</v>
      </c>
      <c r="C2903" t="s">
        <v>1441</v>
      </c>
      <c r="D2903" t="s">
        <v>35</v>
      </c>
      <c r="E2903" s="10">
        <v>1.1574074074074073E-5</v>
      </c>
      <c r="F2903" t="s">
        <v>185</v>
      </c>
      <c r="G2903" t="s">
        <v>2284</v>
      </c>
      <c r="H2903" s="11">
        <v>44171.432002314818</v>
      </c>
      <c r="I2903" t="s">
        <v>3885</v>
      </c>
      <c r="J2903">
        <v>0</v>
      </c>
      <c r="K2903">
        <v>88</v>
      </c>
      <c r="M2903">
        <v>2901</v>
      </c>
      <c r="N2903" s="16">
        <v>1.1574074074074073E-5</v>
      </c>
      <c r="O2903">
        <v>61</v>
      </c>
      <c r="P2903">
        <v>8</v>
      </c>
      <c r="Q2903">
        <f>pqZwift[[#This Row],[Afstand]]+IF(pqZwift[[#This Row],[Index]]&gt;1,Q2902,0)</f>
        <v>17302</v>
      </c>
      <c r="R2903">
        <v>28</v>
      </c>
      <c r="S2903">
        <v>88</v>
      </c>
    </row>
    <row r="2904" spans="2:19" x14ac:dyDescent="0.25">
      <c r="B2904">
        <v>2902</v>
      </c>
      <c r="C2904" t="s">
        <v>1441</v>
      </c>
      <c r="D2904" t="s">
        <v>43</v>
      </c>
      <c r="E2904" s="10">
        <v>1.1574074074074073E-5</v>
      </c>
      <c r="F2904" t="s">
        <v>79</v>
      </c>
      <c r="G2904" t="s">
        <v>2235</v>
      </c>
      <c r="H2904" s="11">
        <v>44171.432013888887</v>
      </c>
      <c r="I2904" t="s">
        <v>3886</v>
      </c>
      <c r="J2904">
        <v>0</v>
      </c>
      <c r="K2904">
        <v>89</v>
      </c>
      <c r="M2904">
        <v>2902</v>
      </c>
      <c r="N2904" s="16">
        <v>1.1574074074074073E-5</v>
      </c>
      <c r="O2904">
        <v>61</v>
      </c>
      <c r="P2904">
        <v>7</v>
      </c>
      <c r="Q2904">
        <f>pqZwift[[#This Row],[Afstand]]+IF(pqZwift[[#This Row],[Index]]&gt;1,Q2903,0)</f>
        <v>17309</v>
      </c>
      <c r="R2904">
        <v>26</v>
      </c>
      <c r="S2904">
        <v>89</v>
      </c>
    </row>
    <row r="2905" spans="2:19" x14ac:dyDescent="0.25">
      <c r="B2905">
        <v>2903</v>
      </c>
      <c r="C2905" t="s">
        <v>1441</v>
      </c>
      <c r="D2905" t="s">
        <v>35</v>
      </c>
      <c r="E2905" s="10">
        <v>1.1574074074074073E-5</v>
      </c>
      <c r="F2905" t="s">
        <v>161</v>
      </c>
      <c r="G2905" t="s">
        <v>3887</v>
      </c>
      <c r="H2905" s="11">
        <v>44171.432025462964</v>
      </c>
      <c r="I2905" t="s">
        <v>3888</v>
      </c>
      <c r="J2905">
        <v>0</v>
      </c>
      <c r="K2905">
        <v>88</v>
      </c>
      <c r="M2905">
        <v>2903</v>
      </c>
      <c r="N2905" s="16">
        <v>1.1574074074074073E-5</v>
      </c>
      <c r="O2905">
        <v>61</v>
      </c>
      <c r="P2905">
        <v>8</v>
      </c>
      <c r="Q2905">
        <f>pqZwift[[#This Row],[Afstand]]+IF(pqZwift[[#This Row],[Index]]&gt;1,Q2904,0)</f>
        <v>17317</v>
      </c>
      <c r="R2905">
        <v>30</v>
      </c>
      <c r="S2905">
        <v>88</v>
      </c>
    </row>
    <row r="2906" spans="2:19" x14ac:dyDescent="0.25">
      <c r="B2906">
        <v>2904</v>
      </c>
      <c r="C2906" t="s">
        <v>1436</v>
      </c>
      <c r="D2906" t="s">
        <v>35</v>
      </c>
      <c r="E2906" s="10">
        <v>1.1574074074074073E-5</v>
      </c>
      <c r="F2906" t="s">
        <v>185</v>
      </c>
      <c r="G2906" t="s">
        <v>922</v>
      </c>
      <c r="H2906" s="11">
        <v>44171.432037037041</v>
      </c>
      <c r="I2906" t="s">
        <v>3889</v>
      </c>
      <c r="J2906">
        <v>0</v>
      </c>
      <c r="K2906">
        <v>89</v>
      </c>
      <c r="M2906">
        <v>2904</v>
      </c>
      <c r="N2906" s="16">
        <v>1.1574074074074073E-5</v>
      </c>
      <c r="O2906">
        <v>60</v>
      </c>
      <c r="P2906">
        <v>8</v>
      </c>
      <c r="Q2906">
        <f>pqZwift[[#This Row],[Afstand]]+IF(pqZwift[[#This Row],[Index]]&gt;1,Q2905,0)</f>
        <v>17325</v>
      </c>
      <c r="R2906">
        <v>28</v>
      </c>
      <c r="S2906">
        <v>89</v>
      </c>
    </row>
    <row r="2907" spans="2:19" x14ac:dyDescent="0.25">
      <c r="B2907">
        <v>2905</v>
      </c>
      <c r="C2907" t="s">
        <v>1436</v>
      </c>
      <c r="D2907" t="s">
        <v>66</v>
      </c>
      <c r="E2907" s="10">
        <v>1.1574074074074073E-5</v>
      </c>
      <c r="F2907" t="s">
        <v>70</v>
      </c>
      <c r="G2907" t="s">
        <v>2150</v>
      </c>
      <c r="H2907" s="11">
        <v>44171.43204861111</v>
      </c>
      <c r="I2907" t="s">
        <v>3890</v>
      </c>
      <c r="J2907">
        <v>0</v>
      </c>
      <c r="K2907">
        <v>88</v>
      </c>
      <c r="M2907">
        <v>2905</v>
      </c>
      <c r="N2907" s="16">
        <v>1.1574074074074073E-5</v>
      </c>
      <c r="O2907">
        <v>60</v>
      </c>
      <c r="P2907">
        <v>6</v>
      </c>
      <c r="Q2907">
        <f>pqZwift[[#This Row],[Afstand]]+IF(pqZwift[[#This Row],[Index]]&gt;1,Q2906,0)</f>
        <v>17331</v>
      </c>
      <c r="R2907">
        <v>22</v>
      </c>
      <c r="S2907">
        <v>88</v>
      </c>
    </row>
    <row r="2908" spans="2:19" x14ac:dyDescent="0.25">
      <c r="B2908">
        <v>2906</v>
      </c>
      <c r="C2908" t="s">
        <v>1436</v>
      </c>
      <c r="D2908" t="s">
        <v>35</v>
      </c>
      <c r="E2908" s="10">
        <v>1.1574074074074073E-5</v>
      </c>
      <c r="F2908" t="s">
        <v>161</v>
      </c>
      <c r="G2908" t="s">
        <v>2344</v>
      </c>
      <c r="H2908" s="11">
        <v>44171.432060185187</v>
      </c>
      <c r="I2908" t="s">
        <v>3891</v>
      </c>
      <c r="J2908">
        <v>0</v>
      </c>
      <c r="K2908">
        <v>89</v>
      </c>
      <c r="M2908">
        <v>2906</v>
      </c>
      <c r="N2908" s="16">
        <v>1.1574074074074073E-5</v>
      </c>
      <c r="O2908">
        <v>60</v>
      </c>
      <c r="P2908">
        <v>8</v>
      </c>
      <c r="Q2908">
        <f>pqZwift[[#This Row],[Afstand]]+IF(pqZwift[[#This Row],[Index]]&gt;1,Q2907,0)</f>
        <v>17339</v>
      </c>
      <c r="R2908">
        <v>30</v>
      </c>
      <c r="S2908">
        <v>89</v>
      </c>
    </row>
    <row r="2909" spans="2:19" x14ac:dyDescent="0.25">
      <c r="B2909">
        <v>2907</v>
      </c>
      <c r="C2909" t="s">
        <v>1436</v>
      </c>
      <c r="D2909" t="s">
        <v>43</v>
      </c>
      <c r="E2909" s="10">
        <v>1.1574074074074073E-5</v>
      </c>
      <c r="F2909" t="s">
        <v>79</v>
      </c>
      <c r="G2909" t="s">
        <v>1157</v>
      </c>
      <c r="H2909" s="11">
        <v>44171.432071759256</v>
      </c>
      <c r="I2909" t="s">
        <v>3892</v>
      </c>
      <c r="J2909">
        <v>0</v>
      </c>
      <c r="K2909">
        <v>88</v>
      </c>
      <c r="M2909">
        <v>2907</v>
      </c>
      <c r="N2909" s="16">
        <v>1.1574074074074073E-5</v>
      </c>
      <c r="O2909">
        <v>60</v>
      </c>
      <c r="P2909">
        <v>7</v>
      </c>
      <c r="Q2909">
        <f>pqZwift[[#This Row],[Afstand]]+IF(pqZwift[[#This Row],[Index]]&gt;1,Q2908,0)</f>
        <v>17346</v>
      </c>
      <c r="R2909">
        <v>26</v>
      </c>
      <c r="S2909">
        <v>88</v>
      </c>
    </row>
    <row r="2910" spans="2:19" x14ac:dyDescent="0.25">
      <c r="B2910">
        <v>2908</v>
      </c>
      <c r="C2910" t="s">
        <v>1436</v>
      </c>
      <c r="D2910" t="s">
        <v>43</v>
      </c>
      <c r="E2910" s="10">
        <v>1.1574074074074073E-5</v>
      </c>
      <c r="F2910" t="s">
        <v>79</v>
      </c>
      <c r="G2910" t="s">
        <v>3893</v>
      </c>
      <c r="H2910" s="11">
        <v>44171.432083333333</v>
      </c>
      <c r="I2910" t="s">
        <v>3894</v>
      </c>
      <c r="J2910">
        <v>0</v>
      </c>
      <c r="K2910">
        <v>89</v>
      </c>
      <c r="M2910">
        <v>2908</v>
      </c>
      <c r="N2910" s="16">
        <v>1.1574074074074073E-5</v>
      </c>
      <c r="O2910">
        <v>60</v>
      </c>
      <c r="P2910">
        <v>7</v>
      </c>
      <c r="Q2910">
        <f>pqZwift[[#This Row],[Afstand]]+IF(pqZwift[[#This Row],[Index]]&gt;1,Q2909,0)</f>
        <v>17353</v>
      </c>
      <c r="R2910">
        <v>26</v>
      </c>
      <c r="S2910">
        <v>89</v>
      </c>
    </row>
    <row r="2911" spans="2:19" x14ac:dyDescent="0.25">
      <c r="B2911">
        <v>2909</v>
      </c>
      <c r="C2911" t="s">
        <v>1436</v>
      </c>
      <c r="D2911" t="s">
        <v>66</v>
      </c>
      <c r="E2911" s="10">
        <v>1.1574074074074073E-5</v>
      </c>
      <c r="F2911" t="s">
        <v>70</v>
      </c>
      <c r="G2911" t="s">
        <v>1718</v>
      </c>
      <c r="H2911" s="11">
        <v>44171.43209490741</v>
      </c>
      <c r="I2911" t="s">
        <v>3895</v>
      </c>
      <c r="J2911">
        <v>0</v>
      </c>
      <c r="K2911">
        <v>88</v>
      </c>
      <c r="M2911">
        <v>2909</v>
      </c>
      <c r="N2911" s="16">
        <v>1.1574074074074073E-5</v>
      </c>
      <c r="O2911">
        <v>60</v>
      </c>
      <c r="P2911">
        <v>6</v>
      </c>
      <c r="Q2911">
        <f>pqZwift[[#This Row],[Afstand]]+IF(pqZwift[[#This Row],[Index]]&gt;1,Q2910,0)</f>
        <v>17359</v>
      </c>
      <c r="R2911">
        <v>22</v>
      </c>
      <c r="S2911">
        <v>88</v>
      </c>
    </row>
    <row r="2912" spans="2:19" x14ac:dyDescent="0.25">
      <c r="B2912">
        <v>2910</v>
      </c>
      <c r="C2912" t="s">
        <v>1441</v>
      </c>
      <c r="D2912" t="s">
        <v>43</v>
      </c>
      <c r="E2912" s="10">
        <v>1.1574074074074073E-5</v>
      </c>
      <c r="F2912" t="s">
        <v>79</v>
      </c>
      <c r="G2912" t="s">
        <v>1204</v>
      </c>
      <c r="H2912" s="11">
        <v>44171.432106481479</v>
      </c>
      <c r="I2912" t="s">
        <v>3896</v>
      </c>
      <c r="J2912">
        <v>0</v>
      </c>
      <c r="K2912">
        <v>89</v>
      </c>
      <c r="M2912">
        <v>2910</v>
      </c>
      <c r="N2912" s="16">
        <v>1.1574074074074073E-5</v>
      </c>
      <c r="O2912">
        <v>61</v>
      </c>
      <c r="P2912">
        <v>7</v>
      </c>
      <c r="Q2912">
        <f>pqZwift[[#This Row],[Afstand]]+IF(pqZwift[[#This Row],[Index]]&gt;1,Q2911,0)</f>
        <v>17366</v>
      </c>
      <c r="R2912">
        <v>26</v>
      </c>
      <c r="S2912">
        <v>89</v>
      </c>
    </row>
    <row r="2913" spans="2:19" x14ac:dyDescent="0.25">
      <c r="B2913">
        <v>2911</v>
      </c>
      <c r="C2913" t="s">
        <v>1441</v>
      </c>
      <c r="D2913" t="s">
        <v>43</v>
      </c>
      <c r="E2913" s="10">
        <v>1.1574074074074073E-5</v>
      </c>
      <c r="F2913" t="s">
        <v>173</v>
      </c>
      <c r="G2913" t="s">
        <v>836</v>
      </c>
      <c r="H2913" s="11">
        <v>44171.432118055556</v>
      </c>
      <c r="I2913" t="s">
        <v>3897</v>
      </c>
      <c r="J2913">
        <v>0</v>
      </c>
      <c r="K2913">
        <v>89</v>
      </c>
      <c r="M2913">
        <v>2911</v>
      </c>
      <c r="N2913" s="16">
        <v>1.1574074074074073E-5</v>
      </c>
      <c r="O2913">
        <v>61</v>
      </c>
      <c r="P2913">
        <v>7</v>
      </c>
      <c r="Q2913">
        <f>pqZwift[[#This Row],[Afstand]]+IF(pqZwift[[#This Row],[Index]]&gt;1,Q2912,0)</f>
        <v>17373</v>
      </c>
      <c r="R2913">
        <v>25</v>
      </c>
      <c r="S2913">
        <v>89</v>
      </c>
    </row>
    <row r="2914" spans="2:19" x14ac:dyDescent="0.25">
      <c r="B2914">
        <v>2912</v>
      </c>
      <c r="C2914" t="s">
        <v>1441</v>
      </c>
      <c r="D2914" t="s">
        <v>55</v>
      </c>
      <c r="E2914" s="10">
        <v>1.1574074074074073E-5</v>
      </c>
      <c r="F2914" t="s">
        <v>61</v>
      </c>
      <c r="G2914" t="s">
        <v>889</v>
      </c>
      <c r="H2914" s="11">
        <v>44171.432129629633</v>
      </c>
      <c r="I2914" t="s">
        <v>3898</v>
      </c>
      <c r="J2914">
        <v>0</v>
      </c>
      <c r="K2914">
        <v>89</v>
      </c>
      <c r="M2914">
        <v>2912</v>
      </c>
      <c r="N2914" s="16">
        <v>1.1574074074074073E-5</v>
      </c>
      <c r="O2914">
        <v>61</v>
      </c>
      <c r="P2914">
        <v>5</v>
      </c>
      <c r="Q2914">
        <f>pqZwift[[#This Row],[Afstand]]+IF(pqZwift[[#This Row],[Index]]&gt;1,Q2913,0)</f>
        <v>17378</v>
      </c>
      <c r="R2914">
        <v>18</v>
      </c>
      <c r="S2914">
        <v>89</v>
      </c>
    </row>
    <row r="2915" spans="2:19" x14ac:dyDescent="0.25">
      <c r="B2915">
        <v>2913</v>
      </c>
      <c r="C2915" t="s">
        <v>1441</v>
      </c>
      <c r="D2915" t="s">
        <v>43</v>
      </c>
      <c r="E2915" s="10">
        <v>1.1574074074074073E-5</v>
      </c>
      <c r="F2915" t="s">
        <v>76</v>
      </c>
      <c r="G2915" t="s">
        <v>889</v>
      </c>
      <c r="H2915" s="11">
        <v>44171.432141203702</v>
      </c>
      <c r="I2915" t="s">
        <v>3899</v>
      </c>
      <c r="J2915">
        <v>0</v>
      </c>
      <c r="K2915">
        <v>91</v>
      </c>
      <c r="M2915">
        <v>2913</v>
      </c>
      <c r="N2915" s="16">
        <v>1.1574074074074073E-5</v>
      </c>
      <c r="O2915">
        <v>61</v>
      </c>
      <c r="P2915">
        <v>7</v>
      </c>
      <c r="Q2915">
        <f>pqZwift[[#This Row],[Afstand]]+IF(pqZwift[[#This Row],[Index]]&gt;1,Q2914,0)</f>
        <v>17385</v>
      </c>
      <c r="R2915">
        <v>27</v>
      </c>
      <c r="S2915">
        <v>91</v>
      </c>
    </row>
    <row r="2916" spans="2:19" x14ac:dyDescent="0.25">
      <c r="B2916">
        <v>2914</v>
      </c>
      <c r="C2916" t="s">
        <v>1436</v>
      </c>
      <c r="D2916" t="s">
        <v>66</v>
      </c>
      <c r="E2916" s="10">
        <v>1.1574074074074073E-5</v>
      </c>
      <c r="F2916" t="s">
        <v>327</v>
      </c>
      <c r="G2916" t="s">
        <v>933</v>
      </c>
      <c r="H2916" s="11">
        <v>44171.432152777779</v>
      </c>
      <c r="I2916" t="s">
        <v>3900</v>
      </c>
      <c r="J2916">
        <v>0</v>
      </c>
      <c r="K2916">
        <v>91</v>
      </c>
      <c r="M2916">
        <v>2914</v>
      </c>
      <c r="N2916" s="16">
        <v>1.1574074074074073E-5</v>
      </c>
      <c r="O2916">
        <v>60</v>
      </c>
      <c r="P2916">
        <v>6</v>
      </c>
      <c r="Q2916">
        <f>pqZwift[[#This Row],[Afstand]]+IF(pqZwift[[#This Row],[Index]]&gt;1,Q2915,0)</f>
        <v>17391</v>
      </c>
      <c r="R2916">
        <v>20</v>
      </c>
      <c r="S2916">
        <v>91</v>
      </c>
    </row>
    <row r="2917" spans="2:19" x14ac:dyDescent="0.25">
      <c r="B2917">
        <v>2915</v>
      </c>
      <c r="C2917" t="s">
        <v>1436</v>
      </c>
      <c r="D2917" t="s">
        <v>66</v>
      </c>
      <c r="E2917" s="10">
        <v>1.1574074074074073E-5</v>
      </c>
      <c r="F2917" t="s">
        <v>327</v>
      </c>
      <c r="G2917" t="s">
        <v>931</v>
      </c>
      <c r="H2917" s="11">
        <v>44171.432164351849</v>
      </c>
      <c r="I2917" t="s">
        <v>3901</v>
      </c>
      <c r="J2917">
        <v>0</v>
      </c>
      <c r="K2917">
        <v>91</v>
      </c>
      <c r="M2917">
        <v>2915</v>
      </c>
      <c r="N2917" s="16">
        <v>1.1574074074074073E-5</v>
      </c>
      <c r="O2917">
        <v>60</v>
      </c>
      <c r="P2917">
        <v>6</v>
      </c>
      <c r="Q2917">
        <f>pqZwift[[#This Row],[Afstand]]+IF(pqZwift[[#This Row],[Index]]&gt;1,Q2916,0)</f>
        <v>17397</v>
      </c>
      <c r="R2917">
        <v>20</v>
      </c>
      <c r="S2917">
        <v>91</v>
      </c>
    </row>
    <row r="2918" spans="2:19" x14ac:dyDescent="0.25">
      <c r="B2918">
        <v>2916</v>
      </c>
      <c r="C2918" t="s">
        <v>1436</v>
      </c>
      <c r="D2918" t="s">
        <v>35</v>
      </c>
      <c r="E2918" s="10">
        <v>1.1574074074074073E-5</v>
      </c>
      <c r="F2918" t="s">
        <v>185</v>
      </c>
      <c r="G2918" t="s">
        <v>922</v>
      </c>
      <c r="H2918" s="11">
        <v>44171.432175925926</v>
      </c>
      <c r="I2918" t="s">
        <v>3902</v>
      </c>
      <c r="J2918">
        <v>0</v>
      </c>
      <c r="K2918">
        <v>91</v>
      </c>
      <c r="M2918">
        <v>2916</v>
      </c>
      <c r="N2918" s="16">
        <v>1.1574074074074073E-5</v>
      </c>
      <c r="O2918">
        <v>60</v>
      </c>
      <c r="P2918">
        <v>8</v>
      </c>
      <c r="Q2918">
        <f>pqZwift[[#This Row],[Afstand]]+IF(pqZwift[[#This Row],[Index]]&gt;1,Q2917,0)</f>
        <v>17405</v>
      </c>
      <c r="R2918">
        <v>28</v>
      </c>
      <c r="S2918">
        <v>91</v>
      </c>
    </row>
    <row r="2919" spans="2:19" x14ac:dyDescent="0.25">
      <c r="B2919">
        <v>2917</v>
      </c>
      <c r="C2919" t="s">
        <v>1436</v>
      </c>
      <c r="D2919" t="s">
        <v>66</v>
      </c>
      <c r="E2919" s="10">
        <v>1.1574074074074073E-5</v>
      </c>
      <c r="F2919" t="s">
        <v>70</v>
      </c>
      <c r="G2919" t="s">
        <v>2227</v>
      </c>
      <c r="H2919" s="11">
        <v>44171.432187500002</v>
      </c>
      <c r="I2919" t="s">
        <v>3903</v>
      </c>
      <c r="J2919">
        <v>0</v>
      </c>
      <c r="K2919">
        <v>90</v>
      </c>
      <c r="M2919">
        <v>2917</v>
      </c>
      <c r="N2919" s="16">
        <v>1.1574074074074073E-5</v>
      </c>
      <c r="O2919">
        <v>60</v>
      </c>
      <c r="P2919">
        <v>6</v>
      </c>
      <c r="Q2919">
        <f>pqZwift[[#This Row],[Afstand]]+IF(pqZwift[[#This Row],[Index]]&gt;1,Q2918,0)</f>
        <v>17411</v>
      </c>
      <c r="R2919">
        <v>22</v>
      </c>
      <c r="S2919">
        <v>90</v>
      </c>
    </row>
    <row r="2920" spans="2:19" x14ac:dyDescent="0.25">
      <c r="B2920">
        <v>2918</v>
      </c>
      <c r="C2920" t="s">
        <v>1436</v>
      </c>
      <c r="D2920" t="s">
        <v>43</v>
      </c>
      <c r="E2920" s="10">
        <v>1.1574074074074073E-5</v>
      </c>
      <c r="F2920" t="s">
        <v>79</v>
      </c>
      <c r="G2920" t="s">
        <v>3904</v>
      </c>
      <c r="H2920" s="11">
        <v>44171.432199074072</v>
      </c>
      <c r="I2920" t="s">
        <v>3905</v>
      </c>
      <c r="J2920">
        <v>0</v>
      </c>
      <c r="K2920">
        <v>90</v>
      </c>
      <c r="M2920">
        <v>2918</v>
      </c>
      <c r="N2920" s="16">
        <v>1.1574074074074073E-5</v>
      </c>
      <c r="O2920">
        <v>60</v>
      </c>
      <c r="P2920">
        <v>7</v>
      </c>
      <c r="Q2920">
        <f>pqZwift[[#This Row],[Afstand]]+IF(pqZwift[[#This Row],[Index]]&gt;1,Q2919,0)</f>
        <v>17418</v>
      </c>
      <c r="R2920">
        <v>26</v>
      </c>
      <c r="S2920">
        <v>90</v>
      </c>
    </row>
    <row r="2921" spans="2:19" x14ac:dyDescent="0.25">
      <c r="B2921">
        <v>2919</v>
      </c>
      <c r="C2921" t="s">
        <v>1436</v>
      </c>
      <c r="D2921" t="s">
        <v>55</v>
      </c>
      <c r="E2921" s="10">
        <v>1.1574074074074073E-5</v>
      </c>
      <c r="F2921" t="s">
        <v>327</v>
      </c>
      <c r="G2921" t="s">
        <v>2239</v>
      </c>
      <c r="H2921" s="11">
        <v>44171.432210648149</v>
      </c>
      <c r="I2921" t="s">
        <v>3906</v>
      </c>
      <c r="J2921">
        <v>0</v>
      </c>
      <c r="K2921">
        <v>89</v>
      </c>
      <c r="M2921">
        <v>2919</v>
      </c>
      <c r="N2921" s="16">
        <v>1.1574074074074073E-5</v>
      </c>
      <c r="O2921">
        <v>60</v>
      </c>
      <c r="P2921">
        <v>5</v>
      </c>
      <c r="Q2921">
        <f>pqZwift[[#This Row],[Afstand]]+IF(pqZwift[[#This Row],[Index]]&gt;1,Q2920,0)</f>
        <v>17423</v>
      </c>
      <c r="R2921">
        <v>20</v>
      </c>
      <c r="S2921">
        <v>89</v>
      </c>
    </row>
    <row r="2922" spans="2:19" x14ac:dyDescent="0.25">
      <c r="B2922">
        <v>2920</v>
      </c>
      <c r="C2922" t="s">
        <v>1436</v>
      </c>
      <c r="D2922" t="s">
        <v>35</v>
      </c>
      <c r="E2922" s="10">
        <v>1.1574074074074073E-5</v>
      </c>
      <c r="F2922" t="s">
        <v>84</v>
      </c>
      <c r="G2922" t="s">
        <v>2271</v>
      </c>
      <c r="H2922" s="11">
        <v>44171.432222222225</v>
      </c>
      <c r="I2922" t="s">
        <v>3907</v>
      </c>
      <c r="J2922">
        <v>0</v>
      </c>
      <c r="K2922">
        <v>90</v>
      </c>
      <c r="M2922">
        <v>2920</v>
      </c>
      <c r="N2922" s="16">
        <v>1.1574074074074073E-5</v>
      </c>
      <c r="O2922">
        <v>60</v>
      </c>
      <c r="P2922">
        <v>8</v>
      </c>
      <c r="Q2922">
        <f>pqZwift[[#This Row],[Afstand]]+IF(pqZwift[[#This Row],[Index]]&gt;1,Q2921,0)</f>
        <v>17431</v>
      </c>
      <c r="R2922">
        <v>29</v>
      </c>
      <c r="S2922">
        <v>90</v>
      </c>
    </row>
    <row r="2923" spans="2:19" x14ac:dyDescent="0.25">
      <c r="B2923">
        <v>2921</v>
      </c>
      <c r="C2923" t="s">
        <v>1436</v>
      </c>
      <c r="D2923" t="s">
        <v>43</v>
      </c>
      <c r="E2923" s="10">
        <v>1.1574074074074073E-5</v>
      </c>
      <c r="F2923" t="s">
        <v>315</v>
      </c>
      <c r="G2923" t="s">
        <v>3908</v>
      </c>
      <c r="H2923" s="11">
        <v>44171.432233796295</v>
      </c>
      <c r="I2923" t="s">
        <v>3909</v>
      </c>
      <c r="J2923">
        <v>0</v>
      </c>
      <c r="K2923">
        <v>89</v>
      </c>
      <c r="M2923">
        <v>2921</v>
      </c>
      <c r="N2923" s="16">
        <v>1.1574074074074073E-5</v>
      </c>
      <c r="O2923">
        <v>60</v>
      </c>
      <c r="P2923">
        <v>7</v>
      </c>
      <c r="Q2923">
        <f>pqZwift[[#This Row],[Afstand]]+IF(pqZwift[[#This Row],[Index]]&gt;1,Q2922,0)</f>
        <v>17438</v>
      </c>
      <c r="R2923">
        <v>23</v>
      </c>
      <c r="S2923">
        <v>89</v>
      </c>
    </row>
    <row r="2924" spans="2:19" x14ac:dyDescent="0.25">
      <c r="B2924">
        <v>2922</v>
      </c>
      <c r="C2924" t="s">
        <v>1431</v>
      </c>
      <c r="D2924" t="s">
        <v>43</v>
      </c>
      <c r="E2924" s="10">
        <v>1.1574074074074073E-5</v>
      </c>
      <c r="F2924" t="s">
        <v>173</v>
      </c>
      <c r="G2924" t="s">
        <v>41</v>
      </c>
      <c r="H2924" s="11">
        <v>44171.432245370372</v>
      </c>
      <c r="I2924" t="s">
        <v>3910</v>
      </c>
      <c r="J2924">
        <v>0</v>
      </c>
      <c r="K2924">
        <v>89</v>
      </c>
      <c r="M2924">
        <v>2922</v>
      </c>
      <c r="N2924" s="16">
        <v>1.1574074074074073E-5</v>
      </c>
      <c r="O2924">
        <v>59</v>
      </c>
      <c r="P2924">
        <v>7</v>
      </c>
      <c r="Q2924">
        <f>pqZwift[[#This Row],[Afstand]]+IF(pqZwift[[#This Row],[Index]]&gt;1,Q2923,0)</f>
        <v>17445</v>
      </c>
      <c r="R2924">
        <v>25</v>
      </c>
      <c r="S2924">
        <v>89</v>
      </c>
    </row>
    <row r="2925" spans="2:19" x14ac:dyDescent="0.25">
      <c r="B2925">
        <v>2923</v>
      </c>
      <c r="C2925" t="s">
        <v>1431</v>
      </c>
      <c r="D2925" t="s">
        <v>43</v>
      </c>
      <c r="E2925" s="10">
        <v>1.1574074074074073E-5</v>
      </c>
      <c r="F2925" t="s">
        <v>173</v>
      </c>
      <c r="G2925" t="s">
        <v>41</v>
      </c>
      <c r="H2925" s="11">
        <v>44171.432256944441</v>
      </c>
      <c r="I2925" t="s">
        <v>3911</v>
      </c>
      <c r="J2925">
        <v>0</v>
      </c>
      <c r="K2925">
        <v>89</v>
      </c>
      <c r="M2925">
        <v>2923</v>
      </c>
      <c r="N2925" s="16">
        <v>1.1574074074074073E-5</v>
      </c>
      <c r="O2925">
        <v>59</v>
      </c>
      <c r="P2925">
        <v>7</v>
      </c>
      <c r="Q2925">
        <f>pqZwift[[#This Row],[Afstand]]+IF(pqZwift[[#This Row],[Index]]&gt;1,Q2924,0)</f>
        <v>17452</v>
      </c>
      <c r="R2925">
        <v>25</v>
      </c>
      <c r="S2925">
        <v>89</v>
      </c>
    </row>
    <row r="2926" spans="2:19" x14ac:dyDescent="0.25">
      <c r="B2926">
        <v>2924</v>
      </c>
      <c r="C2926" t="s">
        <v>1431</v>
      </c>
      <c r="D2926" t="s">
        <v>43</v>
      </c>
      <c r="E2926" s="10">
        <v>1.1574074074074073E-5</v>
      </c>
      <c r="F2926" t="s">
        <v>173</v>
      </c>
      <c r="G2926" t="s">
        <v>3912</v>
      </c>
      <c r="H2926" s="11">
        <v>44171.432268518518</v>
      </c>
      <c r="I2926" t="s">
        <v>3913</v>
      </c>
      <c r="J2926">
        <v>0</v>
      </c>
      <c r="K2926">
        <v>88</v>
      </c>
      <c r="M2926">
        <v>2924</v>
      </c>
      <c r="N2926" s="16">
        <v>1.1574074074074073E-5</v>
      </c>
      <c r="O2926">
        <v>59</v>
      </c>
      <c r="P2926">
        <v>7</v>
      </c>
      <c r="Q2926">
        <f>pqZwift[[#This Row],[Afstand]]+IF(pqZwift[[#This Row],[Index]]&gt;1,Q2925,0)</f>
        <v>17459</v>
      </c>
      <c r="R2926">
        <v>25</v>
      </c>
      <c r="S2926">
        <v>88</v>
      </c>
    </row>
    <row r="2927" spans="2:19" x14ac:dyDescent="0.25">
      <c r="B2927">
        <v>2925</v>
      </c>
      <c r="C2927" t="s">
        <v>1431</v>
      </c>
      <c r="D2927" t="s">
        <v>35</v>
      </c>
      <c r="E2927" s="10">
        <v>1.1574074074074073E-5</v>
      </c>
      <c r="F2927" t="s">
        <v>185</v>
      </c>
      <c r="G2927" t="s">
        <v>2263</v>
      </c>
      <c r="H2927" s="11">
        <v>44171.432280092595</v>
      </c>
      <c r="I2927" t="s">
        <v>3914</v>
      </c>
      <c r="J2927">
        <v>0</v>
      </c>
      <c r="K2927">
        <v>89</v>
      </c>
      <c r="M2927">
        <v>2925</v>
      </c>
      <c r="N2927" s="16">
        <v>1.1574074074074073E-5</v>
      </c>
      <c r="O2927">
        <v>59</v>
      </c>
      <c r="P2927">
        <v>8</v>
      </c>
      <c r="Q2927">
        <f>pqZwift[[#This Row],[Afstand]]+IF(pqZwift[[#This Row],[Index]]&gt;1,Q2926,0)</f>
        <v>17467</v>
      </c>
      <c r="R2927">
        <v>28</v>
      </c>
      <c r="S2927">
        <v>89</v>
      </c>
    </row>
    <row r="2928" spans="2:19" x14ac:dyDescent="0.25">
      <c r="B2928">
        <v>2926</v>
      </c>
      <c r="C2928" t="s">
        <v>1431</v>
      </c>
      <c r="D2928" t="s">
        <v>43</v>
      </c>
      <c r="E2928" s="10">
        <v>1.1574074074074073E-5</v>
      </c>
      <c r="F2928" t="s">
        <v>76</v>
      </c>
      <c r="G2928" t="s">
        <v>3915</v>
      </c>
      <c r="H2928" s="11">
        <v>44171.432291666664</v>
      </c>
      <c r="I2928" t="s">
        <v>3916</v>
      </c>
      <c r="J2928">
        <v>0</v>
      </c>
      <c r="K2928">
        <v>88</v>
      </c>
      <c r="M2928">
        <v>2926</v>
      </c>
      <c r="N2928" s="16">
        <v>1.1574074074074073E-5</v>
      </c>
      <c r="O2928">
        <v>59</v>
      </c>
      <c r="P2928">
        <v>7</v>
      </c>
      <c r="Q2928">
        <f>pqZwift[[#This Row],[Afstand]]+IF(pqZwift[[#This Row],[Index]]&gt;1,Q2927,0)</f>
        <v>17474</v>
      </c>
      <c r="R2928">
        <v>27</v>
      </c>
      <c r="S2928">
        <v>88</v>
      </c>
    </row>
    <row r="2929" spans="2:19" x14ac:dyDescent="0.25">
      <c r="B2929">
        <v>2927</v>
      </c>
      <c r="C2929" t="s">
        <v>1431</v>
      </c>
      <c r="D2929" t="s">
        <v>43</v>
      </c>
      <c r="E2929" s="10">
        <v>1.1574074074074073E-5</v>
      </c>
      <c r="F2929" t="s">
        <v>76</v>
      </c>
      <c r="G2929" t="s">
        <v>3915</v>
      </c>
      <c r="H2929" s="11">
        <v>44171.432303240741</v>
      </c>
      <c r="I2929" t="s">
        <v>3917</v>
      </c>
      <c r="J2929">
        <v>0</v>
      </c>
      <c r="K2929">
        <v>89</v>
      </c>
      <c r="M2929">
        <v>2927</v>
      </c>
      <c r="N2929" s="16">
        <v>1.1574074074074073E-5</v>
      </c>
      <c r="O2929">
        <v>59</v>
      </c>
      <c r="P2929">
        <v>7</v>
      </c>
      <c r="Q2929">
        <f>pqZwift[[#This Row],[Afstand]]+IF(pqZwift[[#This Row],[Index]]&gt;1,Q2928,0)</f>
        <v>17481</v>
      </c>
      <c r="R2929">
        <v>27</v>
      </c>
      <c r="S2929">
        <v>89</v>
      </c>
    </row>
    <row r="2930" spans="2:19" x14ac:dyDescent="0.25">
      <c r="B2930">
        <v>2928</v>
      </c>
      <c r="C2930" t="s">
        <v>1426</v>
      </c>
      <c r="D2930" t="s">
        <v>43</v>
      </c>
      <c r="E2930" s="10">
        <v>1.1574074074074073E-5</v>
      </c>
      <c r="F2930" t="s">
        <v>76</v>
      </c>
      <c r="G2930" t="s">
        <v>3915</v>
      </c>
      <c r="H2930" s="11">
        <v>44171.432314814818</v>
      </c>
      <c r="I2930" t="s">
        <v>3918</v>
      </c>
      <c r="J2930">
        <v>0</v>
      </c>
      <c r="K2930">
        <v>88</v>
      </c>
      <c r="M2930">
        <v>2928</v>
      </c>
      <c r="N2930" s="16">
        <v>1.1574074074074073E-5</v>
      </c>
      <c r="O2930">
        <v>58</v>
      </c>
      <c r="P2930">
        <v>7</v>
      </c>
      <c r="Q2930">
        <f>pqZwift[[#This Row],[Afstand]]+IF(pqZwift[[#This Row],[Index]]&gt;1,Q2929,0)</f>
        <v>17488</v>
      </c>
      <c r="R2930">
        <v>27</v>
      </c>
      <c r="S2930">
        <v>88</v>
      </c>
    </row>
    <row r="2931" spans="2:19" x14ac:dyDescent="0.25">
      <c r="B2931">
        <v>2929</v>
      </c>
      <c r="C2931" t="s">
        <v>1426</v>
      </c>
      <c r="D2931" t="s">
        <v>43</v>
      </c>
      <c r="E2931" s="10">
        <v>1.1574074074074073E-5</v>
      </c>
      <c r="F2931" t="s">
        <v>76</v>
      </c>
      <c r="G2931" t="s">
        <v>3915</v>
      </c>
      <c r="H2931" s="11">
        <v>44171.432326388887</v>
      </c>
      <c r="I2931" t="s">
        <v>3919</v>
      </c>
      <c r="J2931">
        <v>0</v>
      </c>
      <c r="K2931">
        <v>89</v>
      </c>
      <c r="M2931">
        <v>2929</v>
      </c>
      <c r="N2931" s="16">
        <v>1.1574074074074073E-5</v>
      </c>
      <c r="O2931">
        <v>58</v>
      </c>
      <c r="P2931">
        <v>7</v>
      </c>
      <c r="Q2931">
        <f>pqZwift[[#This Row],[Afstand]]+IF(pqZwift[[#This Row],[Index]]&gt;1,Q2930,0)</f>
        <v>17495</v>
      </c>
      <c r="R2931">
        <v>27</v>
      </c>
      <c r="S2931">
        <v>89</v>
      </c>
    </row>
    <row r="2932" spans="2:19" x14ac:dyDescent="0.25">
      <c r="B2932">
        <v>2930</v>
      </c>
      <c r="C2932" t="s">
        <v>1426</v>
      </c>
      <c r="D2932" t="s">
        <v>43</v>
      </c>
      <c r="E2932" s="10">
        <v>1.1574074074074073E-5</v>
      </c>
      <c r="F2932" t="s">
        <v>173</v>
      </c>
      <c r="G2932" t="s">
        <v>3920</v>
      </c>
      <c r="H2932" s="11">
        <v>44171.432337962964</v>
      </c>
      <c r="I2932" t="s">
        <v>3921</v>
      </c>
      <c r="J2932">
        <v>0</v>
      </c>
      <c r="K2932">
        <v>88</v>
      </c>
      <c r="M2932">
        <v>2930</v>
      </c>
      <c r="N2932" s="16">
        <v>1.1574074074074073E-5</v>
      </c>
      <c r="O2932">
        <v>58</v>
      </c>
      <c r="P2932">
        <v>7</v>
      </c>
      <c r="Q2932">
        <f>pqZwift[[#This Row],[Afstand]]+IF(pqZwift[[#This Row],[Index]]&gt;1,Q2931,0)</f>
        <v>17502</v>
      </c>
      <c r="R2932">
        <v>25</v>
      </c>
      <c r="S2932">
        <v>88</v>
      </c>
    </row>
    <row r="2933" spans="2:19" x14ac:dyDescent="0.25">
      <c r="B2933">
        <v>2931</v>
      </c>
      <c r="C2933" t="s">
        <v>1426</v>
      </c>
      <c r="D2933" t="s">
        <v>35</v>
      </c>
      <c r="E2933" s="10">
        <v>1.1574074074074073E-5</v>
      </c>
      <c r="F2933" t="s">
        <v>76</v>
      </c>
      <c r="G2933" t="s">
        <v>50</v>
      </c>
      <c r="H2933" s="11">
        <v>44171.432349537034</v>
      </c>
      <c r="I2933" t="s">
        <v>3922</v>
      </c>
      <c r="J2933">
        <v>0</v>
      </c>
      <c r="K2933">
        <v>88</v>
      </c>
      <c r="M2933">
        <v>2931</v>
      </c>
      <c r="N2933" s="16">
        <v>1.1574074074074073E-5</v>
      </c>
      <c r="O2933">
        <v>58</v>
      </c>
      <c r="P2933">
        <v>8</v>
      </c>
      <c r="Q2933">
        <f>pqZwift[[#This Row],[Afstand]]+IF(pqZwift[[#This Row],[Index]]&gt;1,Q2932,0)</f>
        <v>17510</v>
      </c>
      <c r="R2933">
        <v>27</v>
      </c>
      <c r="S2933">
        <v>88</v>
      </c>
    </row>
    <row r="2934" spans="2:19" x14ac:dyDescent="0.25">
      <c r="B2934">
        <v>2932</v>
      </c>
      <c r="C2934" t="s">
        <v>1426</v>
      </c>
      <c r="D2934" t="s">
        <v>43</v>
      </c>
      <c r="E2934" s="10">
        <v>1.1574074074074073E-5</v>
      </c>
      <c r="F2934" t="s">
        <v>73</v>
      </c>
      <c r="G2934" t="s">
        <v>2732</v>
      </c>
      <c r="H2934" s="11">
        <v>44171.43236111111</v>
      </c>
      <c r="I2934" t="s">
        <v>3923</v>
      </c>
      <c r="J2934">
        <v>0</v>
      </c>
      <c r="K2934">
        <v>89</v>
      </c>
      <c r="M2934">
        <v>2932</v>
      </c>
      <c r="N2934" s="16">
        <v>1.1574074074074073E-5</v>
      </c>
      <c r="O2934">
        <v>58</v>
      </c>
      <c r="P2934">
        <v>7</v>
      </c>
      <c r="Q2934">
        <f>pqZwift[[#This Row],[Afstand]]+IF(pqZwift[[#This Row],[Index]]&gt;1,Q2933,0)</f>
        <v>17517</v>
      </c>
      <c r="R2934">
        <v>24</v>
      </c>
      <c r="S2934">
        <v>89</v>
      </c>
    </row>
    <row r="2935" spans="2:19" x14ac:dyDescent="0.25">
      <c r="B2935">
        <v>2933</v>
      </c>
      <c r="C2935" t="s">
        <v>1426</v>
      </c>
      <c r="D2935" t="s">
        <v>35</v>
      </c>
      <c r="E2935" s="10">
        <v>1.1574074074074073E-5</v>
      </c>
      <c r="F2935" t="s">
        <v>76</v>
      </c>
      <c r="G2935" t="s">
        <v>38</v>
      </c>
      <c r="H2935" s="11">
        <v>44171.432372685187</v>
      </c>
      <c r="I2935" t="s">
        <v>3924</v>
      </c>
      <c r="J2935">
        <v>0</v>
      </c>
      <c r="K2935">
        <v>89</v>
      </c>
      <c r="M2935">
        <v>2933</v>
      </c>
      <c r="N2935" s="16">
        <v>1.1574074074074073E-5</v>
      </c>
      <c r="O2935">
        <v>58</v>
      </c>
      <c r="P2935">
        <v>8</v>
      </c>
      <c r="Q2935">
        <f>pqZwift[[#This Row],[Afstand]]+IF(pqZwift[[#This Row],[Index]]&gt;1,Q2934,0)</f>
        <v>17525</v>
      </c>
      <c r="R2935">
        <v>27</v>
      </c>
      <c r="S2935">
        <v>89</v>
      </c>
    </row>
    <row r="2936" spans="2:19" x14ac:dyDescent="0.25">
      <c r="B2936">
        <v>2934</v>
      </c>
      <c r="C2936" t="s">
        <v>1426</v>
      </c>
      <c r="D2936" t="s">
        <v>35</v>
      </c>
      <c r="E2936" s="10">
        <v>1.1574074074074073E-5</v>
      </c>
      <c r="F2936" t="s">
        <v>84</v>
      </c>
      <c r="G2936" t="s">
        <v>2726</v>
      </c>
      <c r="H2936" s="11">
        <v>44171.432384259257</v>
      </c>
      <c r="I2936" t="s">
        <v>3925</v>
      </c>
      <c r="J2936">
        <v>0</v>
      </c>
      <c r="K2936">
        <v>88</v>
      </c>
      <c r="M2936">
        <v>2934</v>
      </c>
      <c r="N2936" s="16">
        <v>1.1574074074074073E-5</v>
      </c>
      <c r="O2936">
        <v>58</v>
      </c>
      <c r="P2936">
        <v>8</v>
      </c>
      <c r="Q2936">
        <f>pqZwift[[#This Row],[Afstand]]+IF(pqZwift[[#This Row],[Index]]&gt;1,Q2935,0)</f>
        <v>17533</v>
      </c>
      <c r="R2936">
        <v>29</v>
      </c>
      <c r="S2936">
        <v>88</v>
      </c>
    </row>
    <row r="2937" spans="2:19" x14ac:dyDescent="0.25">
      <c r="B2937">
        <v>2935</v>
      </c>
      <c r="C2937" t="s">
        <v>1426</v>
      </c>
      <c r="D2937" t="s">
        <v>43</v>
      </c>
      <c r="E2937" s="10">
        <v>1.1574074074074073E-5</v>
      </c>
      <c r="F2937" t="s">
        <v>173</v>
      </c>
      <c r="G2937" t="s">
        <v>2724</v>
      </c>
      <c r="H2937" s="11">
        <v>44171.432395833333</v>
      </c>
      <c r="I2937" t="s">
        <v>3926</v>
      </c>
      <c r="J2937">
        <v>0</v>
      </c>
      <c r="K2937">
        <v>89</v>
      </c>
      <c r="M2937">
        <v>2935</v>
      </c>
      <c r="N2937" s="16">
        <v>1.1574074074074073E-5</v>
      </c>
      <c r="O2937">
        <v>58</v>
      </c>
      <c r="P2937">
        <v>7</v>
      </c>
      <c r="Q2937">
        <f>pqZwift[[#This Row],[Afstand]]+IF(pqZwift[[#This Row],[Index]]&gt;1,Q2936,0)</f>
        <v>17540</v>
      </c>
      <c r="R2937">
        <v>25</v>
      </c>
      <c r="S2937">
        <v>89</v>
      </c>
    </row>
    <row r="2938" spans="2:19" x14ac:dyDescent="0.25">
      <c r="B2938">
        <v>2936</v>
      </c>
      <c r="C2938" t="s">
        <v>1426</v>
      </c>
      <c r="D2938" t="s">
        <v>66</v>
      </c>
      <c r="E2938" s="10">
        <v>1.1574074074074073E-5</v>
      </c>
      <c r="F2938" t="s">
        <v>67</v>
      </c>
      <c r="G2938" t="s">
        <v>68</v>
      </c>
      <c r="H2938" s="11">
        <v>44171.43240740741</v>
      </c>
      <c r="I2938" t="s">
        <v>3927</v>
      </c>
      <c r="J2938">
        <v>0</v>
      </c>
      <c r="K2938">
        <v>88</v>
      </c>
      <c r="M2938">
        <v>2936</v>
      </c>
      <c r="N2938" s="16">
        <v>1.1574074074074073E-5</v>
      </c>
      <c r="O2938">
        <v>58</v>
      </c>
      <c r="P2938">
        <v>6</v>
      </c>
      <c r="Q2938">
        <f>pqZwift[[#This Row],[Afstand]]+IF(pqZwift[[#This Row],[Index]]&gt;1,Q2937,0)</f>
        <v>17546</v>
      </c>
      <c r="R2938">
        <v>21</v>
      </c>
      <c r="S2938">
        <v>88</v>
      </c>
    </row>
    <row r="2939" spans="2:19" x14ac:dyDescent="0.25">
      <c r="B2939">
        <v>2937</v>
      </c>
      <c r="C2939" t="s">
        <v>1426</v>
      </c>
      <c r="D2939" t="s">
        <v>43</v>
      </c>
      <c r="E2939" s="10">
        <v>1.1574074074074073E-5</v>
      </c>
      <c r="F2939" t="s">
        <v>73</v>
      </c>
      <c r="G2939" t="s">
        <v>3928</v>
      </c>
      <c r="H2939" s="11">
        <v>44171.43241898148</v>
      </c>
      <c r="I2939" t="s">
        <v>3929</v>
      </c>
      <c r="J2939">
        <v>0</v>
      </c>
      <c r="K2939">
        <v>88</v>
      </c>
      <c r="M2939">
        <v>2937</v>
      </c>
      <c r="N2939" s="16">
        <v>1.1574074074074073E-5</v>
      </c>
      <c r="O2939">
        <v>58</v>
      </c>
      <c r="P2939">
        <v>7</v>
      </c>
      <c r="Q2939">
        <f>pqZwift[[#This Row],[Afstand]]+IF(pqZwift[[#This Row],[Index]]&gt;1,Q2938,0)</f>
        <v>17553</v>
      </c>
      <c r="R2939">
        <v>24</v>
      </c>
      <c r="S2939">
        <v>88</v>
      </c>
    </row>
    <row r="2940" spans="2:19" x14ac:dyDescent="0.25">
      <c r="B2940">
        <v>2938</v>
      </c>
      <c r="C2940" t="s">
        <v>1426</v>
      </c>
      <c r="D2940" t="s">
        <v>66</v>
      </c>
      <c r="E2940" s="10">
        <v>1.1574074074074073E-5</v>
      </c>
      <c r="F2940" t="s">
        <v>315</v>
      </c>
      <c r="G2940" t="s">
        <v>59</v>
      </c>
      <c r="H2940" s="11">
        <v>44171.432430555556</v>
      </c>
      <c r="I2940" t="s">
        <v>3930</v>
      </c>
      <c r="J2940">
        <v>0</v>
      </c>
      <c r="K2940">
        <v>88</v>
      </c>
      <c r="M2940">
        <v>2938</v>
      </c>
      <c r="N2940" s="16">
        <v>1.1574074074074073E-5</v>
      </c>
      <c r="O2940">
        <v>58</v>
      </c>
      <c r="P2940">
        <v>6</v>
      </c>
      <c r="Q2940">
        <f>pqZwift[[#This Row],[Afstand]]+IF(pqZwift[[#This Row],[Index]]&gt;1,Q2939,0)</f>
        <v>17559</v>
      </c>
      <c r="R2940">
        <v>23</v>
      </c>
      <c r="S2940">
        <v>88</v>
      </c>
    </row>
    <row r="2941" spans="2:19" x14ac:dyDescent="0.25">
      <c r="B2941">
        <v>2939</v>
      </c>
      <c r="C2941" t="s">
        <v>1426</v>
      </c>
      <c r="D2941" t="s">
        <v>43</v>
      </c>
      <c r="E2941" s="10">
        <v>1.1574074074074073E-5</v>
      </c>
      <c r="F2941" t="s">
        <v>79</v>
      </c>
      <c r="G2941" t="s">
        <v>3931</v>
      </c>
      <c r="H2941" s="11">
        <v>44171.432442129626</v>
      </c>
      <c r="I2941" t="s">
        <v>3932</v>
      </c>
      <c r="J2941">
        <v>0</v>
      </c>
      <c r="K2941">
        <v>88</v>
      </c>
      <c r="M2941">
        <v>2939</v>
      </c>
      <c r="N2941" s="16">
        <v>1.1574074074074073E-5</v>
      </c>
      <c r="O2941">
        <v>58</v>
      </c>
      <c r="P2941">
        <v>7</v>
      </c>
      <c r="Q2941">
        <f>pqZwift[[#This Row],[Afstand]]+IF(pqZwift[[#This Row],[Index]]&gt;1,Q2940,0)</f>
        <v>17566</v>
      </c>
      <c r="R2941">
        <v>26</v>
      </c>
      <c r="S2941">
        <v>88</v>
      </c>
    </row>
    <row r="2942" spans="2:19" x14ac:dyDescent="0.25">
      <c r="B2942">
        <v>2940</v>
      </c>
      <c r="C2942" t="s">
        <v>1426</v>
      </c>
      <c r="D2942" t="s">
        <v>66</v>
      </c>
      <c r="E2942" s="10">
        <v>1.1574074074074073E-5</v>
      </c>
      <c r="F2942" t="s">
        <v>70</v>
      </c>
      <c r="G2942" t="s">
        <v>3857</v>
      </c>
      <c r="H2942" s="11">
        <v>44171.432453703703</v>
      </c>
      <c r="I2942" t="s">
        <v>3933</v>
      </c>
      <c r="J2942">
        <v>0</v>
      </c>
      <c r="K2942">
        <v>88</v>
      </c>
      <c r="M2942">
        <v>2940</v>
      </c>
      <c r="N2942" s="16">
        <v>1.1574074074074073E-5</v>
      </c>
      <c r="O2942">
        <v>58</v>
      </c>
      <c r="P2942">
        <v>6</v>
      </c>
      <c r="Q2942">
        <f>pqZwift[[#This Row],[Afstand]]+IF(pqZwift[[#This Row],[Index]]&gt;1,Q2941,0)</f>
        <v>17572</v>
      </c>
      <c r="R2942">
        <v>22</v>
      </c>
      <c r="S2942">
        <v>88</v>
      </c>
    </row>
    <row r="2943" spans="2:19" x14ac:dyDescent="0.25">
      <c r="B2943">
        <v>2941</v>
      </c>
      <c r="C2943" t="s">
        <v>1426</v>
      </c>
      <c r="D2943" t="s">
        <v>66</v>
      </c>
      <c r="E2943" s="10">
        <v>1.1574074074074073E-5</v>
      </c>
      <c r="F2943" t="s">
        <v>315</v>
      </c>
      <c r="G2943" t="s">
        <v>3934</v>
      </c>
      <c r="H2943" s="11">
        <v>44171.43246527778</v>
      </c>
      <c r="I2943" t="s">
        <v>3935</v>
      </c>
      <c r="J2943">
        <v>0</v>
      </c>
      <c r="K2943">
        <v>90</v>
      </c>
      <c r="M2943">
        <v>2941</v>
      </c>
      <c r="N2943" s="16">
        <v>1.1574074074074073E-5</v>
      </c>
      <c r="O2943">
        <v>58</v>
      </c>
      <c r="P2943">
        <v>6</v>
      </c>
      <c r="Q2943">
        <f>pqZwift[[#This Row],[Afstand]]+IF(pqZwift[[#This Row],[Index]]&gt;1,Q2942,0)</f>
        <v>17578</v>
      </c>
      <c r="R2943">
        <v>23</v>
      </c>
      <c r="S2943">
        <v>90</v>
      </c>
    </row>
    <row r="2944" spans="2:19" x14ac:dyDescent="0.25">
      <c r="B2944">
        <v>2942</v>
      </c>
      <c r="C2944" t="s">
        <v>1426</v>
      </c>
      <c r="D2944" t="s">
        <v>66</v>
      </c>
      <c r="E2944" s="10">
        <v>1.1574074074074073E-5</v>
      </c>
      <c r="F2944" t="s">
        <v>315</v>
      </c>
      <c r="G2944" t="s">
        <v>3936</v>
      </c>
      <c r="H2944" s="11">
        <v>44171.432476851849</v>
      </c>
      <c r="I2944" t="s">
        <v>3937</v>
      </c>
      <c r="J2944">
        <v>0</v>
      </c>
      <c r="K2944">
        <v>91</v>
      </c>
      <c r="M2944">
        <v>2942</v>
      </c>
      <c r="N2944" s="16">
        <v>1.1574074074074073E-5</v>
      </c>
      <c r="O2944">
        <v>58</v>
      </c>
      <c r="P2944">
        <v>6</v>
      </c>
      <c r="Q2944">
        <f>pqZwift[[#This Row],[Afstand]]+IF(pqZwift[[#This Row],[Index]]&gt;1,Q2943,0)</f>
        <v>17584</v>
      </c>
      <c r="R2944">
        <v>23</v>
      </c>
      <c r="S2944">
        <v>91</v>
      </c>
    </row>
    <row r="2945" spans="2:19" x14ac:dyDescent="0.25">
      <c r="B2945">
        <v>2943</v>
      </c>
      <c r="C2945" t="s">
        <v>1426</v>
      </c>
      <c r="D2945" t="s">
        <v>55</v>
      </c>
      <c r="E2945" s="10">
        <v>1.1574074074074073E-5</v>
      </c>
      <c r="F2945" t="s">
        <v>921</v>
      </c>
      <c r="G2945" t="s">
        <v>3938</v>
      </c>
      <c r="H2945" s="11">
        <v>44171.432488425926</v>
      </c>
      <c r="I2945" t="s">
        <v>3939</v>
      </c>
      <c r="J2945">
        <v>0</v>
      </c>
      <c r="K2945">
        <v>91</v>
      </c>
      <c r="M2945">
        <v>2943</v>
      </c>
      <c r="N2945" s="16">
        <v>1.1574074074074073E-5</v>
      </c>
      <c r="O2945">
        <v>58</v>
      </c>
      <c r="P2945">
        <v>5</v>
      </c>
      <c r="Q2945">
        <f>pqZwift[[#This Row],[Afstand]]+IF(pqZwift[[#This Row],[Index]]&gt;1,Q2944,0)</f>
        <v>17589</v>
      </c>
      <c r="R2945">
        <v>19</v>
      </c>
      <c r="S2945">
        <v>91</v>
      </c>
    </row>
    <row r="2946" spans="2:19" x14ac:dyDescent="0.25">
      <c r="B2946">
        <v>2944</v>
      </c>
      <c r="C2946" t="s">
        <v>1426</v>
      </c>
      <c r="D2946" t="s">
        <v>43</v>
      </c>
      <c r="E2946" s="10">
        <v>1.1574074074074073E-5</v>
      </c>
      <c r="F2946" t="s">
        <v>76</v>
      </c>
      <c r="G2946" t="s">
        <v>3940</v>
      </c>
      <c r="H2946" s="11">
        <v>44171.432500000003</v>
      </c>
      <c r="I2946" t="s">
        <v>3941</v>
      </c>
      <c r="J2946">
        <v>0</v>
      </c>
      <c r="K2946">
        <v>90</v>
      </c>
      <c r="M2946">
        <v>2944</v>
      </c>
      <c r="N2946" s="16">
        <v>1.1574074074074073E-5</v>
      </c>
      <c r="O2946">
        <v>58</v>
      </c>
      <c r="P2946">
        <v>7</v>
      </c>
      <c r="Q2946">
        <f>pqZwift[[#This Row],[Afstand]]+IF(pqZwift[[#This Row],[Index]]&gt;1,Q2945,0)</f>
        <v>17596</v>
      </c>
      <c r="R2946">
        <v>27</v>
      </c>
      <c r="S2946">
        <v>90</v>
      </c>
    </row>
    <row r="2947" spans="2:19" x14ac:dyDescent="0.25">
      <c r="B2947">
        <v>2945</v>
      </c>
      <c r="C2947" t="s">
        <v>1426</v>
      </c>
      <c r="D2947" t="s">
        <v>55</v>
      </c>
      <c r="E2947" s="10">
        <v>1.1574074074074073E-5</v>
      </c>
      <c r="F2947" t="s">
        <v>921</v>
      </c>
      <c r="G2947" t="s">
        <v>171</v>
      </c>
      <c r="H2947" s="11">
        <v>44171.432511574072</v>
      </c>
      <c r="I2947" t="s">
        <v>3942</v>
      </c>
      <c r="J2947">
        <v>0</v>
      </c>
      <c r="K2947">
        <v>91</v>
      </c>
      <c r="M2947">
        <v>2945</v>
      </c>
      <c r="N2947" s="16">
        <v>1.1574074074074073E-5</v>
      </c>
      <c r="O2947">
        <v>58</v>
      </c>
      <c r="P2947">
        <v>5</v>
      </c>
      <c r="Q2947">
        <f>pqZwift[[#This Row],[Afstand]]+IF(pqZwift[[#This Row],[Index]]&gt;1,Q2946,0)</f>
        <v>17601</v>
      </c>
      <c r="R2947">
        <v>19</v>
      </c>
      <c r="S2947">
        <v>91</v>
      </c>
    </row>
    <row r="2948" spans="2:19" x14ac:dyDescent="0.25">
      <c r="B2948">
        <v>2946</v>
      </c>
      <c r="C2948" t="s">
        <v>1426</v>
      </c>
      <c r="D2948" t="s">
        <v>55</v>
      </c>
      <c r="E2948" s="10">
        <v>1.1574074074074073E-5</v>
      </c>
      <c r="F2948" t="s">
        <v>61</v>
      </c>
      <c r="G2948" t="s">
        <v>2710</v>
      </c>
      <c r="H2948" s="11">
        <v>44171.432523148149</v>
      </c>
      <c r="I2948" t="s">
        <v>3943</v>
      </c>
      <c r="J2948">
        <v>0</v>
      </c>
      <c r="K2948">
        <v>91</v>
      </c>
      <c r="M2948">
        <v>2946</v>
      </c>
      <c r="N2948" s="16">
        <v>1.1574074074074073E-5</v>
      </c>
      <c r="O2948">
        <v>58</v>
      </c>
      <c r="P2948">
        <v>5</v>
      </c>
      <c r="Q2948">
        <f>pqZwift[[#This Row],[Afstand]]+IF(pqZwift[[#This Row],[Index]]&gt;1,Q2947,0)</f>
        <v>17606</v>
      </c>
      <c r="R2948">
        <v>18</v>
      </c>
      <c r="S2948">
        <v>91</v>
      </c>
    </row>
    <row r="2949" spans="2:19" x14ac:dyDescent="0.25">
      <c r="B2949">
        <v>2947</v>
      </c>
      <c r="C2949" t="s">
        <v>1426</v>
      </c>
      <c r="D2949" t="s">
        <v>66</v>
      </c>
      <c r="E2949" s="10">
        <v>1.1574074074074073E-5</v>
      </c>
      <c r="F2949" t="s">
        <v>315</v>
      </c>
      <c r="G2949" t="s">
        <v>188</v>
      </c>
      <c r="H2949" s="11">
        <v>44171.432534722226</v>
      </c>
      <c r="I2949" t="s">
        <v>3944</v>
      </c>
      <c r="J2949">
        <v>0</v>
      </c>
      <c r="K2949">
        <v>91</v>
      </c>
      <c r="M2949">
        <v>2947</v>
      </c>
      <c r="N2949" s="16">
        <v>1.1574074074074073E-5</v>
      </c>
      <c r="O2949">
        <v>58</v>
      </c>
      <c r="P2949">
        <v>6</v>
      </c>
      <c r="Q2949">
        <f>pqZwift[[#This Row],[Afstand]]+IF(pqZwift[[#This Row],[Index]]&gt;1,Q2948,0)</f>
        <v>17612</v>
      </c>
      <c r="R2949">
        <v>23</v>
      </c>
      <c r="S2949">
        <v>91</v>
      </c>
    </row>
    <row r="2950" spans="2:19" x14ac:dyDescent="0.25">
      <c r="B2950">
        <v>2948</v>
      </c>
      <c r="C2950" t="s">
        <v>1426</v>
      </c>
      <c r="D2950" t="s">
        <v>55</v>
      </c>
      <c r="E2950" s="10">
        <v>1.1574074074074073E-5</v>
      </c>
      <c r="F2950" t="s">
        <v>921</v>
      </c>
      <c r="G2950" t="s">
        <v>171</v>
      </c>
      <c r="H2950" s="11">
        <v>44171.432546296295</v>
      </c>
      <c r="I2950" t="s">
        <v>3945</v>
      </c>
      <c r="J2950">
        <v>0</v>
      </c>
      <c r="K2950">
        <v>90</v>
      </c>
      <c r="M2950">
        <v>2948</v>
      </c>
      <c r="N2950" s="16">
        <v>1.1574074074074073E-5</v>
      </c>
      <c r="O2950">
        <v>58</v>
      </c>
      <c r="P2950">
        <v>5</v>
      </c>
      <c r="Q2950">
        <f>pqZwift[[#This Row],[Afstand]]+IF(pqZwift[[#This Row],[Index]]&gt;1,Q2949,0)</f>
        <v>17617</v>
      </c>
      <c r="R2950">
        <v>19</v>
      </c>
      <c r="S2950">
        <v>90</v>
      </c>
    </row>
    <row r="2951" spans="2:19" x14ac:dyDescent="0.25">
      <c r="B2951">
        <v>2949</v>
      </c>
      <c r="C2951" t="s">
        <v>1426</v>
      </c>
      <c r="D2951" t="s">
        <v>55</v>
      </c>
      <c r="E2951" s="10">
        <v>1.1574074074074073E-5</v>
      </c>
      <c r="F2951" t="s">
        <v>61</v>
      </c>
      <c r="G2951" t="s">
        <v>3946</v>
      </c>
      <c r="H2951" s="11">
        <v>44171.432557870372</v>
      </c>
      <c r="I2951" t="s">
        <v>3947</v>
      </c>
      <c r="J2951">
        <v>0</v>
      </c>
      <c r="K2951">
        <v>91</v>
      </c>
      <c r="M2951">
        <v>2949</v>
      </c>
      <c r="N2951" s="16">
        <v>1.1574074074074073E-5</v>
      </c>
      <c r="O2951">
        <v>58</v>
      </c>
      <c r="P2951">
        <v>5</v>
      </c>
      <c r="Q2951">
        <f>pqZwift[[#This Row],[Afstand]]+IF(pqZwift[[#This Row],[Index]]&gt;1,Q2950,0)</f>
        <v>17622</v>
      </c>
      <c r="R2951">
        <v>18</v>
      </c>
      <c r="S2951">
        <v>91</v>
      </c>
    </row>
    <row r="2952" spans="2:19" x14ac:dyDescent="0.25">
      <c r="B2952">
        <v>2950</v>
      </c>
      <c r="C2952" t="s">
        <v>1426</v>
      </c>
      <c r="D2952" t="s">
        <v>43</v>
      </c>
      <c r="E2952" s="10">
        <v>1.1574074074074073E-5</v>
      </c>
      <c r="F2952" t="s">
        <v>79</v>
      </c>
      <c r="G2952" t="s">
        <v>3310</v>
      </c>
      <c r="H2952" s="11">
        <v>44171.432569444441</v>
      </c>
      <c r="I2952" t="s">
        <v>3948</v>
      </c>
      <c r="J2952">
        <v>0</v>
      </c>
      <c r="K2952">
        <v>90</v>
      </c>
      <c r="M2952">
        <v>2950</v>
      </c>
      <c r="N2952" s="16">
        <v>1.1574074074074073E-5</v>
      </c>
      <c r="O2952">
        <v>58</v>
      </c>
      <c r="P2952">
        <v>7</v>
      </c>
      <c r="Q2952">
        <f>pqZwift[[#This Row],[Afstand]]+IF(pqZwift[[#This Row],[Index]]&gt;1,Q2951,0)</f>
        <v>17629</v>
      </c>
      <c r="R2952">
        <v>26</v>
      </c>
      <c r="S2952">
        <v>90</v>
      </c>
    </row>
    <row r="2953" spans="2:19" x14ac:dyDescent="0.25">
      <c r="B2953">
        <v>2951</v>
      </c>
      <c r="C2953" t="s">
        <v>1426</v>
      </c>
      <c r="D2953" t="s">
        <v>55</v>
      </c>
      <c r="E2953" s="10">
        <v>1.1574074074074073E-5</v>
      </c>
      <c r="F2953" t="s">
        <v>61</v>
      </c>
      <c r="G2953" t="s">
        <v>188</v>
      </c>
      <c r="H2953" s="11">
        <v>44171.432581018518</v>
      </c>
      <c r="I2953" t="s">
        <v>3949</v>
      </c>
      <c r="J2953">
        <v>0</v>
      </c>
      <c r="K2953">
        <v>89</v>
      </c>
      <c r="M2953">
        <v>2951</v>
      </c>
      <c r="N2953" s="16">
        <v>1.1574074074074073E-5</v>
      </c>
      <c r="O2953">
        <v>58</v>
      </c>
      <c r="P2953">
        <v>5</v>
      </c>
      <c r="Q2953">
        <f>pqZwift[[#This Row],[Afstand]]+IF(pqZwift[[#This Row],[Index]]&gt;1,Q2952,0)</f>
        <v>17634</v>
      </c>
      <c r="R2953">
        <v>18</v>
      </c>
      <c r="S2953">
        <v>89</v>
      </c>
    </row>
    <row r="2954" spans="2:19" x14ac:dyDescent="0.25">
      <c r="B2954">
        <v>2952</v>
      </c>
      <c r="C2954" t="s">
        <v>1426</v>
      </c>
      <c r="D2954" t="s">
        <v>55</v>
      </c>
      <c r="E2954" s="10">
        <v>1.1574074074074073E-5</v>
      </c>
      <c r="F2954" t="s">
        <v>61</v>
      </c>
      <c r="G2954" t="s">
        <v>188</v>
      </c>
      <c r="H2954" s="11">
        <v>44171.432592592595</v>
      </c>
      <c r="I2954" t="s">
        <v>3950</v>
      </c>
      <c r="J2954">
        <v>0</v>
      </c>
      <c r="K2954">
        <v>90</v>
      </c>
      <c r="M2954">
        <v>2952</v>
      </c>
      <c r="N2954" s="16">
        <v>1.1574074074074073E-5</v>
      </c>
      <c r="O2954">
        <v>58</v>
      </c>
      <c r="P2954">
        <v>5</v>
      </c>
      <c r="Q2954">
        <f>pqZwift[[#This Row],[Afstand]]+IF(pqZwift[[#This Row],[Index]]&gt;1,Q2953,0)</f>
        <v>17639</v>
      </c>
      <c r="R2954">
        <v>18</v>
      </c>
      <c r="S2954">
        <v>90</v>
      </c>
    </row>
    <row r="2955" spans="2:19" x14ac:dyDescent="0.25">
      <c r="B2955">
        <v>2953</v>
      </c>
      <c r="C2955" t="s">
        <v>1426</v>
      </c>
      <c r="D2955" t="s">
        <v>66</v>
      </c>
      <c r="E2955" s="10">
        <v>1.1574074074074073E-5</v>
      </c>
      <c r="F2955" t="s">
        <v>70</v>
      </c>
      <c r="G2955" t="s">
        <v>197</v>
      </c>
      <c r="H2955" s="11">
        <v>44171.432604166665</v>
      </c>
      <c r="I2955" t="s">
        <v>3951</v>
      </c>
      <c r="J2955">
        <v>0</v>
      </c>
      <c r="K2955">
        <v>89</v>
      </c>
      <c r="M2955">
        <v>2953</v>
      </c>
      <c r="N2955" s="16">
        <v>1.1574074074074073E-5</v>
      </c>
      <c r="O2955">
        <v>58</v>
      </c>
      <c r="P2955">
        <v>6</v>
      </c>
      <c r="Q2955">
        <f>pqZwift[[#This Row],[Afstand]]+IF(pqZwift[[#This Row],[Index]]&gt;1,Q2954,0)</f>
        <v>17645</v>
      </c>
      <c r="R2955">
        <v>22</v>
      </c>
      <c r="S2955">
        <v>89</v>
      </c>
    </row>
    <row r="2956" spans="2:19" x14ac:dyDescent="0.25">
      <c r="B2956">
        <v>2954</v>
      </c>
      <c r="C2956" t="s">
        <v>1426</v>
      </c>
      <c r="D2956" t="s">
        <v>55</v>
      </c>
      <c r="E2956" s="10">
        <v>1.1574074074074073E-5</v>
      </c>
      <c r="F2956" t="s">
        <v>61</v>
      </c>
      <c r="G2956" t="s">
        <v>3946</v>
      </c>
      <c r="H2956" s="11">
        <v>44171.432615740741</v>
      </c>
      <c r="I2956" t="s">
        <v>3952</v>
      </c>
      <c r="J2956">
        <v>0</v>
      </c>
      <c r="K2956">
        <v>90</v>
      </c>
      <c r="M2956">
        <v>2954</v>
      </c>
      <c r="N2956" s="16">
        <v>1.1574074074074073E-5</v>
      </c>
      <c r="O2956">
        <v>58</v>
      </c>
      <c r="P2956">
        <v>5</v>
      </c>
      <c r="Q2956">
        <f>pqZwift[[#This Row],[Afstand]]+IF(pqZwift[[#This Row],[Index]]&gt;1,Q2955,0)</f>
        <v>17650</v>
      </c>
      <c r="R2956">
        <v>18</v>
      </c>
      <c r="S2956">
        <v>90</v>
      </c>
    </row>
    <row r="2957" spans="2:19" x14ac:dyDescent="0.25">
      <c r="B2957">
        <v>2955</v>
      </c>
      <c r="C2957" t="s">
        <v>1426</v>
      </c>
      <c r="D2957" t="s">
        <v>55</v>
      </c>
      <c r="E2957" s="10">
        <v>1.1574074074074073E-5</v>
      </c>
      <c r="F2957" t="s">
        <v>61</v>
      </c>
      <c r="G2957" t="s">
        <v>2710</v>
      </c>
      <c r="H2957" s="11">
        <v>44171.432627314818</v>
      </c>
      <c r="I2957" t="s">
        <v>3953</v>
      </c>
      <c r="J2957">
        <v>0</v>
      </c>
      <c r="K2957">
        <v>89</v>
      </c>
      <c r="M2957">
        <v>2955</v>
      </c>
      <c r="N2957" s="16">
        <v>1.1574074074074073E-5</v>
      </c>
      <c r="O2957">
        <v>58</v>
      </c>
      <c r="P2957">
        <v>5</v>
      </c>
      <c r="Q2957">
        <f>pqZwift[[#This Row],[Afstand]]+IF(pqZwift[[#This Row],[Index]]&gt;1,Q2956,0)</f>
        <v>17655</v>
      </c>
      <c r="R2957">
        <v>18</v>
      </c>
      <c r="S2957">
        <v>89</v>
      </c>
    </row>
    <row r="2958" spans="2:19" x14ac:dyDescent="0.25">
      <c r="B2958">
        <v>2956</v>
      </c>
      <c r="C2958" t="s">
        <v>1426</v>
      </c>
      <c r="D2958" t="s">
        <v>55</v>
      </c>
      <c r="E2958" s="10">
        <v>1.1574074074074073E-5</v>
      </c>
      <c r="F2958" t="s">
        <v>921</v>
      </c>
      <c r="G2958" t="s">
        <v>190</v>
      </c>
      <c r="H2958" s="11">
        <v>44171.432638888888</v>
      </c>
      <c r="I2958" t="s">
        <v>3954</v>
      </c>
      <c r="J2958">
        <v>0</v>
      </c>
      <c r="K2958">
        <v>90</v>
      </c>
      <c r="M2958">
        <v>2956</v>
      </c>
      <c r="N2958" s="16">
        <v>1.1574074074074073E-5</v>
      </c>
      <c r="O2958">
        <v>58</v>
      </c>
      <c r="P2958">
        <v>5</v>
      </c>
      <c r="Q2958">
        <f>pqZwift[[#This Row],[Afstand]]+IF(pqZwift[[#This Row],[Index]]&gt;1,Q2957,0)</f>
        <v>17660</v>
      </c>
      <c r="R2958">
        <v>19</v>
      </c>
      <c r="S2958">
        <v>90</v>
      </c>
    </row>
    <row r="2959" spans="2:19" x14ac:dyDescent="0.25">
      <c r="B2959">
        <v>2957</v>
      </c>
      <c r="C2959" t="s">
        <v>1426</v>
      </c>
      <c r="D2959" t="s">
        <v>44</v>
      </c>
      <c r="E2959" s="10">
        <v>1.1574074074074073E-5</v>
      </c>
      <c r="F2959" t="s">
        <v>45</v>
      </c>
      <c r="G2959" t="s">
        <v>2952</v>
      </c>
      <c r="H2959" s="11">
        <v>44171.432650462964</v>
      </c>
      <c r="I2959" t="s">
        <v>3955</v>
      </c>
      <c r="J2959">
        <v>0</v>
      </c>
      <c r="K2959">
        <v>89</v>
      </c>
      <c r="M2959">
        <v>2957</v>
      </c>
      <c r="N2959" s="16">
        <v>1.1574074074074073E-5</v>
      </c>
      <c r="O2959">
        <v>58</v>
      </c>
      <c r="P2959">
        <v>4</v>
      </c>
      <c r="Q2959">
        <f>pqZwift[[#This Row],[Afstand]]+IF(pqZwift[[#This Row],[Index]]&gt;1,Q2958,0)</f>
        <v>17664</v>
      </c>
      <c r="R2959">
        <v>15</v>
      </c>
      <c r="S2959">
        <v>89</v>
      </c>
    </row>
    <row r="2960" spans="2:19" x14ac:dyDescent="0.25">
      <c r="B2960">
        <v>2958</v>
      </c>
      <c r="C2960" t="s">
        <v>1426</v>
      </c>
      <c r="D2960" t="s">
        <v>55</v>
      </c>
      <c r="E2960" s="10">
        <v>1.1574074074074073E-5</v>
      </c>
      <c r="F2960" t="s">
        <v>921</v>
      </c>
      <c r="G2960" t="s">
        <v>171</v>
      </c>
      <c r="H2960" s="11">
        <v>44171.432662037034</v>
      </c>
      <c r="I2960" t="s">
        <v>3956</v>
      </c>
      <c r="J2960">
        <v>0</v>
      </c>
      <c r="K2960">
        <v>89</v>
      </c>
      <c r="M2960">
        <v>2958</v>
      </c>
      <c r="N2960" s="16">
        <v>1.1574074074074073E-5</v>
      </c>
      <c r="O2960">
        <v>58</v>
      </c>
      <c r="P2960">
        <v>5</v>
      </c>
      <c r="Q2960">
        <f>pqZwift[[#This Row],[Afstand]]+IF(pqZwift[[#This Row],[Index]]&gt;1,Q2959,0)</f>
        <v>17669</v>
      </c>
      <c r="R2960">
        <v>19</v>
      </c>
      <c r="S2960">
        <v>89</v>
      </c>
    </row>
    <row r="2961" spans="2:19" x14ac:dyDescent="0.25">
      <c r="B2961">
        <v>2959</v>
      </c>
      <c r="C2961" t="s">
        <v>1426</v>
      </c>
      <c r="D2961" t="s">
        <v>66</v>
      </c>
      <c r="E2961" s="10">
        <v>1.1574074074074073E-5</v>
      </c>
      <c r="F2961" t="s">
        <v>315</v>
      </c>
      <c r="G2961" t="s">
        <v>188</v>
      </c>
      <c r="H2961" s="11">
        <v>44171.432673611111</v>
      </c>
      <c r="I2961" t="s">
        <v>3957</v>
      </c>
      <c r="J2961">
        <v>0</v>
      </c>
      <c r="K2961">
        <v>88</v>
      </c>
      <c r="M2961">
        <v>2959</v>
      </c>
      <c r="N2961" s="16">
        <v>1.1574074074074073E-5</v>
      </c>
      <c r="O2961">
        <v>58</v>
      </c>
      <c r="P2961">
        <v>6</v>
      </c>
      <c r="Q2961">
        <f>pqZwift[[#This Row],[Afstand]]+IF(pqZwift[[#This Row],[Index]]&gt;1,Q2960,0)</f>
        <v>17675</v>
      </c>
      <c r="R2961">
        <v>23</v>
      </c>
      <c r="S2961">
        <v>88</v>
      </c>
    </row>
    <row r="2962" spans="2:19" x14ac:dyDescent="0.25">
      <c r="B2962">
        <v>2960</v>
      </c>
      <c r="C2962" t="s">
        <v>1426</v>
      </c>
      <c r="D2962" t="s">
        <v>55</v>
      </c>
      <c r="E2962" s="10">
        <v>1.1574074074074073E-5</v>
      </c>
      <c r="F2962" t="s">
        <v>921</v>
      </c>
      <c r="G2962" t="s">
        <v>171</v>
      </c>
      <c r="H2962" s="11">
        <v>44171.432685185187</v>
      </c>
      <c r="I2962" t="s">
        <v>3958</v>
      </c>
      <c r="J2962">
        <v>0</v>
      </c>
      <c r="K2962">
        <v>89</v>
      </c>
      <c r="M2962">
        <v>2960</v>
      </c>
      <c r="N2962" s="16">
        <v>1.1574074074074073E-5</v>
      </c>
      <c r="O2962">
        <v>58</v>
      </c>
      <c r="P2962">
        <v>5</v>
      </c>
      <c r="Q2962">
        <f>pqZwift[[#This Row],[Afstand]]+IF(pqZwift[[#This Row],[Index]]&gt;1,Q2961,0)</f>
        <v>17680</v>
      </c>
      <c r="R2962">
        <v>19</v>
      </c>
      <c r="S2962">
        <v>89</v>
      </c>
    </row>
    <row r="2963" spans="2:19" x14ac:dyDescent="0.25">
      <c r="B2963">
        <v>2961</v>
      </c>
      <c r="C2963" t="s">
        <v>1426</v>
      </c>
      <c r="D2963" t="s">
        <v>55</v>
      </c>
      <c r="E2963" s="10">
        <v>1.1574074074074073E-5</v>
      </c>
      <c r="F2963" t="s">
        <v>61</v>
      </c>
      <c r="G2963" t="s">
        <v>2710</v>
      </c>
      <c r="H2963" s="11">
        <v>44171.432696759257</v>
      </c>
      <c r="I2963" t="s">
        <v>3959</v>
      </c>
      <c r="J2963">
        <v>0</v>
      </c>
      <c r="K2963">
        <v>89</v>
      </c>
      <c r="M2963">
        <v>2961</v>
      </c>
      <c r="N2963" s="16">
        <v>1.1574074074074073E-5</v>
      </c>
      <c r="O2963">
        <v>58</v>
      </c>
      <c r="P2963">
        <v>5</v>
      </c>
      <c r="Q2963">
        <f>pqZwift[[#This Row],[Afstand]]+IF(pqZwift[[#This Row],[Index]]&gt;1,Q2962,0)</f>
        <v>17685</v>
      </c>
      <c r="R2963">
        <v>18</v>
      </c>
      <c r="S2963">
        <v>89</v>
      </c>
    </row>
    <row r="2964" spans="2:19" x14ac:dyDescent="0.25">
      <c r="B2964">
        <v>2962</v>
      </c>
      <c r="C2964" t="s">
        <v>1426</v>
      </c>
      <c r="D2964" t="s">
        <v>44</v>
      </c>
      <c r="E2964" s="10">
        <v>1.1574074074074073E-5</v>
      </c>
      <c r="F2964" t="s">
        <v>45</v>
      </c>
      <c r="G2964" t="s">
        <v>2716</v>
      </c>
      <c r="H2964" s="11">
        <v>44171.432708333334</v>
      </c>
      <c r="I2964" t="s">
        <v>3960</v>
      </c>
      <c r="J2964">
        <v>0</v>
      </c>
      <c r="K2964">
        <v>90</v>
      </c>
      <c r="M2964">
        <v>2962</v>
      </c>
      <c r="N2964" s="16">
        <v>1.1574074074074073E-5</v>
      </c>
      <c r="O2964">
        <v>58</v>
      </c>
      <c r="P2964">
        <v>4</v>
      </c>
      <c r="Q2964">
        <f>pqZwift[[#This Row],[Afstand]]+IF(pqZwift[[#This Row],[Index]]&gt;1,Q2963,0)</f>
        <v>17689</v>
      </c>
      <c r="R2964">
        <v>15</v>
      </c>
      <c r="S2964">
        <v>90</v>
      </c>
    </row>
    <row r="2965" spans="2:19" x14ac:dyDescent="0.25">
      <c r="B2965">
        <v>2963</v>
      </c>
      <c r="C2965" t="s">
        <v>1426</v>
      </c>
      <c r="D2965" t="s">
        <v>55</v>
      </c>
      <c r="E2965" s="10">
        <v>1.1574074074074073E-5</v>
      </c>
      <c r="F2965" t="s">
        <v>61</v>
      </c>
      <c r="G2965" t="s">
        <v>2710</v>
      </c>
      <c r="H2965" s="11">
        <v>44171.432719907411</v>
      </c>
      <c r="I2965" t="s">
        <v>3961</v>
      </c>
      <c r="J2965">
        <v>0</v>
      </c>
      <c r="K2965">
        <v>90</v>
      </c>
      <c r="M2965">
        <v>2963</v>
      </c>
      <c r="N2965" s="16">
        <v>1.1574074074074073E-5</v>
      </c>
      <c r="O2965">
        <v>58</v>
      </c>
      <c r="P2965">
        <v>5</v>
      </c>
      <c r="Q2965">
        <f>pqZwift[[#This Row],[Afstand]]+IF(pqZwift[[#This Row],[Index]]&gt;1,Q2964,0)</f>
        <v>17694</v>
      </c>
      <c r="R2965">
        <v>18</v>
      </c>
      <c r="S2965">
        <v>90</v>
      </c>
    </row>
    <row r="2966" spans="2:19" x14ac:dyDescent="0.25">
      <c r="B2966">
        <v>2964</v>
      </c>
      <c r="C2966" t="s">
        <v>1426</v>
      </c>
      <c r="D2966" t="s">
        <v>66</v>
      </c>
      <c r="E2966" s="10">
        <v>1.1574074074074073E-5</v>
      </c>
      <c r="F2966" t="s">
        <v>315</v>
      </c>
      <c r="G2966" t="s">
        <v>316</v>
      </c>
      <c r="H2966" s="11">
        <v>44171.43273148148</v>
      </c>
      <c r="I2966" t="s">
        <v>3962</v>
      </c>
      <c r="J2966">
        <v>0</v>
      </c>
      <c r="K2966">
        <v>91</v>
      </c>
      <c r="M2966">
        <v>2964</v>
      </c>
      <c r="N2966" s="16">
        <v>1.1574074074074073E-5</v>
      </c>
      <c r="O2966">
        <v>58</v>
      </c>
      <c r="P2966">
        <v>6</v>
      </c>
      <c r="Q2966">
        <f>pqZwift[[#This Row],[Afstand]]+IF(pqZwift[[#This Row],[Index]]&gt;1,Q2965,0)</f>
        <v>17700</v>
      </c>
      <c r="R2966">
        <v>23</v>
      </c>
      <c r="S2966">
        <v>91</v>
      </c>
    </row>
    <row r="2967" spans="2:19" x14ac:dyDescent="0.25">
      <c r="B2967">
        <v>2965</v>
      </c>
      <c r="C2967" t="s">
        <v>1426</v>
      </c>
      <c r="D2967" t="s">
        <v>55</v>
      </c>
      <c r="E2967" s="10">
        <v>1.1574074074074073E-5</v>
      </c>
      <c r="F2967" t="s">
        <v>921</v>
      </c>
      <c r="G2967" t="s">
        <v>171</v>
      </c>
      <c r="H2967" s="11">
        <v>44171.432743055557</v>
      </c>
      <c r="I2967" t="s">
        <v>3963</v>
      </c>
      <c r="J2967">
        <v>0</v>
      </c>
      <c r="K2967">
        <v>91</v>
      </c>
      <c r="M2967">
        <v>2965</v>
      </c>
      <c r="N2967" s="16">
        <v>1.1574074074074073E-5</v>
      </c>
      <c r="O2967">
        <v>58</v>
      </c>
      <c r="P2967">
        <v>5</v>
      </c>
      <c r="Q2967">
        <f>pqZwift[[#This Row],[Afstand]]+IF(pqZwift[[#This Row],[Index]]&gt;1,Q2966,0)</f>
        <v>17705</v>
      </c>
      <c r="R2967">
        <v>19</v>
      </c>
      <c r="S2967">
        <v>91</v>
      </c>
    </row>
    <row r="2968" spans="2:19" x14ac:dyDescent="0.25">
      <c r="B2968">
        <v>2966</v>
      </c>
      <c r="C2968" t="s">
        <v>1426</v>
      </c>
      <c r="D2968" t="s">
        <v>44</v>
      </c>
      <c r="E2968" s="10">
        <v>1.1574074074074073E-5</v>
      </c>
      <c r="F2968" t="s">
        <v>45</v>
      </c>
      <c r="G2968" t="s">
        <v>2716</v>
      </c>
      <c r="H2968" s="11">
        <v>44171.432754629626</v>
      </c>
      <c r="I2968" t="s">
        <v>3964</v>
      </c>
      <c r="J2968">
        <v>0</v>
      </c>
      <c r="K2968">
        <v>91</v>
      </c>
      <c r="M2968">
        <v>2966</v>
      </c>
      <c r="N2968" s="16">
        <v>1.1574074074074073E-5</v>
      </c>
      <c r="O2968">
        <v>58</v>
      </c>
      <c r="P2968">
        <v>4</v>
      </c>
      <c r="Q2968">
        <f>pqZwift[[#This Row],[Afstand]]+IF(pqZwift[[#This Row],[Index]]&gt;1,Q2967,0)</f>
        <v>17709</v>
      </c>
      <c r="R2968">
        <v>15</v>
      </c>
      <c r="S2968">
        <v>91</v>
      </c>
    </row>
    <row r="2969" spans="2:19" x14ac:dyDescent="0.25">
      <c r="B2969">
        <v>2967</v>
      </c>
      <c r="C2969" t="s">
        <v>1426</v>
      </c>
      <c r="D2969" t="s">
        <v>55</v>
      </c>
      <c r="E2969" s="10">
        <v>1.1574074074074073E-5</v>
      </c>
      <c r="F2969" t="s">
        <v>921</v>
      </c>
      <c r="G2969" t="s">
        <v>190</v>
      </c>
      <c r="H2969" s="11">
        <v>44171.432766203703</v>
      </c>
      <c r="I2969" t="s">
        <v>3965</v>
      </c>
      <c r="J2969">
        <v>0</v>
      </c>
      <c r="K2969">
        <v>91</v>
      </c>
      <c r="M2969">
        <v>2967</v>
      </c>
      <c r="N2969" s="16">
        <v>1.1574074074074073E-5</v>
      </c>
      <c r="O2969">
        <v>58</v>
      </c>
      <c r="P2969">
        <v>5</v>
      </c>
      <c r="Q2969">
        <f>pqZwift[[#This Row],[Afstand]]+IF(pqZwift[[#This Row],[Index]]&gt;1,Q2968,0)</f>
        <v>17714</v>
      </c>
      <c r="R2969">
        <v>19</v>
      </c>
      <c r="S2969">
        <v>91</v>
      </c>
    </row>
    <row r="2970" spans="2:19" x14ac:dyDescent="0.25">
      <c r="B2970">
        <v>2968</v>
      </c>
      <c r="C2970" t="s">
        <v>1426</v>
      </c>
      <c r="D2970" t="s">
        <v>55</v>
      </c>
      <c r="E2970" s="10">
        <v>1.1574074074074073E-5</v>
      </c>
      <c r="F2970" t="s">
        <v>921</v>
      </c>
      <c r="G2970" t="s">
        <v>3938</v>
      </c>
      <c r="H2970" s="11">
        <v>44171.43277777778</v>
      </c>
      <c r="I2970" t="s">
        <v>3966</v>
      </c>
      <c r="J2970">
        <v>0</v>
      </c>
      <c r="K2970">
        <v>92</v>
      </c>
      <c r="M2970">
        <v>2968</v>
      </c>
      <c r="N2970" s="16">
        <v>1.1574074074074073E-5</v>
      </c>
      <c r="O2970">
        <v>58</v>
      </c>
      <c r="P2970">
        <v>5</v>
      </c>
      <c r="Q2970">
        <f>pqZwift[[#This Row],[Afstand]]+IF(pqZwift[[#This Row],[Index]]&gt;1,Q2969,0)</f>
        <v>17719</v>
      </c>
      <c r="R2970">
        <v>19</v>
      </c>
      <c r="S2970">
        <v>92</v>
      </c>
    </row>
    <row r="2971" spans="2:19" x14ac:dyDescent="0.25">
      <c r="B2971">
        <v>2969</v>
      </c>
      <c r="C2971" t="s">
        <v>1426</v>
      </c>
      <c r="D2971" t="s">
        <v>44</v>
      </c>
      <c r="E2971" s="10">
        <v>1.1574074074074073E-5</v>
      </c>
      <c r="F2971" t="s">
        <v>45</v>
      </c>
      <c r="G2971" t="s">
        <v>2716</v>
      </c>
      <c r="H2971" s="11">
        <v>44171.432789351849</v>
      </c>
      <c r="I2971" t="s">
        <v>3967</v>
      </c>
      <c r="J2971">
        <v>0</v>
      </c>
      <c r="K2971">
        <v>92</v>
      </c>
      <c r="M2971">
        <v>2969</v>
      </c>
      <c r="N2971" s="16">
        <v>1.1574074074074073E-5</v>
      </c>
      <c r="O2971">
        <v>58</v>
      </c>
      <c r="P2971">
        <v>4</v>
      </c>
      <c r="Q2971">
        <f>pqZwift[[#This Row],[Afstand]]+IF(pqZwift[[#This Row],[Index]]&gt;1,Q2970,0)</f>
        <v>17723</v>
      </c>
      <c r="R2971">
        <v>15</v>
      </c>
      <c r="S2971">
        <v>92</v>
      </c>
    </row>
    <row r="2972" spans="2:19" x14ac:dyDescent="0.25">
      <c r="B2972">
        <v>2970</v>
      </c>
      <c r="C2972" t="s">
        <v>1426</v>
      </c>
      <c r="D2972" t="s">
        <v>55</v>
      </c>
      <c r="E2972" s="10">
        <v>1.1574074074074073E-5</v>
      </c>
      <c r="F2972" t="s">
        <v>327</v>
      </c>
      <c r="G2972" t="s">
        <v>3029</v>
      </c>
      <c r="H2972" s="11">
        <v>44171.432800925926</v>
      </c>
      <c r="I2972" t="s">
        <v>3968</v>
      </c>
      <c r="J2972">
        <v>0</v>
      </c>
      <c r="K2972">
        <v>92</v>
      </c>
      <c r="M2972">
        <v>2970</v>
      </c>
      <c r="N2972" s="16">
        <v>1.1574074074074073E-5</v>
      </c>
      <c r="O2972">
        <v>58</v>
      </c>
      <c r="P2972">
        <v>5</v>
      </c>
      <c r="Q2972">
        <f>pqZwift[[#This Row],[Afstand]]+IF(pqZwift[[#This Row],[Index]]&gt;1,Q2971,0)</f>
        <v>17728</v>
      </c>
      <c r="R2972">
        <v>20</v>
      </c>
      <c r="S2972">
        <v>92</v>
      </c>
    </row>
    <row r="2973" spans="2:19" x14ac:dyDescent="0.25">
      <c r="B2973">
        <v>2971</v>
      </c>
      <c r="C2973" t="s">
        <v>1426</v>
      </c>
      <c r="D2973" t="s">
        <v>55</v>
      </c>
      <c r="E2973" s="10">
        <v>1.1574074074074073E-5</v>
      </c>
      <c r="F2973" t="s">
        <v>52</v>
      </c>
      <c r="G2973" t="s">
        <v>3969</v>
      </c>
      <c r="H2973" s="11">
        <v>44171.432812500003</v>
      </c>
      <c r="I2973" t="s">
        <v>3970</v>
      </c>
      <c r="J2973">
        <v>0</v>
      </c>
      <c r="K2973">
        <v>92</v>
      </c>
      <c r="M2973">
        <v>2971</v>
      </c>
      <c r="N2973" s="16">
        <v>1.1574074074074073E-5</v>
      </c>
      <c r="O2973">
        <v>58</v>
      </c>
      <c r="P2973">
        <v>5</v>
      </c>
      <c r="Q2973">
        <f>pqZwift[[#This Row],[Afstand]]+IF(pqZwift[[#This Row],[Index]]&gt;1,Q2972,0)</f>
        <v>17733</v>
      </c>
      <c r="R2973">
        <v>16</v>
      </c>
      <c r="S2973">
        <v>92</v>
      </c>
    </row>
    <row r="2974" spans="2:19" x14ac:dyDescent="0.25">
      <c r="B2974">
        <v>2972</v>
      </c>
      <c r="C2974" t="s">
        <v>1426</v>
      </c>
      <c r="D2974" t="s">
        <v>55</v>
      </c>
      <c r="E2974" s="10">
        <v>1.1574074074074073E-5</v>
      </c>
      <c r="F2974" t="s">
        <v>327</v>
      </c>
      <c r="G2974" t="s">
        <v>3029</v>
      </c>
      <c r="H2974" s="11">
        <v>44171.432824074072</v>
      </c>
      <c r="I2974" t="s">
        <v>3971</v>
      </c>
      <c r="J2974">
        <v>0</v>
      </c>
      <c r="K2974">
        <v>91</v>
      </c>
      <c r="M2974">
        <v>2972</v>
      </c>
      <c r="N2974" s="16">
        <v>1.1574074074074073E-5</v>
      </c>
      <c r="O2974">
        <v>58</v>
      </c>
      <c r="P2974">
        <v>5</v>
      </c>
      <c r="Q2974">
        <f>pqZwift[[#This Row],[Afstand]]+IF(pqZwift[[#This Row],[Index]]&gt;1,Q2973,0)</f>
        <v>17738</v>
      </c>
      <c r="R2974">
        <v>20</v>
      </c>
      <c r="S2974">
        <v>91</v>
      </c>
    </row>
    <row r="2975" spans="2:19" x14ac:dyDescent="0.25">
      <c r="B2975">
        <v>2973</v>
      </c>
      <c r="C2975" t="s">
        <v>1426</v>
      </c>
      <c r="D2975" t="s">
        <v>55</v>
      </c>
      <c r="E2975" s="10">
        <v>1.1574074074074073E-5</v>
      </c>
      <c r="F2975" t="s">
        <v>56</v>
      </c>
      <c r="G2975" t="s">
        <v>57</v>
      </c>
      <c r="H2975" s="11">
        <v>44171.432835648149</v>
      </c>
      <c r="I2975" t="s">
        <v>3972</v>
      </c>
      <c r="J2975">
        <v>0</v>
      </c>
      <c r="K2975">
        <v>91</v>
      </c>
      <c r="M2975">
        <v>2973</v>
      </c>
      <c r="N2975" s="16">
        <v>1.1574074074074073E-5</v>
      </c>
      <c r="O2975">
        <v>58</v>
      </c>
      <c r="P2975">
        <v>5</v>
      </c>
      <c r="Q2975">
        <f>pqZwift[[#This Row],[Afstand]]+IF(pqZwift[[#This Row],[Index]]&gt;1,Q2974,0)</f>
        <v>17743</v>
      </c>
      <c r="R2975">
        <v>17</v>
      </c>
      <c r="S2975">
        <v>91</v>
      </c>
    </row>
    <row r="2976" spans="2:19" x14ac:dyDescent="0.25">
      <c r="B2976">
        <v>2974</v>
      </c>
      <c r="C2976" t="s">
        <v>1426</v>
      </c>
      <c r="D2976" t="s">
        <v>43</v>
      </c>
      <c r="E2976" s="10">
        <v>1.1574074074074073E-5</v>
      </c>
      <c r="F2976" t="s">
        <v>73</v>
      </c>
      <c r="G2976" t="s">
        <v>3973</v>
      </c>
      <c r="H2976" s="11">
        <v>44171.432847222219</v>
      </c>
      <c r="I2976" t="s">
        <v>3974</v>
      </c>
      <c r="J2976">
        <v>0</v>
      </c>
      <c r="K2976">
        <v>92</v>
      </c>
      <c r="M2976">
        <v>2974</v>
      </c>
      <c r="N2976" s="16">
        <v>1.1574074074074073E-5</v>
      </c>
      <c r="O2976">
        <v>58</v>
      </c>
      <c r="P2976">
        <v>7</v>
      </c>
      <c r="Q2976">
        <f>pqZwift[[#This Row],[Afstand]]+IF(pqZwift[[#This Row],[Index]]&gt;1,Q2975,0)</f>
        <v>17750</v>
      </c>
      <c r="R2976">
        <v>24</v>
      </c>
      <c r="S2976">
        <v>92</v>
      </c>
    </row>
    <row r="2977" spans="2:19" x14ac:dyDescent="0.25">
      <c r="B2977">
        <v>2975</v>
      </c>
      <c r="C2977" t="s">
        <v>1426</v>
      </c>
      <c r="D2977" t="s">
        <v>44</v>
      </c>
      <c r="E2977" s="10">
        <v>1.1574074074074073E-5</v>
      </c>
      <c r="F2977" t="s">
        <v>45</v>
      </c>
      <c r="G2977" t="s">
        <v>140</v>
      </c>
      <c r="H2977" s="11">
        <v>44171.432858796295</v>
      </c>
      <c r="I2977" t="s">
        <v>3975</v>
      </c>
      <c r="J2977">
        <v>0</v>
      </c>
      <c r="K2977">
        <v>93</v>
      </c>
      <c r="M2977">
        <v>2975</v>
      </c>
      <c r="N2977" s="16">
        <v>1.1574074074074073E-5</v>
      </c>
      <c r="O2977">
        <v>58</v>
      </c>
      <c r="P2977">
        <v>4</v>
      </c>
      <c r="Q2977">
        <f>pqZwift[[#This Row],[Afstand]]+IF(pqZwift[[#This Row],[Index]]&gt;1,Q2976,0)</f>
        <v>17754</v>
      </c>
      <c r="R2977">
        <v>15</v>
      </c>
      <c r="S2977">
        <v>93</v>
      </c>
    </row>
    <row r="2978" spans="2:19" x14ac:dyDescent="0.25">
      <c r="B2978">
        <v>2976</v>
      </c>
      <c r="C2978" t="s">
        <v>1426</v>
      </c>
      <c r="D2978" t="s">
        <v>43</v>
      </c>
      <c r="E2978" s="10">
        <v>1.1574074074074073E-5</v>
      </c>
      <c r="F2978" t="s">
        <v>73</v>
      </c>
      <c r="G2978" t="s">
        <v>3976</v>
      </c>
      <c r="H2978" s="11">
        <v>44171.432870370372</v>
      </c>
      <c r="I2978" t="s">
        <v>3977</v>
      </c>
      <c r="J2978">
        <v>0</v>
      </c>
      <c r="K2978">
        <v>92</v>
      </c>
      <c r="M2978">
        <v>2976</v>
      </c>
      <c r="N2978" s="16">
        <v>1.1574074074074073E-5</v>
      </c>
      <c r="O2978">
        <v>58</v>
      </c>
      <c r="P2978">
        <v>7</v>
      </c>
      <c r="Q2978">
        <f>pqZwift[[#This Row],[Afstand]]+IF(pqZwift[[#This Row],[Index]]&gt;1,Q2977,0)</f>
        <v>17761</v>
      </c>
      <c r="R2978">
        <v>24</v>
      </c>
      <c r="S2978">
        <v>92</v>
      </c>
    </row>
    <row r="2979" spans="2:19" x14ac:dyDescent="0.25">
      <c r="B2979">
        <v>2977</v>
      </c>
      <c r="C2979" t="s">
        <v>1426</v>
      </c>
      <c r="D2979" t="s">
        <v>55</v>
      </c>
      <c r="E2979" s="10">
        <v>1.1574074074074073E-5</v>
      </c>
      <c r="F2979" t="s">
        <v>61</v>
      </c>
      <c r="G2979" t="s">
        <v>2751</v>
      </c>
      <c r="H2979" s="11">
        <v>44171.432881944442</v>
      </c>
      <c r="I2979" t="s">
        <v>3978</v>
      </c>
      <c r="J2979">
        <v>0</v>
      </c>
      <c r="K2979">
        <v>93</v>
      </c>
      <c r="M2979">
        <v>2977</v>
      </c>
      <c r="N2979" s="16">
        <v>1.1574074074074073E-5</v>
      </c>
      <c r="O2979">
        <v>58</v>
      </c>
      <c r="P2979">
        <v>5</v>
      </c>
      <c r="Q2979">
        <f>pqZwift[[#This Row],[Afstand]]+IF(pqZwift[[#This Row],[Index]]&gt;1,Q2978,0)</f>
        <v>17766</v>
      </c>
      <c r="R2979">
        <v>18</v>
      </c>
      <c r="S2979">
        <v>93</v>
      </c>
    </row>
    <row r="2980" spans="2:19" x14ac:dyDescent="0.25">
      <c r="B2980">
        <v>2978</v>
      </c>
      <c r="C2980" t="s">
        <v>1426</v>
      </c>
      <c r="D2980" t="s">
        <v>66</v>
      </c>
      <c r="E2980" s="10">
        <v>1.1574074074074073E-5</v>
      </c>
      <c r="F2980" t="s">
        <v>70</v>
      </c>
      <c r="G2980" t="s">
        <v>3857</v>
      </c>
      <c r="H2980" s="11">
        <v>44171.432893518519</v>
      </c>
      <c r="I2980" t="s">
        <v>3979</v>
      </c>
      <c r="J2980">
        <v>0</v>
      </c>
      <c r="K2980">
        <v>92</v>
      </c>
      <c r="M2980">
        <v>2978</v>
      </c>
      <c r="N2980" s="16">
        <v>1.1574074074074073E-5</v>
      </c>
      <c r="O2980">
        <v>58</v>
      </c>
      <c r="P2980">
        <v>6</v>
      </c>
      <c r="Q2980">
        <f>pqZwift[[#This Row],[Afstand]]+IF(pqZwift[[#This Row],[Index]]&gt;1,Q2979,0)</f>
        <v>17772</v>
      </c>
      <c r="R2980">
        <v>22</v>
      </c>
      <c r="S2980">
        <v>92</v>
      </c>
    </row>
    <row r="2981" spans="2:19" x14ac:dyDescent="0.25">
      <c r="B2981">
        <v>2979</v>
      </c>
      <c r="C2981" t="s">
        <v>1426</v>
      </c>
      <c r="D2981" t="s">
        <v>55</v>
      </c>
      <c r="E2981" s="10">
        <v>1.1574074074074073E-5</v>
      </c>
      <c r="F2981" t="s">
        <v>61</v>
      </c>
      <c r="G2981" t="s">
        <v>2751</v>
      </c>
      <c r="H2981" s="11">
        <v>44171.432905092595</v>
      </c>
      <c r="I2981" t="s">
        <v>3980</v>
      </c>
      <c r="J2981">
        <v>0</v>
      </c>
      <c r="K2981">
        <v>93</v>
      </c>
      <c r="M2981">
        <v>2979</v>
      </c>
      <c r="N2981" s="16">
        <v>1.1574074074074073E-5</v>
      </c>
      <c r="O2981">
        <v>58</v>
      </c>
      <c r="P2981">
        <v>5</v>
      </c>
      <c r="Q2981">
        <f>pqZwift[[#This Row],[Afstand]]+IF(pqZwift[[#This Row],[Index]]&gt;1,Q2980,0)</f>
        <v>17777</v>
      </c>
      <c r="R2981">
        <v>18</v>
      </c>
      <c r="S2981">
        <v>93</v>
      </c>
    </row>
    <row r="2982" spans="2:19" x14ac:dyDescent="0.25">
      <c r="B2982">
        <v>2980</v>
      </c>
      <c r="C2982" t="s">
        <v>1426</v>
      </c>
      <c r="D2982" t="s">
        <v>55</v>
      </c>
      <c r="E2982" s="10">
        <v>1.1574074074074073E-5</v>
      </c>
      <c r="F2982" t="s">
        <v>921</v>
      </c>
      <c r="G2982" t="s">
        <v>3981</v>
      </c>
      <c r="H2982" s="11">
        <v>44171.432916666665</v>
      </c>
      <c r="I2982" t="s">
        <v>3982</v>
      </c>
      <c r="J2982">
        <v>0</v>
      </c>
      <c r="K2982">
        <v>92</v>
      </c>
      <c r="M2982">
        <v>2980</v>
      </c>
      <c r="N2982" s="16">
        <v>1.1574074074074073E-5</v>
      </c>
      <c r="O2982">
        <v>58</v>
      </c>
      <c r="P2982">
        <v>5</v>
      </c>
      <c r="Q2982">
        <f>pqZwift[[#This Row],[Afstand]]+IF(pqZwift[[#This Row],[Index]]&gt;1,Q2981,0)</f>
        <v>17782</v>
      </c>
      <c r="R2982">
        <v>19</v>
      </c>
      <c r="S2982">
        <v>92</v>
      </c>
    </row>
    <row r="2983" spans="2:19" x14ac:dyDescent="0.25">
      <c r="B2983">
        <v>2981</v>
      </c>
      <c r="C2983" t="s">
        <v>1426</v>
      </c>
      <c r="D2983" t="s">
        <v>44</v>
      </c>
      <c r="E2983" s="10">
        <v>1.1574074074074073E-5</v>
      </c>
      <c r="F2983" t="s">
        <v>45</v>
      </c>
      <c r="G2983" t="s">
        <v>3322</v>
      </c>
      <c r="H2983" s="11">
        <v>44171.432928240742</v>
      </c>
      <c r="I2983" t="s">
        <v>3983</v>
      </c>
      <c r="J2983">
        <v>0</v>
      </c>
      <c r="K2983">
        <v>91</v>
      </c>
      <c r="M2983">
        <v>2981</v>
      </c>
      <c r="N2983" s="16">
        <v>1.1574074074074073E-5</v>
      </c>
      <c r="O2983">
        <v>58</v>
      </c>
      <c r="P2983">
        <v>4</v>
      </c>
      <c r="Q2983">
        <f>pqZwift[[#This Row],[Afstand]]+IF(pqZwift[[#This Row],[Index]]&gt;1,Q2982,0)</f>
        <v>17786</v>
      </c>
      <c r="R2983">
        <v>15</v>
      </c>
      <c r="S2983">
        <v>91</v>
      </c>
    </row>
    <row r="2984" spans="2:19" x14ac:dyDescent="0.25">
      <c r="B2984">
        <v>2982</v>
      </c>
      <c r="C2984" t="s">
        <v>1426</v>
      </c>
      <c r="D2984" t="s">
        <v>43</v>
      </c>
      <c r="E2984" s="10">
        <v>1.1574074074074073E-5</v>
      </c>
      <c r="F2984" t="s">
        <v>173</v>
      </c>
      <c r="G2984" t="s">
        <v>174</v>
      </c>
      <c r="H2984" s="11">
        <v>44171.432939814818</v>
      </c>
      <c r="I2984" t="s">
        <v>3984</v>
      </c>
      <c r="J2984">
        <v>0</v>
      </c>
      <c r="K2984">
        <v>91</v>
      </c>
      <c r="M2984">
        <v>2982</v>
      </c>
      <c r="N2984" s="16">
        <v>1.1574074074074073E-5</v>
      </c>
      <c r="O2984">
        <v>58</v>
      </c>
      <c r="P2984">
        <v>7</v>
      </c>
      <c r="Q2984">
        <f>pqZwift[[#This Row],[Afstand]]+IF(pqZwift[[#This Row],[Index]]&gt;1,Q2983,0)</f>
        <v>17793</v>
      </c>
      <c r="R2984">
        <v>25</v>
      </c>
      <c r="S2984">
        <v>91</v>
      </c>
    </row>
    <row r="2985" spans="2:19" x14ac:dyDescent="0.25">
      <c r="B2985">
        <v>2983</v>
      </c>
      <c r="C2985" t="s">
        <v>1426</v>
      </c>
      <c r="D2985" t="s">
        <v>44</v>
      </c>
      <c r="E2985" s="10">
        <v>1.1574074074074073E-5</v>
      </c>
      <c r="F2985" t="s">
        <v>52</v>
      </c>
      <c r="G2985" t="s">
        <v>3325</v>
      </c>
      <c r="H2985" s="11">
        <v>44171.432951388888</v>
      </c>
      <c r="I2985" t="s">
        <v>3985</v>
      </c>
      <c r="J2985">
        <v>0</v>
      </c>
      <c r="K2985">
        <v>91</v>
      </c>
      <c r="M2985">
        <v>2983</v>
      </c>
      <c r="N2985" s="16">
        <v>1.1574074074074073E-5</v>
      </c>
      <c r="O2985">
        <v>58</v>
      </c>
      <c r="P2985">
        <v>4</v>
      </c>
      <c r="Q2985">
        <f>pqZwift[[#This Row],[Afstand]]+IF(pqZwift[[#This Row],[Index]]&gt;1,Q2984,0)</f>
        <v>17797</v>
      </c>
      <c r="R2985">
        <v>16</v>
      </c>
      <c r="S2985">
        <v>91</v>
      </c>
    </row>
    <row r="2986" spans="2:19" x14ac:dyDescent="0.25">
      <c r="B2986">
        <v>2984</v>
      </c>
      <c r="C2986" t="s">
        <v>1426</v>
      </c>
      <c r="D2986" t="s">
        <v>55</v>
      </c>
      <c r="E2986" s="10">
        <v>1.1574074074074073E-5</v>
      </c>
      <c r="F2986" t="s">
        <v>921</v>
      </c>
      <c r="G2986" t="s">
        <v>3981</v>
      </c>
      <c r="H2986" s="11">
        <v>44171.432962962965</v>
      </c>
      <c r="I2986" t="s">
        <v>3986</v>
      </c>
      <c r="J2986">
        <v>0</v>
      </c>
      <c r="K2986">
        <v>91</v>
      </c>
      <c r="M2986">
        <v>2984</v>
      </c>
      <c r="N2986" s="16">
        <v>1.1574074074074073E-5</v>
      </c>
      <c r="O2986">
        <v>58</v>
      </c>
      <c r="P2986">
        <v>5</v>
      </c>
      <c r="Q2986">
        <f>pqZwift[[#This Row],[Afstand]]+IF(pqZwift[[#This Row],[Index]]&gt;1,Q2985,0)</f>
        <v>17802</v>
      </c>
      <c r="R2986">
        <v>19</v>
      </c>
      <c r="S2986">
        <v>91</v>
      </c>
    </row>
    <row r="2987" spans="2:19" x14ac:dyDescent="0.25">
      <c r="B2987">
        <v>2985</v>
      </c>
      <c r="C2987" t="s">
        <v>1426</v>
      </c>
      <c r="D2987" t="s">
        <v>55</v>
      </c>
      <c r="E2987" s="10">
        <v>1.1574074074074073E-5</v>
      </c>
      <c r="F2987" t="s">
        <v>327</v>
      </c>
      <c r="G2987" t="s">
        <v>3757</v>
      </c>
      <c r="H2987" s="11">
        <v>44171.432974537034</v>
      </c>
      <c r="I2987" t="s">
        <v>3987</v>
      </c>
      <c r="J2987">
        <v>0</v>
      </c>
      <c r="K2987">
        <v>91</v>
      </c>
      <c r="M2987">
        <v>2985</v>
      </c>
      <c r="N2987" s="16">
        <v>1.1574074074074073E-5</v>
      </c>
      <c r="O2987">
        <v>58</v>
      </c>
      <c r="P2987">
        <v>5</v>
      </c>
      <c r="Q2987">
        <f>pqZwift[[#This Row],[Afstand]]+IF(pqZwift[[#This Row],[Index]]&gt;1,Q2986,0)</f>
        <v>17807</v>
      </c>
      <c r="R2987">
        <v>20</v>
      </c>
      <c r="S2987">
        <v>91</v>
      </c>
    </row>
    <row r="2988" spans="2:19" x14ac:dyDescent="0.25">
      <c r="B2988">
        <v>2986</v>
      </c>
      <c r="C2988" t="s">
        <v>1426</v>
      </c>
      <c r="D2988" t="s">
        <v>55</v>
      </c>
      <c r="E2988" s="10">
        <v>1.1574074074074073E-5</v>
      </c>
      <c r="F2988" t="s">
        <v>921</v>
      </c>
      <c r="G2988" t="s">
        <v>3981</v>
      </c>
      <c r="H2988" s="11">
        <v>44171.432986111111</v>
      </c>
      <c r="I2988" t="s">
        <v>3988</v>
      </c>
      <c r="J2988">
        <v>0</v>
      </c>
      <c r="K2988">
        <v>90</v>
      </c>
      <c r="M2988">
        <v>2986</v>
      </c>
      <c r="N2988" s="16">
        <v>1.1574074074074073E-5</v>
      </c>
      <c r="O2988">
        <v>58</v>
      </c>
      <c r="P2988">
        <v>5</v>
      </c>
      <c r="Q2988">
        <f>pqZwift[[#This Row],[Afstand]]+IF(pqZwift[[#This Row],[Index]]&gt;1,Q2987,0)</f>
        <v>17812</v>
      </c>
      <c r="R2988">
        <v>19</v>
      </c>
      <c r="S2988">
        <v>90</v>
      </c>
    </row>
    <row r="2989" spans="2:19" x14ac:dyDescent="0.25">
      <c r="B2989">
        <v>2987</v>
      </c>
      <c r="C2989" t="s">
        <v>1426</v>
      </c>
      <c r="D2989" t="s">
        <v>55</v>
      </c>
      <c r="E2989" s="10">
        <v>1.1574074074074073E-5</v>
      </c>
      <c r="F2989" t="s">
        <v>327</v>
      </c>
      <c r="G2989" t="s">
        <v>3757</v>
      </c>
      <c r="H2989" s="11">
        <v>44171.432997685188</v>
      </c>
      <c r="I2989" t="s">
        <v>3989</v>
      </c>
      <c r="J2989">
        <v>0</v>
      </c>
      <c r="K2989">
        <v>91</v>
      </c>
      <c r="M2989">
        <v>2987</v>
      </c>
      <c r="N2989" s="16">
        <v>1.1574074074074073E-5</v>
      </c>
      <c r="O2989">
        <v>58</v>
      </c>
      <c r="P2989">
        <v>5</v>
      </c>
      <c r="Q2989">
        <f>pqZwift[[#This Row],[Afstand]]+IF(pqZwift[[#This Row],[Index]]&gt;1,Q2988,0)</f>
        <v>17817</v>
      </c>
      <c r="R2989">
        <v>20</v>
      </c>
      <c r="S2989">
        <v>91</v>
      </c>
    </row>
    <row r="2990" spans="2:19" x14ac:dyDescent="0.25">
      <c r="B2990">
        <v>2988</v>
      </c>
      <c r="C2990" t="s">
        <v>1426</v>
      </c>
      <c r="D2990" t="s">
        <v>55</v>
      </c>
      <c r="E2990" s="10">
        <v>1.1574074074074073E-5</v>
      </c>
      <c r="F2990" t="s">
        <v>327</v>
      </c>
      <c r="G2990" t="s">
        <v>3757</v>
      </c>
      <c r="H2990" s="11">
        <v>44171.433009259257</v>
      </c>
      <c r="I2990" t="s">
        <v>3990</v>
      </c>
      <c r="J2990">
        <v>0</v>
      </c>
      <c r="K2990">
        <v>90</v>
      </c>
      <c r="M2990">
        <v>2988</v>
      </c>
      <c r="N2990" s="16">
        <v>1.1574074074074073E-5</v>
      </c>
      <c r="O2990">
        <v>58</v>
      </c>
      <c r="P2990">
        <v>5</v>
      </c>
      <c r="Q2990">
        <f>pqZwift[[#This Row],[Afstand]]+IF(pqZwift[[#This Row],[Index]]&gt;1,Q2989,0)</f>
        <v>17822</v>
      </c>
      <c r="R2990">
        <v>20</v>
      </c>
      <c r="S2990">
        <v>90</v>
      </c>
    </row>
    <row r="2991" spans="2:19" x14ac:dyDescent="0.25">
      <c r="B2991">
        <v>2989</v>
      </c>
      <c r="C2991" t="s">
        <v>1426</v>
      </c>
      <c r="D2991" t="s">
        <v>66</v>
      </c>
      <c r="E2991" s="10">
        <v>1.1574074074074073E-5</v>
      </c>
      <c r="F2991" t="s">
        <v>327</v>
      </c>
      <c r="G2991" t="s">
        <v>38</v>
      </c>
      <c r="H2991" s="11">
        <v>44171.433020833334</v>
      </c>
      <c r="I2991" t="s">
        <v>3991</v>
      </c>
      <c r="J2991">
        <v>0</v>
      </c>
      <c r="K2991">
        <v>89</v>
      </c>
      <c r="M2991">
        <v>2989</v>
      </c>
      <c r="N2991" s="16">
        <v>1.1574074074074073E-5</v>
      </c>
      <c r="O2991">
        <v>58</v>
      </c>
      <c r="P2991">
        <v>6</v>
      </c>
      <c r="Q2991">
        <f>pqZwift[[#This Row],[Afstand]]+IF(pqZwift[[#This Row],[Index]]&gt;1,Q2990,0)</f>
        <v>17828</v>
      </c>
      <c r="R2991">
        <v>20</v>
      </c>
      <c r="S2991">
        <v>89</v>
      </c>
    </row>
    <row r="2992" spans="2:19" x14ac:dyDescent="0.25">
      <c r="B2992">
        <v>2990</v>
      </c>
      <c r="C2992" t="s">
        <v>1426</v>
      </c>
      <c r="D2992" t="s">
        <v>44</v>
      </c>
      <c r="E2992" s="10">
        <v>1.1574074074074073E-5</v>
      </c>
      <c r="F2992" t="s">
        <v>45</v>
      </c>
      <c r="G2992" t="s">
        <v>3046</v>
      </c>
      <c r="H2992" s="11">
        <v>44171.433032407411</v>
      </c>
      <c r="I2992" t="s">
        <v>3992</v>
      </c>
      <c r="J2992">
        <v>0</v>
      </c>
      <c r="K2992">
        <v>90</v>
      </c>
      <c r="M2992">
        <v>2990</v>
      </c>
      <c r="N2992" s="16">
        <v>1.1574074074074073E-5</v>
      </c>
      <c r="O2992">
        <v>58</v>
      </c>
      <c r="P2992">
        <v>4</v>
      </c>
      <c r="Q2992">
        <f>pqZwift[[#This Row],[Afstand]]+IF(pqZwift[[#This Row],[Index]]&gt;1,Q2991,0)</f>
        <v>17832</v>
      </c>
      <c r="R2992">
        <v>15</v>
      </c>
      <c r="S2992">
        <v>90</v>
      </c>
    </row>
    <row r="2993" spans="2:19" x14ac:dyDescent="0.25">
      <c r="B2993">
        <v>2991</v>
      </c>
      <c r="C2993" t="s">
        <v>1426</v>
      </c>
      <c r="D2993" t="s">
        <v>55</v>
      </c>
      <c r="E2993" s="10">
        <v>1.1574074074074073E-5</v>
      </c>
      <c r="F2993" t="s">
        <v>921</v>
      </c>
      <c r="G2993" t="s">
        <v>3981</v>
      </c>
      <c r="H2993" s="11">
        <v>44171.43304398148</v>
      </c>
      <c r="I2993" t="s">
        <v>3993</v>
      </c>
      <c r="J2993">
        <v>0</v>
      </c>
      <c r="K2993">
        <v>89</v>
      </c>
      <c r="M2993">
        <v>2991</v>
      </c>
      <c r="N2993" s="16">
        <v>1.1574074074074073E-5</v>
      </c>
      <c r="O2993">
        <v>58</v>
      </c>
      <c r="P2993">
        <v>5</v>
      </c>
      <c r="Q2993">
        <f>pqZwift[[#This Row],[Afstand]]+IF(pqZwift[[#This Row],[Index]]&gt;1,Q2992,0)</f>
        <v>17837</v>
      </c>
      <c r="R2993">
        <v>19</v>
      </c>
      <c r="S2993">
        <v>89</v>
      </c>
    </row>
    <row r="2994" spans="2:19" x14ac:dyDescent="0.25">
      <c r="B2994">
        <v>2992</v>
      </c>
      <c r="C2994" t="s">
        <v>1426</v>
      </c>
      <c r="D2994" t="s">
        <v>55</v>
      </c>
      <c r="E2994" s="10">
        <v>1.1574074074074073E-5</v>
      </c>
      <c r="F2994" t="s">
        <v>921</v>
      </c>
      <c r="G2994" t="s">
        <v>156</v>
      </c>
      <c r="H2994" s="11">
        <v>44171.433055555557</v>
      </c>
      <c r="I2994" t="s">
        <v>3994</v>
      </c>
      <c r="J2994">
        <v>0</v>
      </c>
      <c r="K2994">
        <v>90</v>
      </c>
      <c r="M2994">
        <v>2992</v>
      </c>
      <c r="N2994" s="16">
        <v>1.1574074074074073E-5</v>
      </c>
      <c r="O2994">
        <v>58</v>
      </c>
      <c r="P2994">
        <v>5</v>
      </c>
      <c r="Q2994">
        <f>pqZwift[[#This Row],[Afstand]]+IF(pqZwift[[#This Row],[Index]]&gt;1,Q2993,0)</f>
        <v>17842</v>
      </c>
      <c r="R2994">
        <v>19</v>
      </c>
      <c r="S2994">
        <v>90</v>
      </c>
    </row>
    <row r="2995" spans="2:19" x14ac:dyDescent="0.25">
      <c r="B2995">
        <v>2993</v>
      </c>
      <c r="C2995" t="s">
        <v>1426</v>
      </c>
      <c r="D2995" t="s">
        <v>44</v>
      </c>
      <c r="E2995" s="10">
        <v>1.1574074074074073E-5</v>
      </c>
      <c r="F2995" t="s">
        <v>52</v>
      </c>
      <c r="G2995" t="s">
        <v>3325</v>
      </c>
      <c r="H2995" s="11">
        <v>44171.433067129627</v>
      </c>
      <c r="I2995" t="s">
        <v>3995</v>
      </c>
      <c r="J2995">
        <v>0</v>
      </c>
      <c r="K2995">
        <v>90</v>
      </c>
      <c r="M2995">
        <v>2993</v>
      </c>
      <c r="N2995" s="16">
        <v>1.1574074074074073E-5</v>
      </c>
      <c r="O2995">
        <v>58</v>
      </c>
      <c r="P2995">
        <v>4</v>
      </c>
      <c r="Q2995">
        <f>pqZwift[[#This Row],[Afstand]]+IF(pqZwift[[#This Row],[Index]]&gt;1,Q2994,0)</f>
        <v>17846</v>
      </c>
      <c r="R2995">
        <v>16</v>
      </c>
      <c r="S2995">
        <v>90</v>
      </c>
    </row>
    <row r="2996" spans="2:19" x14ac:dyDescent="0.25">
      <c r="B2996">
        <v>2994</v>
      </c>
      <c r="C2996" t="s">
        <v>1426</v>
      </c>
      <c r="D2996" t="s">
        <v>55</v>
      </c>
      <c r="E2996" s="10">
        <v>1.1574074074074073E-5</v>
      </c>
      <c r="F2996" t="s">
        <v>56</v>
      </c>
      <c r="G2996" t="s">
        <v>3751</v>
      </c>
      <c r="H2996" s="11">
        <v>44171.433078703703</v>
      </c>
      <c r="I2996" t="s">
        <v>3996</v>
      </c>
      <c r="J2996">
        <v>0</v>
      </c>
      <c r="K2996">
        <v>91</v>
      </c>
      <c r="M2996">
        <v>2994</v>
      </c>
      <c r="N2996" s="16">
        <v>1.1574074074074073E-5</v>
      </c>
      <c r="O2996">
        <v>58</v>
      </c>
      <c r="P2996">
        <v>5</v>
      </c>
      <c r="Q2996">
        <f>pqZwift[[#This Row],[Afstand]]+IF(pqZwift[[#This Row],[Index]]&gt;1,Q2995,0)</f>
        <v>17851</v>
      </c>
      <c r="R2996">
        <v>17</v>
      </c>
      <c r="S2996">
        <v>91</v>
      </c>
    </row>
    <row r="2997" spans="2:19" x14ac:dyDescent="0.25">
      <c r="B2997">
        <v>2995</v>
      </c>
      <c r="C2997" t="s">
        <v>1426</v>
      </c>
      <c r="D2997" t="s">
        <v>44</v>
      </c>
      <c r="E2997" s="10">
        <v>1.1574074074074073E-5</v>
      </c>
      <c r="F2997" t="s">
        <v>45</v>
      </c>
      <c r="G2997" t="s">
        <v>2749</v>
      </c>
      <c r="H2997" s="11">
        <v>44171.43309027778</v>
      </c>
      <c r="I2997" t="s">
        <v>3997</v>
      </c>
      <c r="J2997">
        <v>0</v>
      </c>
      <c r="K2997">
        <v>91</v>
      </c>
      <c r="M2997">
        <v>2995</v>
      </c>
      <c r="N2997" s="16">
        <v>1.1574074074074073E-5</v>
      </c>
      <c r="O2997">
        <v>58</v>
      </c>
      <c r="P2997">
        <v>4</v>
      </c>
      <c r="Q2997">
        <f>pqZwift[[#This Row],[Afstand]]+IF(pqZwift[[#This Row],[Index]]&gt;1,Q2996,0)</f>
        <v>17855</v>
      </c>
      <c r="R2997">
        <v>15</v>
      </c>
      <c r="S2997">
        <v>91</v>
      </c>
    </row>
    <row r="2998" spans="2:19" x14ac:dyDescent="0.25">
      <c r="B2998">
        <v>2996</v>
      </c>
      <c r="C2998" t="s">
        <v>1426</v>
      </c>
      <c r="D2998" t="s">
        <v>55</v>
      </c>
      <c r="E2998" s="10">
        <v>1.1574074074074073E-5</v>
      </c>
      <c r="F2998" t="s">
        <v>61</v>
      </c>
      <c r="G2998" t="s">
        <v>62</v>
      </c>
      <c r="H2998" s="11">
        <v>44171.43310185185</v>
      </c>
      <c r="I2998" t="s">
        <v>3998</v>
      </c>
      <c r="J2998">
        <v>0</v>
      </c>
      <c r="K2998">
        <v>92</v>
      </c>
      <c r="M2998">
        <v>2996</v>
      </c>
      <c r="N2998" s="16">
        <v>1.1574074074074073E-5</v>
      </c>
      <c r="O2998">
        <v>58</v>
      </c>
      <c r="P2998">
        <v>5</v>
      </c>
      <c r="Q2998">
        <f>pqZwift[[#This Row],[Afstand]]+IF(pqZwift[[#This Row],[Index]]&gt;1,Q2997,0)</f>
        <v>17860</v>
      </c>
      <c r="R2998">
        <v>18</v>
      </c>
      <c r="S2998">
        <v>92</v>
      </c>
    </row>
    <row r="2999" spans="2:19" x14ac:dyDescent="0.25">
      <c r="B2999">
        <v>2997</v>
      </c>
      <c r="C2999" t="s">
        <v>1426</v>
      </c>
      <c r="D2999" t="s">
        <v>44</v>
      </c>
      <c r="E2999" s="10">
        <v>1.1574074074074073E-5</v>
      </c>
      <c r="F2999" t="s">
        <v>52</v>
      </c>
      <c r="G2999" t="s">
        <v>3325</v>
      </c>
      <c r="H2999" s="11">
        <v>44171.433113425926</v>
      </c>
      <c r="I2999" t="s">
        <v>3999</v>
      </c>
      <c r="J2999">
        <v>0</v>
      </c>
      <c r="K2999">
        <v>91</v>
      </c>
      <c r="M2999">
        <v>2997</v>
      </c>
      <c r="N2999" s="16">
        <v>1.1574074074074073E-5</v>
      </c>
      <c r="O2999">
        <v>58</v>
      </c>
      <c r="P2999">
        <v>4</v>
      </c>
      <c r="Q2999">
        <f>pqZwift[[#This Row],[Afstand]]+IF(pqZwift[[#This Row],[Index]]&gt;1,Q2998,0)</f>
        <v>17864</v>
      </c>
      <c r="R2999">
        <v>16</v>
      </c>
      <c r="S2999">
        <v>91</v>
      </c>
    </row>
    <row r="3000" spans="2:19" x14ac:dyDescent="0.25">
      <c r="B3000">
        <v>2998</v>
      </c>
      <c r="C3000" t="s">
        <v>1426</v>
      </c>
      <c r="D3000" t="s">
        <v>44</v>
      </c>
      <c r="E3000" s="10">
        <v>1.1574074074074073E-5</v>
      </c>
      <c r="F3000" t="s">
        <v>1151</v>
      </c>
      <c r="G3000" t="s">
        <v>3328</v>
      </c>
      <c r="H3000" s="11">
        <v>44171.433125000003</v>
      </c>
      <c r="I3000" t="s">
        <v>4000</v>
      </c>
      <c r="J3000">
        <v>0</v>
      </c>
      <c r="K3000">
        <v>91</v>
      </c>
      <c r="M3000">
        <v>2998</v>
      </c>
      <c r="N3000" s="16">
        <v>1.1574074074074073E-5</v>
      </c>
      <c r="O3000">
        <v>58</v>
      </c>
      <c r="P3000">
        <v>4</v>
      </c>
      <c r="Q3000">
        <f>pqZwift[[#This Row],[Afstand]]+IF(pqZwift[[#This Row],[Index]]&gt;1,Q2999,0)</f>
        <v>17868</v>
      </c>
      <c r="R3000">
        <v>14</v>
      </c>
      <c r="S3000">
        <v>91</v>
      </c>
    </row>
    <row r="3001" spans="2:19" x14ac:dyDescent="0.25">
      <c r="B3001">
        <v>2999</v>
      </c>
      <c r="C3001" t="s">
        <v>1426</v>
      </c>
      <c r="D3001" t="s">
        <v>44</v>
      </c>
      <c r="E3001" s="10">
        <v>1.1574074074074073E-5</v>
      </c>
      <c r="F3001" t="s">
        <v>1151</v>
      </c>
      <c r="G3001" t="s">
        <v>3328</v>
      </c>
      <c r="H3001" s="11">
        <v>44171.433136574073</v>
      </c>
      <c r="I3001" t="s">
        <v>4001</v>
      </c>
      <c r="J3001">
        <v>0</v>
      </c>
      <c r="K3001">
        <v>92</v>
      </c>
      <c r="M3001">
        <v>2999</v>
      </c>
      <c r="N3001" s="16">
        <v>1.1574074074074073E-5</v>
      </c>
      <c r="O3001">
        <v>58</v>
      </c>
      <c r="P3001">
        <v>4</v>
      </c>
      <c r="Q3001">
        <f>pqZwift[[#This Row],[Afstand]]+IF(pqZwift[[#This Row],[Index]]&gt;1,Q3000,0)</f>
        <v>17872</v>
      </c>
      <c r="R3001">
        <v>14</v>
      </c>
      <c r="S3001">
        <v>92</v>
      </c>
    </row>
    <row r="3002" spans="2:19" x14ac:dyDescent="0.25">
      <c r="B3002">
        <v>3000</v>
      </c>
      <c r="C3002" t="s">
        <v>1426</v>
      </c>
      <c r="D3002" t="s">
        <v>44</v>
      </c>
      <c r="E3002" s="10">
        <v>1.1574074074074073E-5</v>
      </c>
      <c r="F3002" t="s">
        <v>45</v>
      </c>
      <c r="G3002" t="s">
        <v>3157</v>
      </c>
      <c r="H3002" s="11">
        <v>44171.433148148149</v>
      </c>
      <c r="I3002" t="s">
        <v>4002</v>
      </c>
      <c r="J3002">
        <v>0</v>
      </c>
      <c r="K3002">
        <v>91</v>
      </c>
      <c r="M3002">
        <v>3000</v>
      </c>
      <c r="N3002" s="16">
        <v>1.1574074074074073E-5</v>
      </c>
      <c r="O3002">
        <v>58</v>
      </c>
      <c r="P3002">
        <v>4</v>
      </c>
      <c r="Q3002">
        <f>pqZwift[[#This Row],[Afstand]]+IF(pqZwift[[#This Row],[Index]]&gt;1,Q3001,0)</f>
        <v>17876</v>
      </c>
      <c r="R3002">
        <v>15</v>
      </c>
      <c r="S3002">
        <v>91</v>
      </c>
    </row>
    <row r="3003" spans="2:19" x14ac:dyDescent="0.25">
      <c r="B3003">
        <v>3001</v>
      </c>
      <c r="C3003" t="s">
        <v>1426</v>
      </c>
      <c r="D3003" t="s">
        <v>44</v>
      </c>
      <c r="E3003" s="10">
        <v>1.1574074074074073E-5</v>
      </c>
      <c r="F3003" t="s">
        <v>1154</v>
      </c>
      <c r="G3003" t="s">
        <v>3319</v>
      </c>
      <c r="H3003" s="11">
        <v>44171.433159722219</v>
      </c>
      <c r="I3003" t="s">
        <v>4003</v>
      </c>
      <c r="J3003">
        <v>0</v>
      </c>
      <c r="K3003">
        <v>92</v>
      </c>
      <c r="M3003">
        <v>3001</v>
      </c>
      <c r="N3003" s="16">
        <v>1.1574074074074073E-5</v>
      </c>
      <c r="O3003">
        <v>58</v>
      </c>
      <c r="P3003">
        <v>4</v>
      </c>
      <c r="Q3003">
        <f>pqZwift[[#This Row],[Afstand]]+IF(pqZwift[[#This Row],[Index]]&gt;1,Q3002,0)</f>
        <v>17880</v>
      </c>
      <c r="R3003">
        <v>13</v>
      </c>
      <c r="S3003">
        <v>92</v>
      </c>
    </row>
    <row r="3004" spans="2:19" x14ac:dyDescent="0.25">
      <c r="B3004">
        <v>3002</v>
      </c>
      <c r="C3004" t="s">
        <v>1431</v>
      </c>
      <c r="D3004" t="s">
        <v>44</v>
      </c>
      <c r="E3004" s="10">
        <v>1.1574074074074073E-5</v>
      </c>
      <c r="F3004" t="s">
        <v>1151</v>
      </c>
      <c r="G3004" t="s">
        <v>305</v>
      </c>
      <c r="H3004" s="11">
        <v>44171.433171296296</v>
      </c>
      <c r="I3004" t="s">
        <v>4004</v>
      </c>
      <c r="J3004">
        <v>0</v>
      </c>
      <c r="K3004">
        <v>93</v>
      </c>
      <c r="M3004">
        <v>3002</v>
      </c>
      <c r="N3004" s="16">
        <v>1.1574074074074073E-5</v>
      </c>
      <c r="O3004">
        <v>59</v>
      </c>
      <c r="P3004">
        <v>4</v>
      </c>
      <c r="Q3004">
        <f>pqZwift[[#This Row],[Afstand]]+IF(pqZwift[[#This Row],[Index]]&gt;1,Q3003,0)</f>
        <v>17884</v>
      </c>
      <c r="R3004">
        <v>14</v>
      </c>
      <c r="S3004">
        <v>93</v>
      </c>
    </row>
    <row r="3005" spans="2:19" x14ac:dyDescent="0.25">
      <c r="B3005">
        <v>3003</v>
      </c>
      <c r="C3005" t="s">
        <v>1431</v>
      </c>
      <c r="D3005" t="s">
        <v>55</v>
      </c>
      <c r="E3005" s="10">
        <v>1.1574074074074073E-5</v>
      </c>
      <c r="F3005" t="s">
        <v>56</v>
      </c>
      <c r="G3005" t="s">
        <v>4005</v>
      </c>
      <c r="H3005" s="11">
        <v>44171.433182870373</v>
      </c>
      <c r="I3005" t="s">
        <v>4006</v>
      </c>
      <c r="J3005">
        <v>0</v>
      </c>
      <c r="K3005">
        <v>93</v>
      </c>
      <c r="M3005">
        <v>3003</v>
      </c>
      <c r="N3005" s="16">
        <v>1.1574074074074073E-5</v>
      </c>
      <c r="O3005">
        <v>59</v>
      </c>
      <c r="P3005">
        <v>5</v>
      </c>
      <c r="Q3005">
        <f>pqZwift[[#This Row],[Afstand]]+IF(pqZwift[[#This Row],[Index]]&gt;1,Q3004,0)</f>
        <v>17889</v>
      </c>
      <c r="R3005">
        <v>17</v>
      </c>
      <c r="S3005">
        <v>93</v>
      </c>
    </row>
    <row r="3006" spans="2:19" x14ac:dyDescent="0.25">
      <c r="B3006">
        <v>3004</v>
      </c>
      <c r="C3006" t="s">
        <v>1431</v>
      </c>
      <c r="D3006" t="s">
        <v>48</v>
      </c>
      <c r="E3006" s="10">
        <v>1.1574074074074073E-5</v>
      </c>
      <c r="F3006" t="s">
        <v>1223</v>
      </c>
      <c r="G3006" t="s">
        <v>106</v>
      </c>
      <c r="H3006" s="11">
        <v>44171.433194444442</v>
      </c>
      <c r="I3006" t="s">
        <v>4007</v>
      </c>
      <c r="J3006">
        <v>0</v>
      </c>
      <c r="K3006">
        <v>92</v>
      </c>
      <c r="M3006">
        <v>3004</v>
      </c>
      <c r="N3006" s="16">
        <v>1.1574074074074073E-5</v>
      </c>
      <c r="O3006">
        <v>59</v>
      </c>
      <c r="P3006">
        <v>3</v>
      </c>
      <c r="Q3006">
        <f>pqZwift[[#This Row],[Afstand]]+IF(pqZwift[[#This Row],[Index]]&gt;1,Q3005,0)</f>
        <v>17892</v>
      </c>
      <c r="R3006">
        <v>12</v>
      </c>
      <c r="S3006">
        <v>92</v>
      </c>
    </row>
    <row r="3007" spans="2:19" x14ac:dyDescent="0.25">
      <c r="B3007">
        <v>3005</v>
      </c>
      <c r="C3007" t="s">
        <v>1431</v>
      </c>
      <c r="D3007" t="s">
        <v>48</v>
      </c>
      <c r="E3007" s="10">
        <v>1.1574074074074073E-5</v>
      </c>
      <c r="F3007" t="s">
        <v>1223</v>
      </c>
      <c r="G3007" t="s">
        <v>106</v>
      </c>
      <c r="H3007" s="11">
        <v>44171.433206018519</v>
      </c>
      <c r="I3007" t="s">
        <v>4008</v>
      </c>
      <c r="J3007">
        <v>0</v>
      </c>
      <c r="K3007">
        <v>93</v>
      </c>
      <c r="M3007">
        <v>3005</v>
      </c>
      <c r="N3007" s="16">
        <v>1.1574074074074073E-5</v>
      </c>
      <c r="O3007">
        <v>59</v>
      </c>
      <c r="P3007">
        <v>3</v>
      </c>
      <c r="Q3007">
        <f>pqZwift[[#This Row],[Afstand]]+IF(pqZwift[[#This Row],[Index]]&gt;1,Q3006,0)</f>
        <v>17895</v>
      </c>
      <c r="R3007">
        <v>12</v>
      </c>
      <c r="S3007">
        <v>93</v>
      </c>
    </row>
    <row r="3008" spans="2:19" x14ac:dyDescent="0.25">
      <c r="B3008">
        <v>3006</v>
      </c>
      <c r="C3008" t="s">
        <v>1431</v>
      </c>
      <c r="D3008" t="s">
        <v>44</v>
      </c>
      <c r="E3008" s="10">
        <v>1.1574074074074073E-5</v>
      </c>
      <c r="F3008" t="s">
        <v>1154</v>
      </c>
      <c r="G3008" t="s">
        <v>3017</v>
      </c>
      <c r="H3008" s="11">
        <v>44171.433217592596</v>
      </c>
      <c r="I3008" t="s">
        <v>4009</v>
      </c>
      <c r="J3008">
        <v>0</v>
      </c>
      <c r="K3008">
        <v>93</v>
      </c>
      <c r="M3008">
        <v>3006</v>
      </c>
      <c r="N3008" s="16">
        <v>1.1574074074074073E-5</v>
      </c>
      <c r="O3008">
        <v>59</v>
      </c>
      <c r="P3008">
        <v>4</v>
      </c>
      <c r="Q3008">
        <f>pqZwift[[#This Row],[Afstand]]+IF(pqZwift[[#This Row],[Index]]&gt;1,Q3007,0)</f>
        <v>17899</v>
      </c>
      <c r="R3008">
        <v>13</v>
      </c>
      <c r="S3008">
        <v>93</v>
      </c>
    </row>
    <row r="3009" spans="2:19" x14ac:dyDescent="0.25">
      <c r="B3009">
        <v>3007</v>
      </c>
      <c r="C3009" t="s">
        <v>1431</v>
      </c>
      <c r="D3009" t="s">
        <v>48</v>
      </c>
      <c r="E3009" s="10">
        <v>1.1574074074074073E-5</v>
      </c>
      <c r="F3009" t="s">
        <v>1149</v>
      </c>
      <c r="G3009" t="s">
        <v>102</v>
      </c>
      <c r="H3009" s="11">
        <v>44171.433229166665</v>
      </c>
      <c r="I3009" t="s">
        <v>4010</v>
      </c>
      <c r="J3009">
        <v>0</v>
      </c>
      <c r="K3009">
        <v>93</v>
      </c>
      <c r="M3009">
        <v>3007</v>
      </c>
      <c r="N3009" s="16">
        <v>1.1574074074074073E-5</v>
      </c>
      <c r="O3009">
        <v>59</v>
      </c>
      <c r="P3009">
        <v>3</v>
      </c>
      <c r="Q3009">
        <f>pqZwift[[#This Row],[Afstand]]+IF(pqZwift[[#This Row],[Index]]&gt;1,Q3008,0)</f>
        <v>17902</v>
      </c>
      <c r="R3009">
        <v>11</v>
      </c>
      <c r="S3009">
        <v>93</v>
      </c>
    </row>
    <row r="3010" spans="2:19" x14ac:dyDescent="0.25">
      <c r="B3010">
        <v>3008</v>
      </c>
      <c r="C3010" t="s">
        <v>1431</v>
      </c>
      <c r="D3010" t="s">
        <v>48</v>
      </c>
      <c r="E3010" s="10">
        <v>1.1574074074074073E-5</v>
      </c>
      <c r="F3010" t="s">
        <v>1223</v>
      </c>
      <c r="G3010" t="s">
        <v>2724</v>
      </c>
      <c r="H3010" s="11">
        <v>44171.433240740742</v>
      </c>
      <c r="I3010" t="s">
        <v>4011</v>
      </c>
      <c r="J3010">
        <v>0</v>
      </c>
      <c r="K3010">
        <v>92</v>
      </c>
      <c r="M3010">
        <v>3008</v>
      </c>
      <c r="N3010" s="16">
        <v>1.1574074074074073E-5</v>
      </c>
      <c r="O3010">
        <v>59</v>
      </c>
      <c r="P3010">
        <v>3</v>
      </c>
      <c r="Q3010">
        <f>pqZwift[[#This Row],[Afstand]]+IF(pqZwift[[#This Row],[Index]]&gt;1,Q3009,0)</f>
        <v>17905</v>
      </c>
      <c r="R3010">
        <v>12</v>
      </c>
      <c r="S3010">
        <v>92</v>
      </c>
    </row>
    <row r="3011" spans="2:19" x14ac:dyDescent="0.25">
      <c r="B3011">
        <v>3009</v>
      </c>
      <c r="C3011" t="s">
        <v>1431</v>
      </c>
      <c r="D3011" t="s">
        <v>44</v>
      </c>
      <c r="E3011" s="10">
        <v>1.1574074074074073E-5</v>
      </c>
      <c r="F3011" t="s">
        <v>45</v>
      </c>
      <c r="G3011" t="s">
        <v>2716</v>
      </c>
      <c r="H3011" s="11">
        <v>44171.433252314811</v>
      </c>
      <c r="I3011" t="s">
        <v>4012</v>
      </c>
      <c r="J3011">
        <v>0</v>
      </c>
      <c r="K3011">
        <v>91</v>
      </c>
      <c r="M3011">
        <v>3009</v>
      </c>
      <c r="N3011" s="16">
        <v>1.1574074074074073E-5</v>
      </c>
      <c r="O3011">
        <v>59</v>
      </c>
      <c r="P3011">
        <v>4</v>
      </c>
      <c r="Q3011">
        <f>pqZwift[[#This Row],[Afstand]]+IF(pqZwift[[#This Row],[Index]]&gt;1,Q3010,0)</f>
        <v>17909</v>
      </c>
      <c r="R3011">
        <v>15</v>
      </c>
      <c r="S3011">
        <v>91</v>
      </c>
    </row>
    <row r="3012" spans="2:19" x14ac:dyDescent="0.25">
      <c r="B3012">
        <v>3010</v>
      </c>
      <c r="C3012" t="s">
        <v>1431</v>
      </c>
      <c r="D3012" t="s">
        <v>36</v>
      </c>
      <c r="E3012" s="10">
        <v>1.1574074074074073E-5</v>
      </c>
      <c r="F3012" t="s">
        <v>49</v>
      </c>
      <c r="G3012" t="s">
        <v>64</v>
      </c>
      <c r="H3012" s="11">
        <v>44171.433263888888</v>
      </c>
      <c r="I3012" t="s">
        <v>4013</v>
      </c>
      <c r="J3012">
        <v>0</v>
      </c>
      <c r="K3012">
        <v>91</v>
      </c>
      <c r="M3012">
        <v>3010</v>
      </c>
      <c r="N3012" s="16">
        <v>1.1574074074074073E-5</v>
      </c>
      <c r="O3012">
        <v>59</v>
      </c>
      <c r="P3012">
        <v>2</v>
      </c>
      <c r="Q3012">
        <f>pqZwift[[#This Row],[Afstand]]+IF(pqZwift[[#This Row],[Index]]&gt;1,Q3011,0)</f>
        <v>17911</v>
      </c>
      <c r="R3012">
        <v>9</v>
      </c>
      <c r="S3012">
        <v>91</v>
      </c>
    </row>
    <row r="3013" spans="2:19" x14ac:dyDescent="0.25">
      <c r="B3013">
        <v>3011</v>
      </c>
      <c r="C3013" t="s">
        <v>1431</v>
      </c>
      <c r="D3013" t="s">
        <v>44</v>
      </c>
      <c r="E3013" s="10">
        <v>1.1574074074074073E-5</v>
      </c>
      <c r="F3013" t="s">
        <v>1151</v>
      </c>
      <c r="G3013" t="s">
        <v>186</v>
      </c>
      <c r="H3013" s="11">
        <v>44171.433275462965</v>
      </c>
      <c r="I3013" t="s">
        <v>4014</v>
      </c>
      <c r="J3013">
        <v>0</v>
      </c>
      <c r="K3013">
        <v>90</v>
      </c>
      <c r="M3013">
        <v>3011</v>
      </c>
      <c r="N3013" s="16">
        <v>1.1574074074074073E-5</v>
      </c>
      <c r="O3013">
        <v>59</v>
      </c>
      <c r="P3013">
        <v>4</v>
      </c>
      <c r="Q3013">
        <f>pqZwift[[#This Row],[Afstand]]+IF(pqZwift[[#This Row],[Index]]&gt;1,Q3012,0)</f>
        <v>17915</v>
      </c>
      <c r="R3013">
        <v>14</v>
      </c>
      <c r="S3013">
        <v>90</v>
      </c>
    </row>
    <row r="3014" spans="2:19" x14ac:dyDescent="0.25">
      <c r="B3014">
        <v>3012</v>
      </c>
      <c r="C3014" t="s">
        <v>1431</v>
      </c>
      <c r="D3014" t="s">
        <v>36</v>
      </c>
      <c r="E3014" s="10">
        <v>1.1574074074074073E-5</v>
      </c>
      <c r="F3014" t="s">
        <v>40</v>
      </c>
      <c r="G3014" t="s">
        <v>156</v>
      </c>
      <c r="H3014" s="11">
        <v>44171.433287037034</v>
      </c>
      <c r="I3014" t="s">
        <v>4015</v>
      </c>
      <c r="J3014">
        <v>0</v>
      </c>
      <c r="K3014">
        <v>91</v>
      </c>
      <c r="M3014">
        <v>3012</v>
      </c>
      <c r="N3014" s="16">
        <v>1.1574074074074073E-5</v>
      </c>
      <c r="O3014">
        <v>59</v>
      </c>
      <c r="P3014">
        <v>2</v>
      </c>
      <c r="Q3014">
        <f>pqZwift[[#This Row],[Afstand]]+IF(pqZwift[[#This Row],[Index]]&gt;1,Q3013,0)</f>
        <v>17917</v>
      </c>
      <c r="R3014">
        <v>6</v>
      </c>
      <c r="S3014">
        <v>91</v>
      </c>
    </row>
    <row r="3015" spans="2:19" x14ac:dyDescent="0.25">
      <c r="B3015">
        <v>3013</v>
      </c>
      <c r="C3015" t="s">
        <v>1436</v>
      </c>
      <c r="D3015" t="s">
        <v>44</v>
      </c>
      <c r="E3015" s="10">
        <v>1.1574074074074073E-5</v>
      </c>
      <c r="F3015" t="s">
        <v>1154</v>
      </c>
      <c r="G3015" t="s">
        <v>3310</v>
      </c>
      <c r="H3015" s="11">
        <v>44171.433298611111</v>
      </c>
      <c r="I3015" t="s">
        <v>4016</v>
      </c>
      <c r="J3015">
        <v>0</v>
      </c>
      <c r="K3015">
        <v>91</v>
      </c>
      <c r="M3015">
        <v>3013</v>
      </c>
      <c r="N3015" s="16">
        <v>1.1574074074074073E-5</v>
      </c>
      <c r="O3015">
        <v>60</v>
      </c>
      <c r="P3015">
        <v>4</v>
      </c>
      <c r="Q3015">
        <f>pqZwift[[#This Row],[Afstand]]+IF(pqZwift[[#This Row],[Index]]&gt;1,Q3014,0)</f>
        <v>17921</v>
      </c>
      <c r="R3015">
        <v>13</v>
      </c>
      <c r="S3015">
        <v>91</v>
      </c>
    </row>
    <row r="3016" spans="2:19" x14ac:dyDescent="0.25">
      <c r="B3016">
        <v>3014</v>
      </c>
      <c r="C3016" t="s">
        <v>1436</v>
      </c>
      <c r="D3016" t="s">
        <v>44</v>
      </c>
      <c r="E3016" s="10">
        <v>1.1574074074074073E-5</v>
      </c>
      <c r="F3016" t="s">
        <v>1154</v>
      </c>
      <c r="G3016" t="s">
        <v>318</v>
      </c>
      <c r="H3016" s="11">
        <v>44171.433310185188</v>
      </c>
      <c r="I3016" t="s">
        <v>4017</v>
      </c>
      <c r="J3016">
        <v>0</v>
      </c>
      <c r="K3016">
        <v>90</v>
      </c>
      <c r="M3016">
        <v>3014</v>
      </c>
      <c r="N3016" s="16">
        <v>1.1574074074074073E-5</v>
      </c>
      <c r="O3016">
        <v>60</v>
      </c>
      <c r="P3016">
        <v>4</v>
      </c>
      <c r="Q3016">
        <f>pqZwift[[#This Row],[Afstand]]+IF(pqZwift[[#This Row],[Index]]&gt;1,Q3015,0)</f>
        <v>17925</v>
      </c>
      <c r="R3016">
        <v>13</v>
      </c>
      <c r="S3016">
        <v>90</v>
      </c>
    </row>
    <row r="3017" spans="2:19" x14ac:dyDescent="0.25">
      <c r="B3017">
        <v>3015</v>
      </c>
      <c r="C3017" t="s">
        <v>1436</v>
      </c>
      <c r="D3017" t="s">
        <v>44</v>
      </c>
      <c r="E3017" s="10">
        <v>1.1574074074074073E-5</v>
      </c>
      <c r="F3017" t="s">
        <v>1154</v>
      </c>
      <c r="G3017" t="s">
        <v>3367</v>
      </c>
      <c r="H3017" s="11">
        <v>44171.433321759258</v>
      </c>
      <c r="I3017" t="s">
        <v>4018</v>
      </c>
      <c r="J3017">
        <v>0</v>
      </c>
      <c r="K3017">
        <v>90</v>
      </c>
      <c r="M3017">
        <v>3015</v>
      </c>
      <c r="N3017" s="16">
        <v>1.1574074074074073E-5</v>
      </c>
      <c r="O3017">
        <v>60</v>
      </c>
      <c r="P3017">
        <v>4</v>
      </c>
      <c r="Q3017">
        <f>pqZwift[[#This Row],[Afstand]]+IF(pqZwift[[#This Row],[Index]]&gt;1,Q3016,0)</f>
        <v>17929</v>
      </c>
      <c r="R3017">
        <v>13</v>
      </c>
      <c r="S3017">
        <v>90</v>
      </c>
    </row>
    <row r="3018" spans="2:19" x14ac:dyDescent="0.25">
      <c r="B3018">
        <v>3016</v>
      </c>
      <c r="C3018" t="s">
        <v>1436</v>
      </c>
      <c r="D3018" t="s">
        <v>136</v>
      </c>
      <c r="E3018" s="10">
        <v>1.1574074074074073E-5</v>
      </c>
      <c r="F3018" t="s">
        <v>3280</v>
      </c>
      <c r="G3018" t="s">
        <v>357</v>
      </c>
      <c r="H3018" s="11">
        <v>44171.433333333334</v>
      </c>
      <c r="I3018" t="s">
        <v>4019</v>
      </c>
      <c r="J3018">
        <v>0</v>
      </c>
      <c r="K3018">
        <v>89</v>
      </c>
      <c r="M3018">
        <v>3016</v>
      </c>
      <c r="N3018" s="16">
        <v>1.1574074074074073E-5</v>
      </c>
      <c r="O3018">
        <v>60</v>
      </c>
      <c r="P3018">
        <v>1</v>
      </c>
      <c r="Q3018">
        <f>pqZwift[[#This Row],[Afstand]]+IF(pqZwift[[#This Row],[Index]]&gt;1,Q3017,0)</f>
        <v>17930</v>
      </c>
      <c r="R3018">
        <v>43</v>
      </c>
      <c r="S3018">
        <v>89</v>
      </c>
    </row>
    <row r="3019" spans="2:19" x14ac:dyDescent="0.25">
      <c r="B3019">
        <v>3017</v>
      </c>
      <c r="C3019" t="s">
        <v>1436</v>
      </c>
      <c r="D3019" t="s">
        <v>44</v>
      </c>
      <c r="E3019" s="10">
        <v>1.1574074074074073E-5</v>
      </c>
      <c r="F3019" t="s">
        <v>1154</v>
      </c>
      <c r="G3019" t="s">
        <v>1260</v>
      </c>
      <c r="H3019" s="11">
        <v>44171.433344907404</v>
      </c>
      <c r="I3019" t="s">
        <v>4020</v>
      </c>
      <c r="J3019">
        <v>0</v>
      </c>
      <c r="K3019">
        <v>88</v>
      </c>
      <c r="M3019">
        <v>3017</v>
      </c>
      <c r="N3019" s="16">
        <v>1.1574074074074073E-5</v>
      </c>
      <c r="O3019">
        <v>60</v>
      </c>
      <c r="P3019">
        <v>4</v>
      </c>
      <c r="Q3019">
        <f>pqZwift[[#This Row],[Afstand]]+IF(pqZwift[[#This Row],[Index]]&gt;1,Q3018,0)</f>
        <v>17934</v>
      </c>
      <c r="R3019">
        <v>13</v>
      </c>
      <c r="S3019">
        <v>88</v>
      </c>
    </row>
    <row r="3020" spans="2:19" x14ac:dyDescent="0.25">
      <c r="B3020">
        <v>3018</v>
      </c>
      <c r="C3020" t="s">
        <v>1436</v>
      </c>
      <c r="D3020" t="s">
        <v>44</v>
      </c>
      <c r="E3020" s="10">
        <v>1.1574074074074073E-5</v>
      </c>
      <c r="F3020" t="s">
        <v>1154</v>
      </c>
      <c r="G3020" t="s">
        <v>1260</v>
      </c>
      <c r="H3020" s="11">
        <v>44171.433356481481</v>
      </c>
      <c r="I3020" t="s">
        <v>4021</v>
      </c>
      <c r="J3020">
        <v>0</v>
      </c>
      <c r="K3020">
        <v>89</v>
      </c>
      <c r="M3020">
        <v>3018</v>
      </c>
      <c r="N3020" s="16">
        <v>1.1574074074074073E-5</v>
      </c>
      <c r="O3020">
        <v>60</v>
      </c>
      <c r="P3020">
        <v>4</v>
      </c>
      <c r="Q3020">
        <f>pqZwift[[#This Row],[Afstand]]+IF(pqZwift[[#This Row],[Index]]&gt;1,Q3019,0)</f>
        <v>17938</v>
      </c>
      <c r="R3020">
        <v>13</v>
      </c>
      <c r="S3020">
        <v>89</v>
      </c>
    </row>
    <row r="3021" spans="2:19" x14ac:dyDescent="0.25">
      <c r="B3021">
        <v>3019</v>
      </c>
      <c r="C3021" t="s">
        <v>1436</v>
      </c>
      <c r="D3021" t="s">
        <v>44</v>
      </c>
      <c r="E3021" s="10">
        <v>1.1574074074074073E-5</v>
      </c>
      <c r="F3021" t="s">
        <v>1154</v>
      </c>
      <c r="G3021" t="s">
        <v>320</v>
      </c>
      <c r="H3021" s="11">
        <v>44171.433368055557</v>
      </c>
      <c r="I3021" t="s">
        <v>4022</v>
      </c>
      <c r="J3021">
        <v>0</v>
      </c>
      <c r="K3021">
        <v>88</v>
      </c>
      <c r="M3021">
        <v>3019</v>
      </c>
      <c r="N3021" s="16">
        <v>1.1574074074074073E-5</v>
      </c>
      <c r="O3021">
        <v>60</v>
      </c>
      <c r="P3021">
        <v>4</v>
      </c>
      <c r="Q3021">
        <f>pqZwift[[#This Row],[Afstand]]+IF(pqZwift[[#This Row],[Index]]&gt;1,Q3020,0)</f>
        <v>17942</v>
      </c>
      <c r="R3021">
        <v>13</v>
      </c>
      <c r="S3021">
        <v>88</v>
      </c>
    </row>
    <row r="3022" spans="2:19" x14ac:dyDescent="0.25">
      <c r="B3022">
        <v>3020</v>
      </c>
      <c r="C3022" t="s">
        <v>1436</v>
      </c>
      <c r="D3022" t="s">
        <v>136</v>
      </c>
      <c r="E3022" s="10">
        <v>1.1574074074074073E-5</v>
      </c>
      <c r="F3022" t="s">
        <v>3274</v>
      </c>
      <c r="G3022" t="s">
        <v>1296</v>
      </c>
      <c r="H3022" s="11">
        <v>44171.433379629627</v>
      </c>
      <c r="I3022" t="s">
        <v>4023</v>
      </c>
      <c r="J3022">
        <v>0</v>
      </c>
      <c r="K3022">
        <v>89</v>
      </c>
      <c r="M3022">
        <v>3020</v>
      </c>
      <c r="N3022" s="16">
        <v>1.1574074074074073E-5</v>
      </c>
      <c r="O3022">
        <v>60</v>
      </c>
      <c r="P3022">
        <v>1</v>
      </c>
      <c r="Q3022">
        <f>pqZwift[[#This Row],[Afstand]]+IF(pqZwift[[#This Row],[Index]]&gt;1,Q3021,0)</f>
        <v>17943</v>
      </c>
      <c r="R3022">
        <v>5</v>
      </c>
      <c r="S3022">
        <v>89</v>
      </c>
    </row>
    <row r="3023" spans="2:19" x14ac:dyDescent="0.25">
      <c r="B3023">
        <v>3021</v>
      </c>
      <c r="C3023" t="s">
        <v>1436</v>
      </c>
      <c r="D3023" t="s">
        <v>44</v>
      </c>
      <c r="E3023" s="10">
        <v>1.1574074074074073E-5</v>
      </c>
      <c r="F3023" t="s">
        <v>1154</v>
      </c>
      <c r="G3023" t="s">
        <v>221</v>
      </c>
      <c r="H3023" s="11">
        <v>44171.433391203704</v>
      </c>
      <c r="I3023" t="s">
        <v>4024</v>
      </c>
      <c r="J3023">
        <v>0</v>
      </c>
      <c r="K3023">
        <v>88</v>
      </c>
      <c r="M3023">
        <v>3021</v>
      </c>
      <c r="N3023" s="16">
        <v>1.1574074074074073E-5</v>
      </c>
      <c r="O3023">
        <v>60</v>
      </c>
      <c r="P3023">
        <v>4</v>
      </c>
      <c r="Q3023">
        <f>pqZwift[[#This Row],[Afstand]]+IF(pqZwift[[#This Row],[Index]]&gt;1,Q3022,0)</f>
        <v>17947</v>
      </c>
      <c r="R3023">
        <v>13</v>
      </c>
      <c r="S3023">
        <v>88</v>
      </c>
    </row>
    <row r="3024" spans="2:19" x14ac:dyDescent="0.25">
      <c r="B3024">
        <v>3022</v>
      </c>
      <c r="C3024" t="s">
        <v>1441</v>
      </c>
      <c r="D3024" t="s">
        <v>44</v>
      </c>
      <c r="E3024" s="10">
        <v>1.1574074074074073E-5</v>
      </c>
      <c r="F3024" t="s">
        <v>1154</v>
      </c>
      <c r="G3024" t="s">
        <v>2786</v>
      </c>
      <c r="H3024" s="11">
        <v>44171.43340277778</v>
      </c>
      <c r="I3024" t="s">
        <v>4025</v>
      </c>
      <c r="J3024">
        <v>0</v>
      </c>
      <c r="K3024">
        <v>88</v>
      </c>
      <c r="M3024">
        <v>3022</v>
      </c>
      <c r="N3024" s="16">
        <v>1.1574074074074073E-5</v>
      </c>
      <c r="O3024">
        <v>61</v>
      </c>
      <c r="P3024">
        <v>4</v>
      </c>
      <c r="Q3024">
        <f>pqZwift[[#This Row],[Afstand]]+IF(pqZwift[[#This Row],[Index]]&gt;1,Q3023,0)</f>
        <v>17951</v>
      </c>
      <c r="R3024">
        <v>13</v>
      </c>
      <c r="S3024">
        <v>88</v>
      </c>
    </row>
    <row r="3025" spans="2:19" x14ac:dyDescent="0.25">
      <c r="B3025">
        <v>3023</v>
      </c>
      <c r="C3025" t="s">
        <v>1441</v>
      </c>
      <c r="D3025" t="s">
        <v>36</v>
      </c>
      <c r="E3025" s="10">
        <v>1.1574074074074073E-5</v>
      </c>
      <c r="F3025" t="s">
        <v>40</v>
      </c>
      <c r="G3025" t="s">
        <v>237</v>
      </c>
      <c r="H3025" s="11">
        <v>44171.43341435185</v>
      </c>
      <c r="I3025" t="s">
        <v>4026</v>
      </c>
      <c r="J3025">
        <v>0</v>
      </c>
      <c r="K3025">
        <v>87</v>
      </c>
      <c r="M3025">
        <v>3023</v>
      </c>
      <c r="N3025" s="16">
        <v>1.1574074074074073E-5</v>
      </c>
      <c r="O3025">
        <v>61</v>
      </c>
      <c r="P3025">
        <v>2</v>
      </c>
      <c r="Q3025">
        <f>pqZwift[[#This Row],[Afstand]]+IF(pqZwift[[#This Row],[Index]]&gt;1,Q3024,0)</f>
        <v>17953</v>
      </c>
      <c r="R3025">
        <v>6</v>
      </c>
      <c r="S3025">
        <v>87</v>
      </c>
    </row>
    <row r="3026" spans="2:19" x14ac:dyDescent="0.25">
      <c r="B3026">
        <v>3024</v>
      </c>
      <c r="C3026" t="s">
        <v>1441</v>
      </c>
      <c r="D3026" t="s">
        <v>44</v>
      </c>
      <c r="E3026" s="10">
        <v>1.1574074074074073E-5</v>
      </c>
      <c r="F3026" t="s">
        <v>1151</v>
      </c>
      <c r="G3026" t="s">
        <v>282</v>
      </c>
      <c r="H3026" s="11">
        <v>44171.433425925927</v>
      </c>
      <c r="I3026" t="s">
        <v>4027</v>
      </c>
      <c r="J3026">
        <v>0</v>
      </c>
      <c r="K3026">
        <v>88</v>
      </c>
      <c r="M3026">
        <v>3024</v>
      </c>
      <c r="N3026" s="16">
        <v>1.1574074074074073E-5</v>
      </c>
      <c r="O3026">
        <v>61</v>
      </c>
      <c r="P3026">
        <v>4</v>
      </c>
      <c r="Q3026">
        <f>pqZwift[[#This Row],[Afstand]]+IF(pqZwift[[#This Row],[Index]]&gt;1,Q3025,0)</f>
        <v>17957</v>
      </c>
      <c r="R3026">
        <v>14</v>
      </c>
      <c r="S3026">
        <v>88</v>
      </c>
    </row>
    <row r="3027" spans="2:19" x14ac:dyDescent="0.25">
      <c r="B3027">
        <v>3025</v>
      </c>
      <c r="C3027" t="s">
        <v>1441</v>
      </c>
      <c r="D3027" t="s">
        <v>36</v>
      </c>
      <c r="E3027" s="10">
        <v>1.1574074074074073E-5</v>
      </c>
      <c r="F3027" t="s">
        <v>37</v>
      </c>
      <c r="G3027" t="s">
        <v>258</v>
      </c>
      <c r="H3027" s="11">
        <v>44171.433437500003</v>
      </c>
      <c r="I3027" t="s">
        <v>4028</v>
      </c>
      <c r="J3027">
        <v>0</v>
      </c>
      <c r="K3027">
        <v>88</v>
      </c>
      <c r="M3027">
        <v>3025</v>
      </c>
      <c r="N3027" s="16">
        <v>1.1574074074074073E-5</v>
      </c>
      <c r="O3027">
        <v>61</v>
      </c>
      <c r="P3027">
        <v>2</v>
      </c>
      <c r="Q3027">
        <f>pqZwift[[#This Row],[Afstand]]+IF(pqZwift[[#This Row],[Index]]&gt;1,Q3026,0)</f>
        <v>17959</v>
      </c>
      <c r="R3027">
        <v>7</v>
      </c>
      <c r="S3027">
        <v>88</v>
      </c>
    </row>
    <row r="3028" spans="2:19" x14ac:dyDescent="0.25">
      <c r="B3028">
        <v>3026</v>
      </c>
      <c r="C3028" t="s">
        <v>1441</v>
      </c>
      <c r="D3028" t="s">
        <v>44</v>
      </c>
      <c r="E3028" s="10">
        <v>1.1574074074074073E-5</v>
      </c>
      <c r="F3028" t="s">
        <v>1151</v>
      </c>
      <c r="G3028" t="s">
        <v>227</v>
      </c>
      <c r="H3028" s="11">
        <v>44171.433449074073</v>
      </c>
      <c r="I3028" t="s">
        <v>4029</v>
      </c>
      <c r="J3028">
        <v>0</v>
      </c>
      <c r="K3028">
        <v>89</v>
      </c>
      <c r="M3028">
        <v>3026</v>
      </c>
      <c r="N3028" s="16">
        <v>1.1574074074074073E-5</v>
      </c>
      <c r="O3028">
        <v>61</v>
      </c>
      <c r="P3028">
        <v>4</v>
      </c>
      <c r="Q3028">
        <f>pqZwift[[#This Row],[Afstand]]+IF(pqZwift[[#This Row],[Index]]&gt;1,Q3027,0)</f>
        <v>17963</v>
      </c>
      <c r="R3028">
        <v>14</v>
      </c>
      <c r="S3028">
        <v>89</v>
      </c>
    </row>
    <row r="3029" spans="2:19" x14ac:dyDescent="0.25">
      <c r="B3029">
        <v>3027</v>
      </c>
      <c r="C3029" t="s">
        <v>1441</v>
      </c>
      <c r="D3029" t="s">
        <v>48</v>
      </c>
      <c r="E3029" s="10">
        <v>1.1574074074074073E-5</v>
      </c>
      <c r="F3029" t="s">
        <v>1149</v>
      </c>
      <c r="G3029" t="s">
        <v>430</v>
      </c>
      <c r="H3029" s="11">
        <v>44171.43346064815</v>
      </c>
      <c r="I3029" t="s">
        <v>4030</v>
      </c>
      <c r="J3029">
        <v>0</v>
      </c>
      <c r="K3029">
        <v>88</v>
      </c>
      <c r="M3029">
        <v>3027</v>
      </c>
      <c r="N3029" s="16">
        <v>1.1574074074074073E-5</v>
      </c>
      <c r="O3029">
        <v>61</v>
      </c>
      <c r="P3029">
        <v>3</v>
      </c>
      <c r="Q3029">
        <f>pqZwift[[#This Row],[Afstand]]+IF(pqZwift[[#This Row],[Index]]&gt;1,Q3028,0)</f>
        <v>17966</v>
      </c>
      <c r="R3029">
        <v>11</v>
      </c>
      <c r="S3029">
        <v>88</v>
      </c>
    </row>
    <row r="3030" spans="2:19" x14ac:dyDescent="0.25">
      <c r="B3030">
        <v>3028</v>
      </c>
      <c r="C3030" t="s">
        <v>1441</v>
      </c>
      <c r="D3030" t="s">
        <v>48</v>
      </c>
      <c r="E3030" s="10">
        <v>1.1574074074074073E-5</v>
      </c>
      <c r="F3030" t="s">
        <v>1228</v>
      </c>
      <c r="G3030" t="s">
        <v>595</v>
      </c>
      <c r="H3030" s="11">
        <v>44171.433472222219</v>
      </c>
      <c r="I3030" t="s">
        <v>4031</v>
      </c>
      <c r="J3030">
        <v>0</v>
      </c>
      <c r="K3030">
        <v>89</v>
      </c>
      <c r="M3030">
        <v>3028</v>
      </c>
      <c r="N3030" s="16">
        <v>1.1574074074074073E-5</v>
      </c>
      <c r="O3030">
        <v>61</v>
      </c>
      <c r="P3030">
        <v>3</v>
      </c>
      <c r="Q3030">
        <f>pqZwift[[#This Row],[Afstand]]+IF(pqZwift[[#This Row],[Index]]&gt;1,Q3029,0)</f>
        <v>17969</v>
      </c>
      <c r="R3030">
        <v>10</v>
      </c>
      <c r="S3030">
        <v>89</v>
      </c>
    </row>
    <row r="3031" spans="2:19" x14ac:dyDescent="0.25">
      <c r="B3031">
        <v>3029</v>
      </c>
      <c r="C3031" t="s">
        <v>1441</v>
      </c>
      <c r="D3031" t="s">
        <v>48</v>
      </c>
      <c r="E3031" s="10">
        <v>1.1574074074074073E-5</v>
      </c>
      <c r="F3031" t="s">
        <v>1223</v>
      </c>
      <c r="G3031" t="s">
        <v>1244</v>
      </c>
      <c r="H3031" s="11">
        <v>44171.433483796296</v>
      </c>
      <c r="I3031" t="s">
        <v>4032</v>
      </c>
      <c r="J3031">
        <v>0</v>
      </c>
      <c r="K3031">
        <v>88</v>
      </c>
      <c r="M3031">
        <v>3029</v>
      </c>
      <c r="N3031" s="16">
        <v>1.1574074074074073E-5</v>
      </c>
      <c r="O3031">
        <v>61</v>
      </c>
      <c r="P3031">
        <v>3</v>
      </c>
      <c r="Q3031">
        <f>pqZwift[[#This Row],[Afstand]]+IF(pqZwift[[#This Row],[Index]]&gt;1,Q3030,0)</f>
        <v>17972</v>
      </c>
      <c r="R3031">
        <v>12</v>
      </c>
      <c r="S3031">
        <v>88</v>
      </c>
    </row>
    <row r="3032" spans="2:19" x14ac:dyDescent="0.25">
      <c r="B3032">
        <v>3030</v>
      </c>
      <c r="C3032" t="s">
        <v>1441</v>
      </c>
      <c r="D3032" t="s">
        <v>48</v>
      </c>
      <c r="E3032" s="10">
        <v>1.1574074074074073E-5</v>
      </c>
      <c r="F3032" t="s">
        <v>1228</v>
      </c>
      <c r="G3032" t="s">
        <v>336</v>
      </c>
      <c r="H3032" s="11">
        <v>44171.433495370373</v>
      </c>
      <c r="I3032" t="s">
        <v>4033</v>
      </c>
      <c r="J3032">
        <v>0</v>
      </c>
      <c r="K3032">
        <v>88</v>
      </c>
      <c r="M3032">
        <v>3030</v>
      </c>
      <c r="N3032" s="16">
        <v>1.1574074074074073E-5</v>
      </c>
      <c r="O3032">
        <v>61</v>
      </c>
      <c r="P3032">
        <v>3</v>
      </c>
      <c r="Q3032">
        <f>pqZwift[[#This Row],[Afstand]]+IF(pqZwift[[#This Row],[Index]]&gt;1,Q3031,0)</f>
        <v>17975</v>
      </c>
      <c r="R3032">
        <v>10</v>
      </c>
      <c r="S3032">
        <v>88</v>
      </c>
    </row>
    <row r="3033" spans="2:19" x14ac:dyDescent="0.25">
      <c r="B3033">
        <v>3031</v>
      </c>
      <c r="C3033" t="s">
        <v>1441</v>
      </c>
      <c r="D3033" t="s">
        <v>48</v>
      </c>
      <c r="E3033" s="10">
        <v>1.1574074074074073E-5</v>
      </c>
      <c r="F3033" t="s">
        <v>1149</v>
      </c>
      <c r="G3033" t="s">
        <v>460</v>
      </c>
      <c r="H3033" s="11">
        <v>44171.433506944442</v>
      </c>
      <c r="I3033" t="s">
        <v>4034</v>
      </c>
      <c r="J3033">
        <v>0</v>
      </c>
      <c r="K3033">
        <v>87</v>
      </c>
      <c r="M3033">
        <v>3031</v>
      </c>
      <c r="N3033" s="16">
        <v>1.1574074074074073E-5</v>
      </c>
      <c r="O3033">
        <v>61</v>
      </c>
      <c r="P3033">
        <v>3</v>
      </c>
      <c r="Q3033">
        <f>pqZwift[[#This Row],[Afstand]]+IF(pqZwift[[#This Row],[Index]]&gt;1,Q3032,0)</f>
        <v>17978</v>
      </c>
      <c r="R3033">
        <v>11</v>
      </c>
      <c r="S3033">
        <v>87</v>
      </c>
    </row>
    <row r="3034" spans="2:19" x14ac:dyDescent="0.25">
      <c r="B3034">
        <v>3032</v>
      </c>
      <c r="C3034" t="s">
        <v>1441</v>
      </c>
      <c r="D3034" t="s">
        <v>48</v>
      </c>
      <c r="E3034" s="10">
        <v>1.1574074074074073E-5</v>
      </c>
      <c r="F3034" t="s">
        <v>1149</v>
      </c>
      <c r="G3034" t="s">
        <v>336</v>
      </c>
      <c r="H3034" s="11">
        <v>44171.433518518519</v>
      </c>
      <c r="I3034" t="s">
        <v>4035</v>
      </c>
      <c r="J3034">
        <v>0</v>
      </c>
      <c r="K3034">
        <v>89</v>
      </c>
      <c r="M3034">
        <v>3032</v>
      </c>
      <c r="N3034" s="16">
        <v>1.1574074074074073E-5</v>
      </c>
      <c r="O3034">
        <v>61</v>
      </c>
      <c r="P3034">
        <v>3</v>
      </c>
      <c r="Q3034">
        <f>pqZwift[[#This Row],[Afstand]]+IF(pqZwift[[#This Row],[Index]]&gt;1,Q3033,0)</f>
        <v>17981</v>
      </c>
      <c r="R3034">
        <v>11</v>
      </c>
      <c r="S3034">
        <v>89</v>
      </c>
    </row>
    <row r="3035" spans="2:19" x14ac:dyDescent="0.25">
      <c r="B3035">
        <v>3033</v>
      </c>
      <c r="C3035" t="s">
        <v>1441</v>
      </c>
      <c r="D3035" t="s">
        <v>48</v>
      </c>
      <c r="E3035" s="10">
        <v>1.1574074074074073E-5</v>
      </c>
      <c r="F3035" t="s">
        <v>1149</v>
      </c>
      <c r="G3035" t="s">
        <v>336</v>
      </c>
      <c r="H3035" s="11">
        <v>44171.433530092596</v>
      </c>
      <c r="I3035" t="s">
        <v>4036</v>
      </c>
      <c r="J3035">
        <v>0</v>
      </c>
      <c r="K3035">
        <v>88</v>
      </c>
      <c r="M3035">
        <v>3033</v>
      </c>
      <c r="N3035" s="16">
        <v>1.1574074074074073E-5</v>
      </c>
      <c r="O3035">
        <v>61</v>
      </c>
      <c r="P3035">
        <v>3</v>
      </c>
      <c r="Q3035">
        <f>pqZwift[[#This Row],[Afstand]]+IF(pqZwift[[#This Row],[Index]]&gt;1,Q3034,0)</f>
        <v>17984</v>
      </c>
      <c r="R3035">
        <v>11</v>
      </c>
      <c r="S3035">
        <v>88</v>
      </c>
    </row>
    <row r="3036" spans="2:19" x14ac:dyDescent="0.25">
      <c r="B3036">
        <v>3034</v>
      </c>
      <c r="C3036" t="s">
        <v>1449</v>
      </c>
      <c r="D3036" t="s">
        <v>48</v>
      </c>
      <c r="E3036" s="10">
        <v>1.1574074074074073E-5</v>
      </c>
      <c r="F3036" t="s">
        <v>1223</v>
      </c>
      <c r="G3036" t="s">
        <v>336</v>
      </c>
      <c r="H3036" s="11">
        <v>44171.433541666665</v>
      </c>
      <c r="I3036" t="s">
        <v>4037</v>
      </c>
      <c r="J3036">
        <v>0</v>
      </c>
      <c r="K3036">
        <v>91</v>
      </c>
      <c r="M3036">
        <v>3034</v>
      </c>
      <c r="N3036" s="16">
        <v>1.1574074074074073E-5</v>
      </c>
      <c r="O3036">
        <v>62</v>
      </c>
      <c r="P3036">
        <v>3</v>
      </c>
      <c r="Q3036">
        <f>pqZwift[[#This Row],[Afstand]]+IF(pqZwift[[#This Row],[Index]]&gt;1,Q3035,0)</f>
        <v>17987</v>
      </c>
      <c r="R3036">
        <v>12</v>
      </c>
      <c r="S3036">
        <v>91</v>
      </c>
    </row>
    <row r="3037" spans="2:19" x14ac:dyDescent="0.25">
      <c r="B3037">
        <v>3035</v>
      </c>
      <c r="C3037" t="s">
        <v>1449</v>
      </c>
      <c r="D3037" t="s">
        <v>48</v>
      </c>
      <c r="E3037" s="10">
        <v>1.1574074074074073E-5</v>
      </c>
      <c r="F3037" t="s">
        <v>1149</v>
      </c>
      <c r="G3037" t="s">
        <v>336</v>
      </c>
      <c r="H3037" s="11">
        <v>44171.433553240742</v>
      </c>
      <c r="I3037" t="s">
        <v>4038</v>
      </c>
      <c r="J3037">
        <v>0</v>
      </c>
      <c r="K3037">
        <v>90</v>
      </c>
      <c r="M3037">
        <v>3035</v>
      </c>
      <c r="N3037" s="16">
        <v>1.1574074074074073E-5</v>
      </c>
      <c r="O3037">
        <v>62</v>
      </c>
      <c r="P3037">
        <v>3</v>
      </c>
      <c r="Q3037">
        <f>pqZwift[[#This Row],[Afstand]]+IF(pqZwift[[#This Row],[Index]]&gt;1,Q3036,0)</f>
        <v>17990</v>
      </c>
      <c r="R3037">
        <v>11</v>
      </c>
      <c r="S3037">
        <v>90</v>
      </c>
    </row>
    <row r="3038" spans="2:19" x14ac:dyDescent="0.25">
      <c r="B3038">
        <v>3036</v>
      </c>
      <c r="C3038" t="s">
        <v>1449</v>
      </c>
      <c r="D3038" t="s">
        <v>48</v>
      </c>
      <c r="E3038" s="10">
        <v>1.1574074074074073E-5</v>
      </c>
      <c r="F3038" t="s">
        <v>1223</v>
      </c>
      <c r="G3038" t="s">
        <v>336</v>
      </c>
      <c r="H3038" s="11">
        <v>44171.433564814812</v>
      </c>
      <c r="I3038" t="s">
        <v>4039</v>
      </c>
      <c r="J3038">
        <v>0</v>
      </c>
      <c r="K3038">
        <v>91</v>
      </c>
      <c r="M3038">
        <v>3036</v>
      </c>
      <c r="N3038" s="16">
        <v>1.1574074074074073E-5</v>
      </c>
      <c r="O3038">
        <v>62</v>
      </c>
      <c r="P3038">
        <v>3</v>
      </c>
      <c r="Q3038">
        <f>pqZwift[[#This Row],[Afstand]]+IF(pqZwift[[#This Row],[Index]]&gt;1,Q3037,0)</f>
        <v>17993</v>
      </c>
      <c r="R3038">
        <v>12</v>
      </c>
      <c r="S3038">
        <v>91</v>
      </c>
    </row>
    <row r="3039" spans="2:19" x14ac:dyDescent="0.25">
      <c r="B3039">
        <v>3037</v>
      </c>
      <c r="C3039" t="s">
        <v>1449</v>
      </c>
      <c r="D3039" t="s">
        <v>48</v>
      </c>
      <c r="E3039" s="10">
        <v>1.1574074074074073E-5</v>
      </c>
      <c r="F3039" t="s">
        <v>1223</v>
      </c>
      <c r="G3039" t="s">
        <v>336</v>
      </c>
      <c r="H3039" s="11">
        <v>44171.433576388888</v>
      </c>
      <c r="I3039" t="s">
        <v>4040</v>
      </c>
      <c r="J3039">
        <v>0</v>
      </c>
      <c r="K3039">
        <v>91</v>
      </c>
      <c r="M3039">
        <v>3037</v>
      </c>
      <c r="N3039" s="16">
        <v>1.1574074074074073E-5</v>
      </c>
      <c r="O3039">
        <v>62</v>
      </c>
      <c r="P3039">
        <v>3</v>
      </c>
      <c r="Q3039">
        <f>pqZwift[[#This Row],[Afstand]]+IF(pqZwift[[#This Row],[Index]]&gt;1,Q3038,0)</f>
        <v>17996</v>
      </c>
      <c r="R3039">
        <v>12</v>
      </c>
      <c r="S3039">
        <v>91</v>
      </c>
    </row>
    <row r="3040" spans="2:19" x14ac:dyDescent="0.25">
      <c r="B3040">
        <v>3038</v>
      </c>
      <c r="C3040" t="s">
        <v>1449</v>
      </c>
      <c r="D3040" t="s">
        <v>48</v>
      </c>
      <c r="E3040" s="10">
        <v>1.1574074074074073E-5</v>
      </c>
      <c r="F3040" t="s">
        <v>1223</v>
      </c>
      <c r="G3040" t="s">
        <v>336</v>
      </c>
      <c r="H3040" s="11">
        <v>44171.433587962965</v>
      </c>
      <c r="I3040" t="s">
        <v>4041</v>
      </c>
      <c r="J3040">
        <v>0</v>
      </c>
      <c r="K3040">
        <v>92</v>
      </c>
      <c r="M3040">
        <v>3038</v>
      </c>
      <c r="N3040" s="16">
        <v>1.1574074074074073E-5</v>
      </c>
      <c r="O3040">
        <v>62</v>
      </c>
      <c r="P3040">
        <v>3</v>
      </c>
      <c r="Q3040">
        <f>pqZwift[[#This Row],[Afstand]]+IF(pqZwift[[#This Row],[Index]]&gt;1,Q3039,0)</f>
        <v>17999</v>
      </c>
      <c r="R3040">
        <v>12</v>
      </c>
      <c r="S3040">
        <v>92</v>
      </c>
    </row>
    <row r="3041" spans="2:19" x14ac:dyDescent="0.25">
      <c r="B3041">
        <v>3039</v>
      </c>
      <c r="C3041" t="s">
        <v>1449</v>
      </c>
      <c r="D3041" t="s">
        <v>48</v>
      </c>
      <c r="E3041" s="10">
        <v>1.1574074074074073E-5</v>
      </c>
      <c r="F3041" t="s">
        <v>1223</v>
      </c>
      <c r="G3041" t="s">
        <v>336</v>
      </c>
      <c r="H3041" s="11">
        <v>44171.433599537035</v>
      </c>
      <c r="I3041" t="s">
        <v>4042</v>
      </c>
      <c r="J3041">
        <v>0</v>
      </c>
      <c r="K3041">
        <v>93</v>
      </c>
      <c r="M3041">
        <v>3039</v>
      </c>
      <c r="N3041" s="16">
        <v>1.1574074074074073E-5</v>
      </c>
      <c r="O3041">
        <v>62</v>
      </c>
      <c r="P3041">
        <v>3</v>
      </c>
      <c r="Q3041">
        <f>pqZwift[[#This Row],[Afstand]]+IF(pqZwift[[#This Row],[Index]]&gt;1,Q3040,0)</f>
        <v>18002</v>
      </c>
      <c r="R3041">
        <v>12</v>
      </c>
      <c r="S3041">
        <v>93</v>
      </c>
    </row>
    <row r="3042" spans="2:19" x14ac:dyDescent="0.25">
      <c r="B3042">
        <v>3040</v>
      </c>
      <c r="C3042" t="s">
        <v>1449</v>
      </c>
      <c r="D3042" t="s">
        <v>44</v>
      </c>
      <c r="E3042" s="10">
        <v>1.1574074074074073E-5</v>
      </c>
      <c r="F3042" t="s">
        <v>1154</v>
      </c>
      <c r="G3042" t="s">
        <v>336</v>
      </c>
      <c r="H3042" s="11">
        <v>44171.433611111112</v>
      </c>
      <c r="I3042" t="s">
        <v>4043</v>
      </c>
      <c r="J3042">
        <v>0</v>
      </c>
      <c r="K3042">
        <v>91</v>
      </c>
      <c r="M3042">
        <v>3040</v>
      </c>
      <c r="N3042" s="16">
        <v>1.1574074074074073E-5</v>
      </c>
      <c r="O3042">
        <v>62</v>
      </c>
      <c r="P3042">
        <v>4</v>
      </c>
      <c r="Q3042">
        <f>pqZwift[[#This Row],[Afstand]]+IF(pqZwift[[#This Row],[Index]]&gt;1,Q3041,0)</f>
        <v>18006</v>
      </c>
      <c r="R3042">
        <v>13</v>
      </c>
      <c r="S3042">
        <v>91</v>
      </c>
    </row>
    <row r="3043" spans="2:19" x14ac:dyDescent="0.25">
      <c r="B3043">
        <v>3041</v>
      </c>
      <c r="C3043" t="s">
        <v>1449</v>
      </c>
      <c r="D3043" t="s">
        <v>48</v>
      </c>
      <c r="E3043" s="10">
        <v>1.1574074074074073E-5</v>
      </c>
      <c r="F3043" t="s">
        <v>1223</v>
      </c>
      <c r="G3043" t="s">
        <v>336</v>
      </c>
      <c r="H3043" s="11">
        <v>44171.433622685188</v>
      </c>
      <c r="I3043" t="s">
        <v>4044</v>
      </c>
      <c r="J3043">
        <v>0</v>
      </c>
      <c r="K3043">
        <v>90</v>
      </c>
      <c r="M3043">
        <v>3041</v>
      </c>
      <c r="N3043" s="16">
        <v>1.1574074074074073E-5</v>
      </c>
      <c r="O3043">
        <v>62</v>
      </c>
      <c r="P3043">
        <v>3</v>
      </c>
      <c r="Q3043">
        <f>pqZwift[[#This Row],[Afstand]]+IF(pqZwift[[#This Row],[Index]]&gt;1,Q3042,0)</f>
        <v>18009</v>
      </c>
      <c r="R3043">
        <v>12</v>
      </c>
      <c r="S3043">
        <v>90</v>
      </c>
    </row>
    <row r="3044" spans="2:19" x14ac:dyDescent="0.25">
      <c r="B3044">
        <v>3042</v>
      </c>
      <c r="C3044" t="s">
        <v>1449</v>
      </c>
      <c r="D3044" t="s">
        <v>44</v>
      </c>
      <c r="E3044" s="10">
        <v>1.1574074074074073E-5</v>
      </c>
      <c r="F3044" t="s">
        <v>1154</v>
      </c>
      <c r="G3044" t="s">
        <v>336</v>
      </c>
      <c r="H3044" s="11">
        <v>44171.433634259258</v>
      </c>
      <c r="I3044" t="s">
        <v>4045</v>
      </c>
      <c r="J3044">
        <v>0</v>
      </c>
      <c r="K3044">
        <v>91</v>
      </c>
      <c r="M3044">
        <v>3042</v>
      </c>
      <c r="N3044" s="16">
        <v>1.1574074074074073E-5</v>
      </c>
      <c r="O3044">
        <v>62</v>
      </c>
      <c r="P3044">
        <v>4</v>
      </c>
      <c r="Q3044">
        <f>pqZwift[[#This Row],[Afstand]]+IF(pqZwift[[#This Row],[Index]]&gt;1,Q3043,0)</f>
        <v>18013</v>
      </c>
      <c r="R3044">
        <v>13</v>
      </c>
      <c r="S3044">
        <v>91</v>
      </c>
    </row>
    <row r="3045" spans="2:19" x14ac:dyDescent="0.25">
      <c r="B3045">
        <v>3043</v>
      </c>
      <c r="C3045" t="s">
        <v>1449</v>
      </c>
      <c r="D3045" t="s">
        <v>44</v>
      </c>
      <c r="E3045" s="10">
        <v>1.1574074074074073E-5</v>
      </c>
      <c r="F3045" t="s">
        <v>1154</v>
      </c>
      <c r="G3045" t="s">
        <v>336</v>
      </c>
      <c r="H3045" s="11">
        <v>44171.433645833335</v>
      </c>
      <c r="I3045" t="s">
        <v>4046</v>
      </c>
      <c r="J3045">
        <v>0</v>
      </c>
      <c r="K3045">
        <v>91</v>
      </c>
      <c r="M3045">
        <v>3043</v>
      </c>
      <c r="N3045" s="16">
        <v>1.1574074074074073E-5</v>
      </c>
      <c r="O3045">
        <v>62</v>
      </c>
      <c r="P3045">
        <v>4</v>
      </c>
      <c r="Q3045">
        <f>pqZwift[[#This Row],[Afstand]]+IF(pqZwift[[#This Row],[Index]]&gt;1,Q3044,0)</f>
        <v>18017</v>
      </c>
      <c r="R3045">
        <v>13</v>
      </c>
      <c r="S3045">
        <v>91</v>
      </c>
    </row>
    <row r="3046" spans="2:19" x14ac:dyDescent="0.25">
      <c r="B3046">
        <v>3044</v>
      </c>
      <c r="C3046" t="s">
        <v>1449</v>
      </c>
      <c r="D3046" t="s">
        <v>44</v>
      </c>
      <c r="E3046" s="10">
        <v>1.1574074074074073E-5</v>
      </c>
      <c r="F3046" t="s">
        <v>1154</v>
      </c>
      <c r="G3046" t="s">
        <v>336</v>
      </c>
      <c r="H3046" s="11">
        <v>44171.433657407404</v>
      </c>
      <c r="I3046" t="s">
        <v>4047</v>
      </c>
      <c r="J3046">
        <v>0</v>
      </c>
      <c r="K3046">
        <v>91</v>
      </c>
      <c r="M3046">
        <v>3044</v>
      </c>
      <c r="N3046" s="16">
        <v>1.1574074074074073E-5</v>
      </c>
      <c r="O3046">
        <v>62</v>
      </c>
      <c r="P3046">
        <v>4</v>
      </c>
      <c r="Q3046">
        <f>pqZwift[[#This Row],[Afstand]]+IF(pqZwift[[#This Row],[Index]]&gt;1,Q3045,0)</f>
        <v>18021</v>
      </c>
      <c r="R3046">
        <v>13</v>
      </c>
      <c r="S3046">
        <v>91</v>
      </c>
    </row>
    <row r="3047" spans="2:19" x14ac:dyDescent="0.25">
      <c r="B3047">
        <v>3045</v>
      </c>
      <c r="C3047" t="s">
        <v>1449</v>
      </c>
      <c r="D3047" t="s">
        <v>44</v>
      </c>
      <c r="E3047" s="10">
        <v>1.1574074074074073E-5</v>
      </c>
      <c r="F3047" t="s">
        <v>1154</v>
      </c>
      <c r="G3047" t="s">
        <v>336</v>
      </c>
      <c r="H3047" s="11">
        <v>44171.433668981481</v>
      </c>
      <c r="I3047" t="s">
        <v>4048</v>
      </c>
      <c r="J3047">
        <v>0</v>
      </c>
      <c r="K3047">
        <v>91</v>
      </c>
      <c r="M3047">
        <v>3045</v>
      </c>
      <c r="N3047" s="16">
        <v>1.1574074074074073E-5</v>
      </c>
      <c r="O3047">
        <v>62</v>
      </c>
      <c r="P3047">
        <v>4</v>
      </c>
      <c r="Q3047">
        <f>pqZwift[[#This Row],[Afstand]]+IF(pqZwift[[#This Row],[Index]]&gt;1,Q3046,0)</f>
        <v>18025</v>
      </c>
      <c r="R3047">
        <v>13</v>
      </c>
      <c r="S3047">
        <v>91</v>
      </c>
    </row>
    <row r="3048" spans="2:19" x14ac:dyDescent="0.25">
      <c r="B3048">
        <v>3046</v>
      </c>
      <c r="C3048" t="s">
        <v>1449</v>
      </c>
      <c r="D3048" t="s">
        <v>44</v>
      </c>
      <c r="E3048" s="10">
        <v>1.1574074074074073E-5</v>
      </c>
      <c r="F3048" t="s">
        <v>1154</v>
      </c>
      <c r="G3048" t="s">
        <v>336</v>
      </c>
      <c r="H3048" s="11">
        <v>44171.433680555558</v>
      </c>
      <c r="I3048" t="s">
        <v>4049</v>
      </c>
      <c r="J3048">
        <v>0</v>
      </c>
      <c r="K3048">
        <v>91</v>
      </c>
      <c r="M3048">
        <v>3046</v>
      </c>
      <c r="N3048" s="16">
        <v>1.1574074074074073E-5</v>
      </c>
      <c r="O3048">
        <v>62</v>
      </c>
      <c r="P3048">
        <v>4</v>
      </c>
      <c r="Q3048">
        <f>pqZwift[[#This Row],[Afstand]]+IF(pqZwift[[#This Row],[Index]]&gt;1,Q3047,0)</f>
        <v>18029</v>
      </c>
      <c r="R3048">
        <v>13</v>
      </c>
      <c r="S3048">
        <v>91</v>
      </c>
    </row>
    <row r="3049" spans="2:19" x14ac:dyDescent="0.25">
      <c r="B3049">
        <v>3047</v>
      </c>
      <c r="C3049" t="s">
        <v>1449</v>
      </c>
      <c r="D3049" t="s">
        <v>44</v>
      </c>
      <c r="E3049" s="10">
        <v>1.1574074074074073E-5</v>
      </c>
      <c r="F3049" t="s">
        <v>45</v>
      </c>
      <c r="G3049" t="s">
        <v>1479</v>
      </c>
      <c r="H3049" s="11">
        <v>44171.433692129627</v>
      </c>
      <c r="I3049" t="s">
        <v>4050</v>
      </c>
      <c r="J3049">
        <v>0</v>
      </c>
      <c r="K3049">
        <v>91</v>
      </c>
      <c r="M3049">
        <v>3047</v>
      </c>
      <c r="N3049" s="16">
        <v>1.1574074074074073E-5</v>
      </c>
      <c r="O3049">
        <v>62</v>
      </c>
      <c r="P3049">
        <v>4</v>
      </c>
      <c r="Q3049">
        <f>pqZwift[[#This Row],[Afstand]]+IF(pqZwift[[#This Row],[Index]]&gt;1,Q3048,0)</f>
        <v>18033</v>
      </c>
      <c r="R3049">
        <v>15</v>
      </c>
      <c r="S3049">
        <v>91</v>
      </c>
    </row>
    <row r="3050" spans="2:19" x14ac:dyDescent="0.25">
      <c r="B3050">
        <v>3048</v>
      </c>
      <c r="C3050" t="s">
        <v>1449</v>
      </c>
      <c r="D3050" t="s">
        <v>44</v>
      </c>
      <c r="E3050" s="10">
        <v>1.1574074074074073E-5</v>
      </c>
      <c r="F3050" t="s">
        <v>1154</v>
      </c>
      <c r="G3050" t="s">
        <v>336</v>
      </c>
      <c r="H3050" s="11">
        <v>44171.433703703704</v>
      </c>
      <c r="I3050" t="s">
        <v>4051</v>
      </c>
      <c r="J3050">
        <v>0</v>
      </c>
      <c r="K3050">
        <v>91</v>
      </c>
      <c r="M3050">
        <v>3048</v>
      </c>
      <c r="N3050" s="16">
        <v>1.1574074074074073E-5</v>
      </c>
      <c r="O3050">
        <v>62</v>
      </c>
      <c r="P3050">
        <v>4</v>
      </c>
      <c r="Q3050">
        <f>pqZwift[[#This Row],[Afstand]]+IF(pqZwift[[#This Row],[Index]]&gt;1,Q3049,0)</f>
        <v>18037</v>
      </c>
      <c r="R3050">
        <v>13</v>
      </c>
      <c r="S3050">
        <v>91</v>
      </c>
    </row>
    <row r="3051" spans="2:19" x14ac:dyDescent="0.25">
      <c r="B3051">
        <v>3049</v>
      </c>
      <c r="C3051" t="s">
        <v>1449</v>
      </c>
      <c r="D3051" t="s">
        <v>44</v>
      </c>
      <c r="E3051" s="10">
        <v>1.1574074074074073E-5</v>
      </c>
      <c r="F3051" t="s">
        <v>1151</v>
      </c>
      <c r="G3051" t="s">
        <v>1930</v>
      </c>
      <c r="H3051" s="11">
        <v>44171.433715277781</v>
      </c>
      <c r="I3051" t="s">
        <v>4052</v>
      </c>
      <c r="J3051">
        <v>0</v>
      </c>
      <c r="K3051">
        <v>91</v>
      </c>
      <c r="M3051">
        <v>3049</v>
      </c>
      <c r="N3051" s="16">
        <v>1.1574074074074073E-5</v>
      </c>
      <c r="O3051">
        <v>62</v>
      </c>
      <c r="P3051">
        <v>4</v>
      </c>
      <c r="Q3051">
        <f>pqZwift[[#This Row],[Afstand]]+IF(pqZwift[[#This Row],[Index]]&gt;1,Q3050,0)</f>
        <v>18041</v>
      </c>
      <c r="R3051">
        <v>14</v>
      </c>
      <c r="S3051">
        <v>91</v>
      </c>
    </row>
    <row r="3052" spans="2:19" x14ac:dyDescent="0.25">
      <c r="B3052">
        <v>3050</v>
      </c>
      <c r="C3052" t="s">
        <v>1449</v>
      </c>
      <c r="D3052" t="s">
        <v>44</v>
      </c>
      <c r="E3052" s="10">
        <v>1.1574074074074073E-5</v>
      </c>
      <c r="F3052" t="s">
        <v>1154</v>
      </c>
      <c r="G3052" t="s">
        <v>336</v>
      </c>
      <c r="H3052" s="11">
        <v>44171.43372685185</v>
      </c>
      <c r="I3052" t="s">
        <v>4053</v>
      </c>
      <c r="J3052">
        <v>0</v>
      </c>
      <c r="K3052">
        <v>91</v>
      </c>
      <c r="M3052">
        <v>3050</v>
      </c>
      <c r="N3052" s="16">
        <v>1.1574074074074073E-5</v>
      </c>
      <c r="O3052">
        <v>62</v>
      </c>
      <c r="P3052">
        <v>4</v>
      </c>
      <c r="Q3052">
        <f>pqZwift[[#This Row],[Afstand]]+IF(pqZwift[[#This Row],[Index]]&gt;1,Q3051,0)</f>
        <v>18045</v>
      </c>
      <c r="R3052">
        <v>13</v>
      </c>
      <c r="S3052">
        <v>91</v>
      </c>
    </row>
    <row r="3053" spans="2:19" x14ac:dyDescent="0.25">
      <c r="B3053">
        <v>3051</v>
      </c>
      <c r="C3053" t="s">
        <v>1449</v>
      </c>
      <c r="D3053" t="s">
        <v>44</v>
      </c>
      <c r="E3053" s="10">
        <v>1.1574074074074073E-5</v>
      </c>
      <c r="F3053" t="s">
        <v>1154</v>
      </c>
      <c r="G3053" t="s">
        <v>336</v>
      </c>
      <c r="H3053" s="11">
        <v>44171.433738425927</v>
      </c>
      <c r="I3053" t="s">
        <v>4054</v>
      </c>
      <c r="J3053">
        <v>0</v>
      </c>
      <c r="K3053">
        <v>91</v>
      </c>
      <c r="M3053">
        <v>3051</v>
      </c>
      <c r="N3053" s="16">
        <v>1.1574074074074073E-5</v>
      </c>
      <c r="O3053">
        <v>62</v>
      </c>
      <c r="P3053">
        <v>4</v>
      </c>
      <c r="Q3053">
        <f>pqZwift[[#This Row],[Afstand]]+IF(pqZwift[[#This Row],[Index]]&gt;1,Q3052,0)</f>
        <v>18049</v>
      </c>
      <c r="R3053">
        <v>13</v>
      </c>
      <c r="S3053">
        <v>91</v>
      </c>
    </row>
    <row r="3054" spans="2:19" x14ac:dyDescent="0.25">
      <c r="B3054">
        <v>3052</v>
      </c>
      <c r="C3054" t="s">
        <v>1449</v>
      </c>
      <c r="D3054" t="s">
        <v>44</v>
      </c>
      <c r="E3054" s="10">
        <v>1.1574074074074073E-5</v>
      </c>
      <c r="F3054" t="s">
        <v>1151</v>
      </c>
      <c r="G3054" t="s">
        <v>599</v>
      </c>
      <c r="H3054" s="11">
        <v>44171.433749999997</v>
      </c>
      <c r="I3054" t="s">
        <v>4055</v>
      </c>
      <c r="J3054">
        <v>0</v>
      </c>
      <c r="K3054">
        <v>91</v>
      </c>
      <c r="M3054">
        <v>3052</v>
      </c>
      <c r="N3054" s="16">
        <v>1.1574074074074073E-5</v>
      </c>
      <c r="O3054">
        <v>62</v>
      </c>
      <c r="P3054">
        <v>4</v>
      </c>
      <c r="Q3054">
        <f>pqZwift[[#This Row],[Afstand]]+IF(pqZwift[[#This Row],[Index]]&gt;1,Q3053,0)</f>
        <v>18053</v>
      </c>
      <c r="R3054">
        <v>14</v>
      </c>
      <c r="S3054">
        <v>91</v>
      </c>
    </row>
    <row r="3055" spans="2:19" x14ac:dyDescent="0.25">
      <c r="B3055">
        <v>3053</v>
      </c>
      <c r="C3055" t="s">
        <v>1449</v>
      </c>
      <c r="D3055" t="s">
        <v>44</v>
      </c>
      <c r="E3055" s="10">
        <v>1.1574074074074073E-5</v>
      </c>
      <c r="F3055" t="s">
        <v>45</v>
      </c>
      <c r="G3055" t="s">
        <v>258</v>
      </c>
      <c r="H3055" s="11">
        <v>44171.433761574073</v>
      </c>
      <c r="I3055" t="s">
        <v>4056</v>
      </c>
      <c r="J3055">
        <v>0</v>
      </c>
      <c r="K3055">
        <v>94</v>
      </c>
      <c r="M3055">
        <v>3053</v>
      </c>
      <c r="N3055" s="16">
        <v>1.1574074074074073E-5</v>
      </c>
      <c r="O3055">
        <v>62</v>
      </c>
      <c r="P3055">
        <v>4</v>
      </c>
      <c r="Q3055">
        <f>pqZwift[[#This Row],[Afstand]]+IF(pqZwift[[#This Row],[Index]]&gt;1,Q3054,0)</f>
        <v>18057</v>
      </c>
      <c r="R3055">
        <v>15</v>
      </c>
      <c r="S3055">
        <v>94</v>
      </c>
    </row>
    <row r="3056" spans="2:19" x14ac:dyDescent="0.25">
      <c r="B3056">
        <v>3054</v>
      </c>
      <c r="C3056" t="s">
        <v>1449</v>
      </c>
      <c r="D3056" t="s">
        <v>48</v>
      </c>
      <c r="E3056" s="10">
        <v>1.1574074074074073E-5</v>
      </c>
      <c r="F3056" t="s">
        <v>1154</v>
      </c>
      <c r="G3056" t="s">
        <v>4057</v>
      </c>
      <c r="H3056" s="11">
        <v>44171.43377314815</v>
      </c>
      <c r="I3056" t="s">
        <v>4058</v>
      </c>
      <c r="J3056">
        <v>0</v>
      </c>
      <c r="K3056">
        <v>94</v>
      </c>
      <c r="M3056">
        <v>3054</v>
      </c>
      <c r="N3056" s="16">
        <v>1.1574074074074073E-5</v>
      </c>
      <c r="O3056">
        <v>62</v>
      </c>
      <c r="P3056">
        <v>3</v>
      </c>
      <c r="Q3056">
        <f>pqZwift[[#This Row],[Afstand]]+IF(pqZwift[[#This Row],[Index]]&gt;1,Q3055,0)</f>
        <v>18060</v>
      </c>
      <c r="R3056">
        <v>13</v>
      </c>
      <c r="S3056">
        <v>94</v>
      </c>
    </row>
    <row r="3057" spans="2:19" x14ac:dyDescent="0.25">
      <c r="B3057">
        <v>3055</v>
      </c>
      <c r="C3057" t="s">
        <v>1459</v>
      </c>
      <c r="D3057" t="s">
        <v>44</v>
      </c>
      <c r="E3057" s="10">
        <v>1.1574074074074073E-5</v>
      </c>
      <c r="F3057" t="s">
        <v>1154</v>
      </c>
      <c r="G3057" t="s">
        <v>1240</v>
      </c>
      <c r="H3057" s="11">
        <v>44171.43378472222</v>
      </c>
      <c r="I3057" t="s">
        <v>4059</v>
      </c>
      <c r="J3057">
        <v>0</v>
      </c>
      <c r="K3057">
        <v>93</v>
      </c>
      <c r="M3057">
        <v>3055</v>
      </c>
      <c r="N3057" s="16">
        <v>1.1574074074074073E-5</v>
      </c>
      <c r="O3057">
        <v>63</v>
      </c>
      <c r="P3057">
        <v>4</v>
      </c>
      <c r="Q3057">
        <f>pqZwift[[#This Row],[Afstand]]+IF(pqZwift[[#This Row],[Index]]&gt;1,Q3056,0)</f>
        <v>18064</v>
      </c>
      <c r="R3057">
        <v>13</v>
      </c>
      <c r="S3057">
        <v>93</v>
      </c>
    </row>
    <row r="3058" spans="2:19" x14ac:dyDescent="0.25">
      <c r="B3058">
        <v>3056</v>
      </c>
      <c r="C3058" t="s">
        <v>1459</v>
      </c>
      <c r="D3058" t="s">
        <v>48</v>
      </c>
      <c r="E3058" s="10">
        <v>1.1574074074074073E-5</v>
      </c>
      <c r="F3058" t="s">
        <v>1149</v>
      </c>
      <c r="G3058" t="s">
        <v>460</v>
      </c>
      <c r="H3058" s="11">
        <v>44171.433796296296</v>
      </c>
      <c r="I3058" t="s">
        <v>4060</v>
      </c>
      <c r="J3058">
        <v>0</v>
      </c>
      <c r="K3058">
        <v>93</v>
      </c>
      <c r="M3058">
        <v>3056</v>
      </c>
      <c r="N3058" s="16">
        <v>1.1574074074074073E-5</v>
      </c>
      <c r="O3058">
        <v>63</v>
      </c>
      <c r="P3058">
        <v>3</v>
      </c>
      <c r="Q3058">
        <f>pqZwift[[#This Row],[Afstand]]+IF(pqZwift[[#This Row],[Index]]&gt;1,Q3057,0)</f>
        <v>18067</v>
      </c>
      <c r="R3058">
        <v>11</v>
      </c>
      <c r="S3058">
        <v>93</v>
      </c>
    </row>
    <row r="3059" spans="2:19" x14ac:dyDescent="0.25">
      <c r="B3059">
        <v>3057</v>
      </c>
      <c r="C3059" t="s">
        <v>1459</v>
      </c>
      <c r="D3059" t="s">
        <v>48</v>
      </c>
      <c r="E3059" s="10">
        <v>1.1574074074074073E-5</v>
      </c>
      <c r="F3059" t="s">
        <v>1223</v>
      </c>
      <c r="G3059" t="s">
        <v>1244</v>
      </c>
      <c r="H3059" s="11">
        <v>44171.433807870373</v>
      </c>
      <c r="I3059" t="s">
        <v>4061</v>
      </c>
      <c r="J3059">
        <v>0</v>
      </c>
      <c r="K3059">
        <v>92</v>
      </c>
      <c r="M3059">
        <v>3057</v>
      </c>
      <c r="N3059" s="16">
        <v>1.1574074074074073E-5</v>
      </c>
      <c r="O3059">
        <v>63</v>
      </c>
      <c r="P3059">
        <v>3</v>
      </c>
      <c r="Q3059">
        <f>pqZwift[[#This Row],[Afstand]]+IF(pqZwift[[#This Row],[Index]]&gt;1,Q3058,0)</f>
        <v>18070</v>
      </c>
      <c r="R3059">
        <v>12</v>
      </c>
      <c r="S3059">
        <v>92</v>
      </c>
    </row>
    <row r="3060" spans="2:19" x14ac:dyDescent="0.25">
      <c r="B3060">
        <v>3058</v>
      </c>
      <c r="C3060" t="s">
        <v>1459</v>
      </c>
      <c r="D3060" t="s">
        <v>48</v>
      </c>
      <c r="E3060" s="10">
        <v>1.1574074074074073E-5</v>
      </c>
      <c r="F3060" t="s">
        <v>1223</v>
      </c>
      <c r="G3060" t="s">
        <v>249</v>
      </c>
      <c r="H3060" s="11">
        <v>44171.433819444443</v>
      </c>
      <c r="I3060" t="s">
        <v>4062</v>
      </c>
      <c r="J3060">
        <v>0</v>
      </c>
      <c r="K3060">
        <v>91</v>
      </c>
      <c r="M3060">
        <v>3058</v>
      </c>
      <c r="N3060" s="16">
        <v>1.1574074074074073E-5</v>
      </c>
      <c r="O3060">
        <v>63</v>
      </c>
      <c r="P3060">
        <v>3</v>
      </c>
      <c r="Q3060">
        <f>pqZwift[[#This Row],[Afstand]]+IF(pqZwift[[#This Row],[Index]]&gt;1,Q3059,0)</f>
        <v>18073</v>
      </c>
      <c r="R3060">
        <v>12</v>
      </c>
      <c r="S3060">
        <v>91</v>
      </c>
    </row>
    <row r="3061" spans="2:19" x14ac:dyDescent="0.25">
      <c r="B3061">
        <v>3059</v>
      </c>
      <c r="C3061" t="s">
        <v>1459</v>
      </c>
      <c r="D3061" t="s">
        <v>44</v>
      </c>
      <c r="E3061" s="10">
        <v>1.1574074074074073E-5</v>
      </c>
      <c r="F3061" t="s">
        <v>45</v>
      </c>
      <c r="G3061" t="s">
        <v>1308</v>
      </c>
      <c r="H3061" s="11">
        <v>44171.433831018519</v>
      </c>
      <c r="I3061" t="s">
        <v>4063</v>
      </c>
      <c r="J3061">
        <v>0</v>
      </c>
      <c r="K3061">
        <v>89</v>
      </c>
      <c r="M3061">
        <v>3059</v>
      </c>
      <c r="N3061" s="16">
        <v>1.1574074074074073E-5</v>
      </c>
      <c r="O3061">
        <v>63</v>
      </c>
      <c r="P3061">
        <v>4</v>
      </c>
      <c r="Q3061">
        <f>pqZwift[[#This Row],[Afstand]]+IF(pqZwift[[#This Row],[Index]]&gt;1,Q3060,0)</f>
        <v>18077</v>
      </c>
      <c r="R3061">
        <v>15</v>
      </c>
      <c r="S3061">
        <v>89</v>
      </c>
    </row>
    <row r="3062" spans="2:19" x14ac:dyDescent="0.25">
      <c r="B3062">
        <v>3060</v>
      </c>
      <c r="C3062" t="s">
        <v>1459</v>
      </c>
      <c r="D3062" t="s">
        <v>48</v>
      </c>
      <c r="E3062" s="10">
        <v>1.1574074074074073E-5</v>
      </c>
      <c r="F3062" t="s">
        <v>1149</v>
      </c>
      <c r="G3062" t="s">
        <v>345</v>
      </c>
      <c r="H3062" s="11">
        <v>44171.433842592596</v>
      </c>
      <c r="I3062" t="s">
        <v>4064</v>
      </c>
      <c r="J3062">
        <v>0</v>
      </c>
      <c r="K3062">
        <v>89</v>
      </c>
      <c r="M3062">
        <v>3060</v>
      </c>
      <c r="N3062" s="16">
        <v>1.1574074074074073E-5</v>
      </c>
      <c r="O3062">
        <v>63</v>
      </c>
      <c r="P3062">
        <v>3</v>
      </c>
      <c r="Q3062">
        <f>pqZwift[[#This Row],[Afstand]]+IF(pqZwift[[#This Row],[Index]]&gt;1,Q3061,0)</f>
        <v>18080</v>
      </c>
      <c r="R3062">
        <v>11</v>
      </c>
      <c r="S3062">
        <v>89</v>
      </c>
    </row>
    <row r="3063" spans="2:19" x14ac:dyDescent="0.25">
      <c r="B3063">
        <v>3061</v>
      </c>
      <c r="C3063" t="s">
        <v>1459</v>
      </c>
      <c r="D3063" t="s">
        <v>44</v>
      </c>
      <c r="E3063" s="10">
        <v>1.1574074074074073E-5</v>
      </c>
      <c r="F3063" t="s">
        <v>1151</v>
      </c>
      <c r="G3063" t="s">
        <v>558</v>
      </c>
      <c r="H3063" s="11">
        <v>44171.433854166666</v>
      </c>
      <c r="I3063" t="s">
        <v>4065</v>
      </c>
      <c r="J3063">
        <v>0</v>
      </c>
      <c r="K3063">
        <v>88</v>
      </c>
      <c r="M3063">
        <v>3061</v>
      </c>
      <c r="N3063" s="16">
        <v>1.1574074074074073E-5</v>
      </c>
      <c r="O3063">
        <v>63</v>
      </c>
      <c r="P3063">
        <v>4</v>
      </c>
      <c r="Q3063">
        <f>pqZwift[[#This Row],[Afstand]]+IF(pqZwift[[#This Row],[Index]]&gt;1,Q3062,0)</f>
        <v>18084</v>
      </c>
      <c r="R3063">
        <v>14</v>
      </c>
      <c r="S3063">
        <v>88</v>
      </c>
    </row>
    <row r="3064" spans="2:19" x14ac:dyDescent="0.25">
      <c r="B3064">
        <v>3062</v>
      </c>
      <c r="C3064" t="s">
        <v>1459</v>
      </c>
      <c r="D3064" t="s">
        <v>48</v>
      </c>
      <c r="E3064" s="10">
        <v>1.1574074074074073E-5</v>
      </c>
      <c r="F3064" t="s">
        <v>1228</v>
      </c>
      <c r="G3064" t="s">
        <v>1296</v>
      </c>
      <c r="H3064" s="11">
        <v>44171.433865740742</v>
      </c>
      <c r="I3064" t="s">
        <v>4066</v>
      </c>
      <c r="J3064">
        <v>0</v>
      </c>
      <c r="K3064">
        <v>89</v>
      </c>
      <c r="M3064">
        <v>3062</v>
      </c>
      <c r="N3064" s="16">
        <v>1.1574074074074073E-5</v>
      </c>
      <c r="O3064">
        <v>63</v>
      </c>
      <c r="P3064">
        <v>3</v>
      </c>
      <c r="Q3064">
        <f>pqZwift[[#This Row],[Afstand]]+IF(pqZwift[[#This Row],[Index]]&gt;1,Q3063,0)</f>
        <v>18087</v>
      </c>
      <c r="R3064">
        <v>10</v>
      </c>
      <c r="S3064">
        <v>89</v>
      </c>
    </row>
    <row r="3065" spans="2:19" x14ac:dyDescent="0.25">
      <c r="B3065">
        <v>3063</v>
      </c>
      <c r="C3065" t="s">
        <v>1459</v>
      </c>
      <c r="D3065" t="s">
        <v>48</v>
      </c>
      <c r="E3065" s="10">
        <v>1.1574074074074073E-5</v>
      </c>
      <c r="F3065" t="s">
        <v>49</v>
      </c>
      <c r="G3065" t="s">
        <v>558</v>
      </c>
      <c r="H3065" s="11">
        <v>44171.433877314812</v>
      </c>
      <c r="I3065" t="s">
        <v>4067</v>
      </c>
      <c r="J3065">
        <v>0</v>
      </c>
      <c r="K3065">
        <v>88</v>
      </c>
      <c r="M3065">
        <v>3063</v>
      </c>
      <c r="N3065" s="16">
        <v>1.1574074074074073E-5</v>
      </c>
      <c r="O3065">
        <v>63</v>
      </c>
      <c r="P3065">
        <v>3</v>
      </c>
      <c r="Q3065">
        <f>pqZwift[[#This Row],[Afstand]]+IF(pqZwift[[#This Row],[Index]]&gt;1,Q3064,0)</f>
        <v>18090</v>
      </c>
      <c r="R3065">
        <v>9</v>
      </c>
      <c r="S3065">
        <v>88</v>
      </c>
    </row>
    <row r="3066" spans="2:19" x14ac:dyDescent="0.25">
      <c r="B3066">
        <v>3064</v>
      </c>
      <c r="C3066" t="s">
        <v>1459</v>
      </c>
      <c r="D3066" t="s">
        <v>44</v>
      </c>
      <c r="E3066" s="10">
        <v>1.1574074074074073E-5</v>
      </c>
      <c r="F3066" t="s">
        <v>1154</v>
      </c>
      <c r="G3066" t="s">
        <v>1254</v>
      </c>
      <c r="H3066" s="11">
        <v>44171.433888888889</v>
      </c>
      <c r="I3066" t="s">
        <v>4068</v>
      </c>
      <c r="J3066">
        <v>0</v>
      </c>
      <c r="K3066">
        <v>88</v>
      </c>
      <c r="M3066">
        <v>3064</v>
      </c>
      <c r="N3066" s="16">
        <v>1.1574074074074073E-5</v>
      </c>
      <c r="O3066">
        <v>63</v>
      </c>
      <c r="P3066">
        <v>4</v>
      </c>
      <c r="Q3066">
        <f>pqZwift[[#This Row],[Afstand]]+IF(pqZwift[[#This Row],[Index]]&gt;1,Q3065,0)</f>
        <v>18094</v>
      </c>
      <c r="R3066">
        <v>13</v>
      </c>
      <c r="S3066">
        <v>88</v>
      </c>
    </row>
    <row r="3067" spans="2:19" x14ac:dyDescent="0.25">
      <c r="B3067">
        <v>3065</v>
      </c>
      <c r="C3067" t="s">
        <v>1459</v>
      </c>
      <c r="D3067" t="s">
        <v>36</v>
      </c>
      <c r="E3067" s="10">
        <v>1.1574074074074073E-5</v>
      </c>
      <c r="F3067" t="s">
        <v>49</v>
      </c>
      <c r="G3067" t="s">
        <v>4069</v>
      </c>
      <c r="H3067" s="11">
        <v>44171.433900462966</v>
      </c>
      <c r="I3067" t="s">
        <v>4070</v>
      </c>
      <c r="J3067">
        <v>0</v>
      </c>
      <c r="K3067">
        <v>88</v>
      </c>
      <c r="M3067">
        <v>3065</v>
      </c>
      <c r="N3067" s="16">
        <v>1.1574074074074073E-5</v>
      </c>
      <c r="O3067">
        <v>63</v>
      </c>
      <c r="P3067">
        <v>2</v>
      </c>
      <c r="Q3067">
        <f>pqZwift[[#This Row],[Afstand]]+IF(pqZwift[[#This Row],[Index]]&gt;1,Q3066,0)</f>
        <v>18096</v>
      </c>
      <c r="R3067">
        <v>9</v>
      </c>
      <c r="S3067">
        <v>88</v>
      </c>
    </row>
    <row r="3068" spans="2:19" x14ac:dyDescent="0.25">
      <c r="B3068">
        <v>3066</v>
      </c>
      <c r="C3068" t="s">
        <v>1459</v>
      </c>
      <c r="D3068" t="s">
        <v>44</v>
      </c>
      <c r="E3068" s="10">
        <v>1.1574074074074073E-5</v>
      </c>
      <c r="F3068" t="s">
        <v>1154</v>
      </c>
      <c r="G3068" t="s">
        <v>1260</v>
      </c>
      <c r="H3068" s="11">
        <v>44171.433912037035</v>
      </c>
      <c r="I3068" t="s">
        <v>4071</v>
      </c>
      <c r="J3068">
        <v>0</v>
      </c>
      <c r="K3068">
        <v>86</v>
      </c>
      <c r="M3068">
        <v>3066</v>
      </c>
      <c r="N3068" s="16">
        <v>1.1574074074074073E-5</v>
      </c>
      <c r="O3068">
        <v>63</v>
      </c>
      <c r="P3068">
        <v>4</v>
      </c>
      <c r="Q3068">
        <f>pqZwift[[#This Row],[Afstand]]+IF(pqZwift[[#This Row],[Index]]&gt;1,Q3067,0)</f>
        <v>18100</v>
      </c>
      <c r="R3068">
        <v>13</v>
      </c>
      <c r="S3068">
        <v>86</v>
      </c>
    </row>
    <row r="3069" spans="2:19" x14ac:dyDescent="0.25">
      <c r="B3069">
        <v>3067</v>
      </c>
      <c r="C3069" t="s">
        <v>1459</v>
      </c>
      <c r="D3069" t="s">
        <v>44</v>
      </c>
      <c r="E3069" s="10">
        <v>1.1574074074074073E-5</v>
      </c>
      <c r="F3069" t="s">
        <v>1154</v>
      </c>
      <c r="G3069" t="s">
        <v>286</v>
      </c>
      <c r="H3069" s="11">
        <v>44171.433923611112</v>
      </c>
      <c r="I3069" t="s">
        <v>4072</v>
      </c>
      <c r="J3069">
        <v>0</v>
      </c>
      <c r="K3069">
        <v>86</v>
      </c>
      <c r="M3069">
        <v>3067</v>
      </c>
      <c r="N3069" s="16">
        <v>1.1574074074074073E-5</v>
      </c>
      <c r="O3069">
        <v>63</v>
      </c>
      <c r="P3069">
        <v>4</v>
      </c>
      <c r="Q3069">
        <f>pqZwift[[#This Row],[Afstand]]+IF(pqZwift[[#This Row],[Index]]&gt;1,Q3068,0)</f>
        <v>18104</v>
      </c>
      <c r="R3069">
        <v>13</v>
      </c>
      <c r="S3069">
        <v>86</v>
      </c>
    </row>
    <row r="3070" spans="2:19" x14ac:dyDescent="0.25">
      <c r="B3070">
        <v>3068</v>
      </c>
      <c r="C3070" t="s">
        <v>1467</v>
      </c>
      <c r="D3070" t="s">
        <v>44</v>
      </c>
      <c r="E3070" s="10">
        <v>1.1574074074074073E-5</v>
      </c>
      <c r="F3070" t="s">
        <v>1154</v>
      </c>
      <c r="G3070" t="s">
        <v>3367</v>
      </c>
      <c r="H3070" s="11">
        <v>44171.433935185189</v>
      </c>
      <c r="I3070" t="s">
        <v>4073</v>
      </c>
      <c r="J3070">
        <v>0</v>
      </c>
      <c r="K3070">
        <v>85</v>
      </c>
      <c r="M3070">
        <v>3068</v>
      </c>
      <c r="N3070" s="16">
        <v>1.1574074074074073E-5</v>
      </c>
      <c r="O3070">
        <v>64</v>
      </c>
      <c r="P3070">
        <v>4</v>
      </c>
      <c r="Q3070">
        <f>pqZwift[[#This Row],[Afstand]]+IF(pqZwift[[#This Row],[Index]]&gt;1,Q3069,0)</f>
        <v>18108</v>
      </c>
      <c r="R3070">
        <v>13</v>
      </c>
      <c r="S3070">
        <v>85</v>
      </c>
    </row>
    <row r="3071" spans="2:19" x14ac:dyDescent="0.25">
      <c r="B3071">
        <v>3069</v>
      </c>
      <c r="C3071" t="s">
        <v>1467</v>
      </c>
      <c r="D3071" t="s">
        <v>136</v>
      </c>
      <c r="E3071" s="10">
        <v>1.1574074074074073E-5</v>
      </c>
      <c r="F3071" t="s">
        <v>3274</v>
      </c>
      <c r="G3071" t="s">
        <v>46</v>
      </c>
      <c r="H3071" s="11">
        <v>44171.433946759258</v>
      </c>
      <c r="I3071" t="s">
        <v>4074</v>
      </c>
      <c r="J3071">
        <v>0</v>
      </c>
      <c r="K3071">
        <v>85</v>
      </c>
      <c r="M3071">
        <v>3069</v>
      </c>
      <c r="N3071" s="16">
        <v>1.1574074074074073E-5</v>
      </c>
      <c r="O3071">
        <v>64</v>
      </c>
      <c r="P3071">
        <v>1</v>
      </c>
      <c r="Q3071">
        <f>pqZwift[[#This Row],[Afstand]]+IF(pqZwift[[#This Row],[Index]]&gt;1,Q3070,0)</f>
        <v>18109</v>
      </c>
      <c r="R3071">
        <v>5</v>
      </c>
      <c r="S3071">
        <v>85</v>
      </c>
    </row>
    <row r="3072" spans="2:19" x14ac:dyDescent="0.25">
      <c r="B3072">
        <v>3070</v>
      </c>
      <c r="C3072" t="s">
        <v>1467</v>
      </c>
      <c r="D3072" t="s">
        <v>44</v>
      </c>
      <c r="E3072" s="10">
        <v>1.1574074074074073E-5</v>
      </c>
      <c r="F3072" t="s">
        <v>1151</v>
      </c>
      <c r="G3072" t="s">
        <v>188</v>
      </c>
      <c r="H3072" s="11">
        <v>44171.433958333335</v>
      </c>
      <c r="I3072" t="s">
        <v>4075</v>
      </c>
      <c r="J3072">
        <v>0</v>
      </c>
      <c r="K3072">
        <v>85</v>
      </c>
      <c r="M3072">
        <v>3070</v>
      </c>
      <c r="N3072" s="16">
        <v>1.1574074074074073E-5</v>
      </c>
      <c r="O3072">
        <v>64</v>
      </c>
      <c r="P3072">
        <v>4</v>
      </c>
      <c r="Q3072">
        <f>pqZwift[[#This Row],[Afstand]]+IF(pqZwift[[#This Row],[Index]]&gt;1,Q3071,0)</f>
        <v>18113</v>
      </c>
      <c r="R3072">
        <v>14</v>
      </c>
      <c r="S3072">
        <v>85</v>
      </c>
    </row>
    <row r="3073" spans="2:19" x14ac:dyDescent="0.25">
      <c r="B3073">
        <v>3071</v>
      </c>
      <c r="C3073" t="s">
        <v>1467</v>
      </c>
      <c r="D3073" t="s">
        <v>44</v>
      </c>
      <c r="E3073" s="10">
        <v>1.1574074074074073E-5</v>
      </c>
      <c r="F3073" t="s">
        <v>1151</v>
      </c>
      <c r="G3073" t="s">
        <v>3268</v>
      </c>
      <c r="H3073" s="11">
        <v>44171.433969907404</v>
      </c>
      <c r="I3073" t="s">
        <v>4076</v>
      </c>
      <c r="J3073">
        <v>0</v>
      </c>
      <c r="K3073">
        <v>84</v>
      </c>
      <c r="M3073">
        <v>3071</v>
      </c>
      <c r="N3073" s="16">
        <v>1.1574074074074073E-5</v>
      </c>
      <c r="O3073">
        <v>64</v>
      </c>
      <c r="P3073">
        <v>4</v>
      </c>
      <c r="Q3073">
        <f>pqZwift[[#This Row],[Afstand]]+IF(pqZwift[[#This Row],[Index]]&gt;1,Q3072,0)</f>
        <v>18117</v>
      </c>
      <c r="R3073">
        <v>14</v>
      </c>
      <c r="S3073">
        <v>84</v>
      </c>
    </row>
    <row r="3074" spans="2:19" x14ac:dyDescent="0.25">
      <c r="B3074">
        <v>3072</v>
      </c>
      <c r="C3074" t="s">
        <v>1467</v>
      </c>
      <c r="D3074" t="s">
        <v>48</v>
      </c>
      <c r="E3074" s="10">
        <v>1.1574074074074073E-5</v>
      </c>
      <c r="F3074" t="s">
        <v>1149</v>
      </c>
      <c r="G3074" t="s">
        <v>2757</v>
      </c>
      <c r="H3074" s="11">
        <v>44171.433981481481</v>
      </c>
      <c r="I3074" t="s">
        <v>4077</v>
      </c>
      <c r="J3074">
        <v>0</v>
      </c>
      <c r="K3074">
        <v>83</v>
      </c>
      <c r="M3074">
        <v>3072</v>
      </c>
      <c r="N3074" s="16">
        <v>1.1574074074074073E-5</v>
      </c>
      <c r="O3074">
        <v>64</v>
      </c>
      <c r="P3074">
        <v>3</v>
      </c>
      <c r="Q3074">
        <f>pqZwift[[#This Row],[Afstand]]+IF(pqZwift[[#This Row],[Index]]&gt;1,Q3073,0)</f>
        <v>18120</v>
      </c>
      <c r="R3074">
        <v>11</v>
      </c>
      <c r="S3074">
        <v>83</v>
      </c>
    </row>
    <row r="3075" spans="2:19" x14ac:dyDescent="0.25">
      <c r="B3075">
        <v>3073</v>
      </c>
      <c r="C3075" t="s">
        <v>1467</v>
      </c>
      <c r="D3075" t="s">
        <v>36</v>
      </c>
      <c r="E3075" s="10">
        <v>1.1574074074074073E-5</v>
      </c>
      <c r="F3075" t="s">
        <v>49</v>
      </c>
      <c r="G3075" t="s">
        <v>64</v>
      </c>
      <c r="H3075" s="11">
        <v>44171.433993055558</v>
      </c>
      <c r="I3075" t="s">
        <v>4078</v>
      </c>
      <c r="J3075">
        <v>0</v>
      </c>
      <c r="K3075">
        <v>84</v>
      </c>
      <c r="M3075">
        <v>3073</v>
      </c>
      <c r="N3075" s="16">
        <v>1.1574074074074073E-5</v>
      </c>
      <c r="O3075">
        <v>64</v>
      </c>
      <c r="P3075">
        <v>2</v>
      </c>
      <c r="Q3075">
        <f>pqZwift[[#This Row],[Afstand]]+IF(pqZwift[[#This Row],[Index]]&gt;1,Q3074,0)</f>
        <v>18122</v>
      </c>
      <c r="R3075">
        <v>9</v>
      </c>
      <c r="S3075">
        <v>84</v>
      </c>
    </row>
    <row r="3076" spans="2:19" x14ac:dyDescent="0.25">
      <c r="B3076">
        <v>3074</v>
      </c>
      <c r="C3076" t="s">
        <v>1467</v>
      </c>
      <c r="D3076" t="s">
        <v>44</v>
      </c>
      <c r="E3076" s="10">
        <v>1.1574074074074073E-5</v>
      </c>
      <c r="F3076" t="s">
        <v>45</v>
      </c>
      <c r="G3076" t="s">
        <v>2716</v>
      </c>
      <c r="H3076" s="11">
        <v>44171.434004629627</v>
      </c>
      <c r="I3076" t="s">
        <v>4079</v>
      </c>
      <c r="J3076">
        <v>0</v>
      </c>
      <c r="K3076">
        <v>83</v>
      </c>
      <c r="M3076">
        <v>3074</v>
      </c>
      <c r="N3076" s="16">
        <v>1.1574074074074073E-5</v>
      </c>
      <c r="O3076">
        <v>64</v>
      </c>
      <c r="P3076">
        <v>4</v>
      </c>
      <c r="Q3076">
        <f>pqZwift[[#This Row],[Afstand]]+IF(pqZwift[[#This Row],[Index]]&gt;1,Q3075,0)</f>
        <v>18126</v>
      </c>
      <c r="R3076">
        <v>15</v>
      </c>
      <c r="S3076">
        <v>83</v>
      </c>
    </row>
    <row r="3077" spans="2:19" x14ac:dyDescent="0.25">
      <c r="B3077">
        <v>3075</v>
      </c>
      <c r="C3077" t="s">
        <v>1467</v>
      </c>
      <c r="D3077" t="s">
        <v>48</v>
      </c>
      <c r="E3077" s="10">
        <v>1.1574074074074073E-5</v>
      </c>
      <c r="F3077" t="s">
        <v>1228</v>
      </c>
      <c r="G3077" t="s">
        <v>2943</v>
      </c>
      <c r="H3077" s="11">
        <v>44171.434016203704</v>
      </c>
      <c r="I3077" t="s">
        <v>4080</v>
      </c>
      <c r="J3077">
        <v>0</v>
      </c>
      <c r="K3077">
        <v>83</v>
      </c>
      <c r="M3077">
        <v>3075</v>
      </c>
      <c r="N3077" s="16">
        <v>1.1574074074074073E-5</v>
      </c>
      <c r="O3077">
        <v>64</v>
      </c>
      <c r="P3077">
        <v>3</v>
      </c>
      <c r="Q3077">
        <f>pqZwift[[#This Row],[Afstand]]+IF(pqZwift[[#This Row],[Index]]&gt;1,Q3076,0)</f>
        <v>18129</v>
      </c>
      <c r="R3077">
        <v>10</v>
      </c>
      <c r="S3077">
        <v>83</v>
      </c>
    </row>
    <row r="3078" spans="2:19" x14ac:dyDescent="0.25">
      <c r="B3078">
        <v>3076</v>
      </c>
      <c r="C3078" t="s">
        <v>1467</v>
      </c>
      <c r="D3078" t="s">
        <v>48</v>
      </c>
      <c r="E3078" s="10">
        <v>1.1574074074074073E-5</v>
      </c>
      <c r="F3078" t="s">
        <v>1223</v>
      </c>
      <c r="G3078" t="s">
        <v>162</v>
      </c>
      <c r="H3078" s="11">
        <v>44171.434027777781</v>
      </c>
      <c r="I3078" t="s">
        <v>4081</v>
      </c>
      <c r="J3078">
        <v>0</v>
      </c>
      <c r="K3078">
        <v>84</v>
      </c>
      <c r="M3078">
        <v>3076</v>
      </c>
      <c r="N3078" s="16">
        <v>1.1574074074074073E-5</v>
      </c>
      <c r="O3078">
        <v>64</v>
      </c>
      <c r="P3078">
        <v>3</v>
      </c>
      <c r="Q3078">
        <f>pqZwift[[#This Row],[Afstand]]+IF(pqZwift[[#This Row],[Index]]&gt;1,Q3077,0)</f>
        <v>18132</v>
      </c>
      <c r="R3078">
        <v>12</v>
      </c>
      <c r="S3078">
        <v>84</v>
      </c>
    </row>
    <row r="3079" spans="2:19" x14ac:dyDescent="0.25">
      <c r="B3079">
        <v>3077</v>
      </c>
      <c r="C3079" t="s">
        <v>1467</v>
      </c>
      <c r="D3079" t="s">
        <v>48</v>
      </c>
      <c r="E3079" s="10">
        <v>1.1574074074074073E-5</v>
      </c>
      <c r="F3079" t="s">
        <v>1228</v>
      </c>
      <c r="G3079" t="s">
        <v>2943</v>
      </c>
      <c r="H3079" s="11">
        <v>44171.434039351851</v>
      </c>
      <c r="I3079" t="s">
        <v>4082</v>
      </c>
      <c r="J3079">
        <v>0</v>
      </c>
      <c r="K3079">
        <v>83</v>
      </c>
      <c r="M3079">
        <v>3077</v>
      </c>
      <c r="N3079" s="16">
        <v>1.1574074074074073E-5</v>
      </c>
      <c r="O3079">
        <v>64</v>
      </c>
      <c r="P3079">
        <v>3</v>
      </c>
      <c r="Q3079">
        <f>pqZwift[[#This Row],[Afstand]]+IF(pqZwift[[#This Row],[Index]]&gt;1,Q3078,0)</f>
        <v>18135</v>
      </c>
      <c r="R3079">
        <v>10</v>
      </c>
      <c r="S3079">
        <v>83</v>
      </c>
    </row>
    <row r="3080" spans="2:19" x14ac:dyDescent="0.25">
      <c r="B3080">
        <v>3078</v>
      </c>
      <c r="C3080" t="s">
        <v>1467</v>
      </c>
      <c r="D3080" t="s">
        <v>48</v>
      </c>
      <c r="E3080" s="10">
        <v>1.1574074074074073E-5</v>
      </c>
      <c r="F3080" t="s">
        <v>1228</v>
      </c>
      <c r="G3080" t="s">
        <v>41</v>
      </c>
      <c r="H3080" s="11">
        <v>44171.434050925927</v>
      </c>
      <c r="I3080" t="s">
        <v>4083</v>
      </c>
      <c r="J3080">
        <v>0</v>
      </c>
      <c r="K3080">
        <v>84</v>
      </c>
      <c r="M3080">
        <v>3078</v>
      </c>
      <c r="N3080" s="16">
        <v>1.1574074074074073E-5</v>
      </c>
      <c r="O3080">
        <v>64</v>
      </c>
      <c r="P3080">
        <v>3</v>
      </c>
      <c r="Q3080">
        <f>pqZwift[[#This Row],[Afstand]]+IF(pqZwift[[#This Row],[Index]]&gt;1,Q3079,0)</f>
        <v>18138</v>
      </c>
      <c r="R3080">
        <v>10</v>
      </c>
      <c r="S3080">
        <v>84</v>
      </c>
    </row>
    <row r="3081" spans="2:19" x14ac:dyDescent="0.25">
      <c r="B3081">
        <v>3079</v>
      </c>
      <c r="C3081" t="s">
        <v>1476</v>
      </c>
      <c r="D3081" t="s">
        <v>48</v>
      </c>
      <c r="E3081" s="10">
        <v>1.1574074074074073E-5</v>
      </c>
      <c r="F3081" t="s">
        <v>1149</v>
      </c>
      <c r="G3081" t="s">
        <v>2971</v>
      </c>
      <c r="H3081" s="11">
        <v>44171.434062499997</v>
      </c>
      <c r="I3081" t="s">
        <v>4084</v>
      </c>
      <c r="J3081">
        <v>0</v>
      </c>
      <c r="K3081">
        <v>85</v>
      </c>
      <c r="M3081">
        <v>3079</v>
      </c>
      <c r="N3081" s="16">
        <v>1.1574074074074073E-5</v>
      </c>
      <c r="O3081">
        <v>65</v>
      </c>
      <c r="P3081">
        <v>3</v>
      </c>
      <c r="Q3081">
        <f>pqZwift[[#This Row],[Afstand]]+IF(pqZwift[[#This Row],[Index]]&gt;1,Q3080,0)</f>
        <v>18141</v>
      </c>
      <c r="R3081">
        <v>11</v>
      </c>
      <c r="S3081">
        <v>85</v>
      </c>
    </row>
    <row r="3082" spans="2:19" x14ac:dyDescent="0.25">
      <c r="B3082">
        <v>3080</v>
      </c>
      <c r="C3082" t="s">
        <v>1476</v>
      </c>
      <c r="D3082" t="s">
        <v>44</v>
      </c>
      <c r="E3082" s="10">
        <v>1.1574074074074073E-5</v>
      </c>
      <c r="F3082" t="s">
        <v>1154</v>
      </c>
      <c r="G3082" t="s">
        <v>156</v>
      </c>
      <c r="H3082" s="11">
        <v>44171.434074074074</v>
      </c>
      <c r="I3082" t="s">
        <v>4085</v>
      </c>
      <c r="J3082">
        <v>0</v>
      </c>
      <c r="K3082">
        <v>84</v>
      </c>
      <c r="M3082">
        <v>3080</v>
      </c>
      <c r="N3082" s="16">
        <v>1.1574074074074073E-5</v>
      </c>
      <c r="O3082">
        <v>65</v>
      </c>
      <c r="P3082">
        <v>4</v>
      </c>
      <c r="Q3082">
        <f>pqZwift[[#This Row],[Afstand]]+IF(pqZwift[[#This Row],[Index]]&gt;1,Q3081,0)</f>
        <v>18145</v>
      </c>
      <c r="R3082">
        <v>13</v>
      </c>
      <c r="S3082">
        <v>84</v>
      </c>
    </row>
    <row r="3083" spans="2:19" x14ac:dyDescent="0.25">
      <c r="B3083">
        <v>3081</v>
      </c>
      <c r="C3083" t="s">
        <v>1476</v>
      </c>
      <c r="D3083" t="s">
        <v>48</v>
      </c>
      <c r="E3083" s="10">
        <v>1.1574074074074073E-5</v>
      </c>
      <c r="F3083" t="s">
        <v>1149</v>
      </c>
      <c r="G3083" t="s">
        <v>2971</v>
      </c>
      <c r="H3083" s="11">
        <v>44171.43408564815</v>
      </c>
      <c r="I3083" t="s">
        <v>4086</v>
      </c>
      <c r="J3083">
        <v>0</v>
      </c>
      <c r="K3083">
        <v>84</v>
      </c>
      <c r="M3083">
        <v>3081</v>
      </c>
      <c r="N3083" s="16">
        <v>1.1574074074074073E-5</v>
      </c>
      <c r="O3083">
        <v>65</v>
      </c>
      <c r="P3083">
        <v>3</v>
      </c>
      <c r="Q3083">
        <f>pqZwift[[#This Row],[Afstand]]+IF(pqZwift[[#This Row],[Index]]&gt;1,Q3082,0)</f>
        <v>18148</v>
      </c>
      <c r="R3083">
        <v>11</v>
      </c>
      <c r="S3083">
        <v>84</v>
      </c>
    </row>
    <row r="3084" spans="2:19" x14ac:dyDescent="0.25">
      <c r="B3084">
        <v>3082</v>
      </c>
      <c r="C3084" t="s">
        <v>1476</v>
      </c>
      <c r="D3084" t="s">
        <v>44</v>
      </c>
      <c r="E3084" s="10">
        <v>1.1574074074074073E-5</v>
      </c>
      <c r="F3084" t="s">
        <v>1154</v>
      </c>
      <c r="G3084" t="s">
        <v>3017</v>
      </c>
      <c r="H3084" s="11">
        <v>44171.43409722222</v>
      </c>
      <c r="I3084" t="s">
        <v>4087</v>
      </c>
      <c r="J3084">
        <v>0</v>
      </c>
      <c r="K3084">
        <v>85</v>
      </c>
      <c r="M3084">
        <v>3082</v>
      </c>
      <c r="N3084" s="16">
        <v>1.1574074074074073E-5</v>
      </c>
      <c r="O3084">
        <v>65</v>
      </c>
      <c r="P3084">
        <v>4</v>
      </c>
      <c r="Q3084">
        <f>pqZwift[[#This Row],[Afstand]]+IF(pqZwift[[#This Row],[Index]]&gt;1,Q3083,0)</f>
        <v>18152</v>
      </c>
      <c r="R3084">
        <v>13</v>
      </c>
      <c r="S3084">
        <v>85</v>
      </c>
    </row>
    <row r="3085" spans="2:19" x14ac:dyDescent="0.25">
      <c r="B3085">
        <v>3083</v>
      </c>
      <c r="C3085" t="s">
        <v>1476</v>
      </c>
      <c r="D3085" t="s">
        <v>48</v>
      </c>
      <c r="E3085" s="10">
        <v>1.1574074074074073E-5</v>
      </c>
      <c r="F3085" t="s">
        <v>1228</v>
      </c>
      <c r="G3085" t="s">
        <v>41</v>
      </c>
      <c r="H3085" s="11">
        <v>44171.434108796297</v>
      </c>
      <c r="I3085" t="s">
        <v>4088</v>
      </c>
      <c r="J3085">
        <v>0</v>
      </c>
      <c r="K3085">
        <v>85</v>
      </c>
      <c r="M3085">
        <v>3083</v>
      </c>
      <c r="N3085" s="16">
        <v>1.1574074074074073E-5</v>
      </c>
      <c r="O3085">
        <v>65</v>
      </c>
      <c r="P3085">
        <v>3</v>
      </c>
      <c r="Q3085">
        <f>pqZwift[[#This Row],[Afstand]]+IF(pqZwift[[#This Row],[Index]]&gt;1,Q3084,0)</f>
        <v>18155</v>
      </c>
      <c r="R3085">
        <v>10</v>
      </c>
      <c r="S3085">
        <v>85</v>
      </c>
    </row>
    <row r="3086" spans="2:19" x14ac:dyDescent="0.25">
      <c r="B3086">
        <v>3084</v>
      </c>
      <c r="C3086" t="s">
        <v>1476</v>
      </c>
      <c r="D3086" t="s">
        <v>48</v>
      </c>
      <c r="E3086" s="10">
        <v>1.1574074074074073E-5</v>
      </c>
      <c r="F3086" t="s">
        <v>1149</v>
      </c>
      <c r="G3086" t="s">
        <v>2971</v>
      </c>
      <c r="H3086" s="11">
        <v>44171.434120370373</v>
      </c>
      <c r="I3086" t="s">
        <v>4089</v>
      </c>
      <c r="J3086">
        <v>0</v>
      </c>
      <c r="K3086">
        <v>85</v>
      </c>
      <c r="M3086">
        <v>3084</v>
      </c>
      <c r="N3086" s="16">
        <v>1.1574074074074073E-5</v>
      </c>
      <c r="O3086">
        <v>65</v>
      </c>
      <c r="P3086">
        <v>3</v>
      </c>
      <c r="Q3086">
        <f>pqZwift[[#This Row],[Afstand]]+IF(pqZwift[[#This Row],[Index]]&gt;1,Q3085,0)</f>
        <v>18158</v>
      </c>
      <c r="R3086">
        <v>11</v>
      </c>
      <c r="S3086">
        <v>85</v>
      </c>
    </row>
    <row r="3087" spans="2:19" x14ac:dyDescent="0.25">
      <c r="B3087">
        <v>3085</v>
      </c>
      <c r="C3087" t="s">
        <v>1476</v>
      </c>
      <c r="D3087" t="s">
        <v>44</v>
      </c>
      <c r="E3087" s="10">
        <v>1.1574074074074073E-5</v>
      </c>
      <c r="F3087" t="s">
        <v>1154</v>
      </c>
      <c r="G3087" t="s">
        <v>3017</v>
      </c>
      <c r="H3087" s="11">
        <v>44171.434131944443</v>
      </c>
      <c r="I3087" t="s">
        <v>4090</v>
      </c>
      <c r="J3087">
        <v>0</v>
      </c>
      <c r="K3087">
        <v>86</v>
      </c>
      <c r="M3087">
        <v>3085</v>
      </c>
      <c r="N3087" s="16">
        <v>1.1574074074074073E-5</v>
      </c>
      <c r="O3087">
        <v>65</v>
      </c>
      <c r="P3087">
        <v>4</v>
      </c>
      <c r="Q3087">
        <f>pqZwift[[#This Row],[Afstand]]+IF(pqZwift[[#This Row],[Index]]&gt;1,Q3086,0)</f>
        <v>18162</v>
      </c>
      <c r="R3087">
        <v>13</v>
      </c>
      <c r="S3087">
        <v>86</v>
      </c>
    </row>
    <row r="3088" spans="2:19" x14ac:dyDescent="0.25">
      <c r="B3088">
        <v>3086</v>
      </c>
      <c r="C3088" t="s">
        <v>1476</v>
      </c>
      <c r="D3088" t="s">
        <v>48</v>
      </c>
      <c r="E3088" s="10">
        <v>1.1574074074074073E-5</v>
      </c>
      <c r="F3088" t="s">
        <v>1149</v>
      </c>
      <c r="G3088" t="s">
        <v>2971</v>
      </c>
      <c r="H3088" s="11">
        <v>44171.43414351852</v>
      </c>
      <c r="I3088" t="s">
        <v>4091</v>
      </c>
      <c r="J3088">
        <v>0</v>
      </c>
      <c r="K3088">
        <v>87</v>
      </c>
      <c r="M3088">
        <v>3086</v>
      </c>
      <c r="N3088" s="16">
        <v>1.1574074074074073E-5</v>
      </c>
      <c r="O3088">
        <v>65</v>
      </c>
      <c r="P3088">
        <v>3</v>
      </c>
      <c r="Q3088">
        <f>pqZwift[[#This Row],[Afstand]]+IF(pqZwift[[#This Row],[Index]]&gt;1,Q3087,0)</f>
        <v>18165</v>
      </c>
      <c r="R3088">
        <v>11</v>
      </c>
      <c r="S3088">
        <v>87</v>
      </c>
    </row>
    <row r="3089" spans="2:19" x14ac:dyDescent="0.25">
      <c r="B3089">
        <v>3087</v>
      </c>
      <c r="C3089" t="s">
        <v>1476</v>
      </c>
      <c r="D3089" t="s">
        <v>48</v>
      </c>
      <c r="E3089" s="10">
        <v>1.1574074074074073E-5</v>
      </c>
      <c r="F3089" t="s">
        <v>1228</v>
      </c>
      <c r="G3089" t="s">
        <v>41</v>
      </c>
      <c r="H3089" s="11">
        <v>44171.434155092589</v>
      </c>
      <c r="I3089" t="s">
        <v>4092</v>
      </c>
      <c r="J3089">
        <v>0</v>
      </c>
      <c r="K3089">
        <v>87</v>
      </c>
      <c r="M3089">
        <v>3087</v>
      </c>
      <c r="N3089" s="16">
        <v>1.1574074074074073E-5</v>
      </c>
      <c r="O3089">
        <v>65</v>
      </c>
      <c r="P3089">
        <v>3</v>
      </c>
      <c r="Q3089">
        <f>pqZwift[[#This Row],[Afstand]]+IF(pqZwift[[#This Row],[Index]]&gt;1,Q3088,0)</f>
        <v>18168</v>
      </c>
      <c r="R3089">
        <v>10</v>
      </c>
      <c r="S3089">
        <v>87</v>
      </c>
    </row>
    <row r="3090" spans="2:19" x14ac:dyDescent="0.25">
      <c r="B3090">
        <v>3088</v>
      </c>
      <c r="C3090" t="s">
        <v>1476</v>
      </c>
      <c r="D3090" t="s">
        <v>48</v>
      </c>
      <c r="E3090" s="10">
        <v>1.1574074074074073E-5</v>
      </c>
      <c r="F3090" t="s">
        <v>1149</v>
      </c>
      <c r="G3090" t="s">
        <v>102</v>
      </c>
      <c r="H3090" s="11">
        <v>44171.434166666666</v>
      </c>
      <c r="I3090" t="s">
        <v>4093</v>
      </c>
      <c r="J3090">
        <v>0</v>
      </c>
      <c r="K3090">
        <v>87</v>
      </c>
      <c r="M3090">
        <v>3088</v>
      </c>
      <c r="N3090" s="16">
        <v>1.1574074074074073E-5</v>
      </c>
      <c r="O3090">
        <v>65</v>
      </c>
      <c r="P3090">
        <v>3</v>
      </c>
      <c r="Q3090">
        <f>pqZwift[[#This Row],[Afstand]]+IF(pqZwift[[#This Row],[Index]]&gt;1,Q3089,0)</f>
        <v>18171</v>
      </c>
      <c r="R3090">
        <v>11</v>
      </c>
      <c r="S3090">
        <v>87</v>
      </c>
    </row>
    <row r="3091" spans="2:19" x14ac:dyDescent="0.25">
      <c r="B3091">
        <v>3089</v>
      </c>
      <c r="C3091" t="s">
        <v>1476</v>
      </c>
      <c r="D3091" t="s">
        <v>48</v>
      </c>
      <c r="E3091" s="10">
        <v>1.1574074074074073E-5</v>
      </c>
      <c r="F3091" t="s">
        <v>1228</v>
      </c>
      <c r="G3091" t="s">
        <v>41</v>
      </c>
      <c r="H3091" s="11">
        <v>44171.434178240743</v>
      </c>
      <c r="I3091" t="s">
        <v>4094</v>
      </c>
      <c r="J3091">
        <v>0</v>
      </c>
      <c r="K3091">
        <v>86</v>
      </c>
      <c r="M3091">
        <v>3089</v>
      </c>
      <c r="N3091" s="16">
        <v>1.1574074074074073E-5</v>
      </c>
      <c r="O3091">
        <v>65</v>
      </c>
      <c r="P3091">
        <v>3</v>
      </c>
      <c r="Q3091">
        <f>pqZwift[[#This Row],[Afstand]]+IF(pqZwift[[#This Row],[Index]]&gt;1,Q3090,0)</f>
        <v>18174</v>
      </c>
      <c r="R3091">
        <v>10</v>
      </c>
      <c r="S3091">
        <v>86</v>
      </c>
    </row>
    <row r="3092" spans="2:19" x14ac:dyDescent="0.25">
      <c r="B3092">
        <v>3090</v>
      </c>
      <c r="C3092" t="s">
        <v>1476</v>
      </c>
      <c r="D3092" t="s">
        <v>44</v>
      </c>
      <c r="E3092" s="10">
        <v>1.1574074074074073E-5</v>
      </c>
      <c r="F3092" t="s">
        <v>1151</v>
      </c>
      <c r="G3092" t="s">
        <v>38</v>
      </c>
      <c r="H3092" s="11">
        <v>44171.434189814812</v>
      </c>
      <c r="I3092" t="s">
        <v>4095</v>
      </c>
      <c r="J3092">
        <v>0</v>
      </c>
      <c r="K3092">
        <v>85</v>
      </c>
      <c r="M3092">
        <v>3090</v>
      </c>
      <c r="N3092" s="16">
        <v>1.1574074074074073E-5</v>
      </c>
      <c r="O3092">
        <v>65</v>
      </c>
      <c r="P3092">
        <v>4</v>
      </c>
      <c r="Q3092">
        <f>pqZwift[[#This Row],[Afstand]]+IF(pqZwift[[#This Row],[Index]]&gt;1,Q3091,0)</f>
        <v>18178</v>
      </c>
      <c r="R3092">
        <v>14</v>
      </c>
      <c r="S3092">
        <v>85</v>
      </c>
    </row>
    <row r="3093" spans="2:19" x14ac:dyDescent="0.25">
      <c r="B3093">
        <v>3091</v>
      </c>
      <c r="C3093" t="s">
        <v>1476</v>
      </c>
      <c r="D3093" t="s">
        <v>48</v>
      </c>
      <c r="E3093" s="10">
        <v>1.1574074074074073E-5</v>
      </c>
      <c r="F3093" t="s">
        <v>1149</v>
      </c>
      <c r="G3093" t="s">
        <v>102</v>
      </c>
      <c r="H3093" s="11">
        <v>44171.434201388889</v>
      </c>
      <c r="I3093" t="s">
        <v>4096</v>
      </c>
      <c r="J3093">
        <v>0</v>
      </c>
      <c r="K3093">
        <v>87</v>
      </c>
      <c r="M3093">
        <v>3091</v>
      </c>
      <c r="N3093" s="16">
        <v>1.1574074074074073E-5</v>
      </c>
      <c r="O3093">
        <v>65</v>
      </c>
      <c r="P3093">
        <v>3</v>
      </c>
      <c r="Q3093">
        <f>pqZwift[[#This Row],[Afstand]]+IF(pqZwift[[#This Row],[Index]]&gt;1,Q3092,0)</f>
        <v>18181</v>
      </c>
      <c r="R3093">
        <v>11</v>
      </c>
      <c r="S3093">
        <v>87</v>
      </c>
    </row>
    <row r="3094" spans="2:19" x14ac:dyDescent="0.25">
      <c r="B3094">
        <v>3092</v>
      </c>
      <c r="C3094" t="s">
        <v>1476</v>
      </c>
      <c r="D3094" t="s">
        <v>48</v>
      </c>
      <c r="E3094" s="10">
        <v>1.1574074074074073E-5</v>
      </c>
      <c r="F3094" t="s">
        <v>1149</v>
      </c>
      <c r="G3094" t="s">
        <v>41</v>
      </c>
      <c r="H3094" s="11">
        <v>44171.434212962966</v>
      </c>
      <c r="I3094" t="s">
        <v>4097</v>
      </c>
      <c r="J3094">
        <v>0</v>
      </c>
      <c r="K3094">
        <v>87</v>
      </c>
      <c r="M3094">
        <v>3092</v>
      </c>
      <c r="N3094" s="16">
        <v>1.1574074074074073E-5</v>
      </c>
      <c r="O3094">
        <v>65</v>
      </c>
      <c r="P3094">
        <v>3</v>
      </c>
      <c r="Q3094">
        <f>pqZwift[[#This Row],[Afstand]]+IF(pqZwift[[#This Row],[Index]]&gt;1,Q3093,0)</f>
        <v>18184</v>
      </c>
      <c r="R3094">
        <v>11</v>
      </c>
      <c r="S3094">
        <v>87</v>
      </c>
    </row>
    <row r="3095" spans="2:19" x14ac:dyDescent="0.25">
      <c r="B3095">
        <v>3093</v>
      </c>
      <c r="C3095" t="s">
        <v>1476</v>
      </c>
      <c r="D3095" t="s">
        <v>44</v>
      </c>
      <c r="E3095" s="10">
        <v>1.1574074074074073E-5</v>
      </c>
      <c r="F3095" t="s">
        <v>1154</v>
      </c>
      <c r="G3095" t="s">
        <v>3017</v>
      </c>
      <c r="H3095" s="11">
        <v>44171.434224537035</v>
      </c>
      <c r="I3095" t="s">
        <v>4098</v>
      </c>
      <c r="J3095">
        <v>0</v>
      </c>
      <c r="K3095">
        <v>89</v>
      </c>
      <c r="M3095">
        <v>3093</v>
      </c>
      <c r="N3095" s="16">
        <v>1.1574074074074073E-5</v>
      </c>
      <c r="O3095">
        <v>65</v>
      </c>
      <c r="P3095">
        <v>4</v>
      </c>
      <c r="Q3095">
        <f>pqZwift[[#This Row],[Afstand]]+IF(pqZwift[[#This Row],[Index]]&gt;1,Q3094,0)</f>
        <v>18188</v>
      </c>
      <c r="R3095">
        <v>13</v>
      </c>
      <c r="S3095">
        <v>89</v>
      </c>
    </row>
    <row r="3096" spans="2:19" x14ac:dyDescent="0.25">
      <c r="B3096">
        <v>3094</v>
      </c>
      <c r="C3096" t="s">
        <v>1476</v>
      </c>
      <c r="D3096" t="s">
        <v>48</v>
      </c>
      <c r="E3096" s="10">
        <v>1.1574074074074073E-5</v>
      </c>
      <c r="F3096" t="s">
        <v>1149</v>
      </c>
      <c r="G3096" t="s">
        <v>41</v>
      </c>
      <c r="H3096" s="11">
        <v>44171.434236111112</v>
      </c>
      <c r="I3096" t="s">
        <v>4099</v>
      </c>
      <c r="J3096">
        <v>0</v>
      </c>
      <c r="K3096">
        <v>90</v>
      </c>
      <c r="M3096">
        <v>3094</v>
      </c>
      <c r="N3096" s="16">
        <v>1.1574074074074073E-5</v>
      </c>
      <c r="O3096">
        <v>65</v>
      </c>
      <c r="P3096">
        <v>3</v>
      </c>
      <c r="Q3096">
        <f>pqZwift[[#This Row],[Afstand]]+IF(pqZwift[[#This Row],[Index]]&gt;1,Q3095,0)</f>
        <v>18191</v>
      </c>
      <c r="R3096">
        <v>11</v>
      </c>
      <c r="S3096">
        <v>90</v>
      </c>
    </row>
    <row r="3097" spans="2:19" x14ac:dyDescent="0.25">
      <c r="B3097">
        <v>3095</v>
      </c>
      <c r="C3097" t="s">
        <v>1486</v>
      </c>
      <c r="D3097" t="s">
        <v>48</v>
      </c>
      <c r="E3097" s="10">
        <v>1.1574074074074073E-5</v>
      </c>
      <c r="F3097" t="s">
        <v>1149</v>
      </c>
      <c r="G3097" t="s">
        <v>102</v>
      </c>
      <c r="H3097" s="11">
        <v>44171.434247685182</v>
      </c>
      <c r="I3097" t="s">
        <v>4100</v>
      </c>
      <c r="J3097">
        <v>0</v>
      </c>
      <c r="K3097">
        <v>89</v>
      </c>
      <c r="M3097">
        <v>3095</v>
      </c>
      <c r="N3097" s="16">
        <v>1.1574074074074073E-5</v>
      </c>
      <c r="O3097">
        <v>66</v>
      </c>
      <c r="P3097">
        <v>3</v>
      </c>
      <c r="Q3097">
        <f>pqZwift[[#This Row],[Afstand]]+IF(pqZwift[[#This Row],[Index]]&gt;1,Q3096,0)</f>
        <v>18194</v>
      </c>
      <c r="R3097">
        <v>11</v>
      </c>
      <c r="S3097">
        <v>89</v>
      </c>
    </row>
    <row r="3098" spans="2:19" x14ac:dyDescent="0.25">
      <c r="B3098">
        <v>3096</v>
      </c>
      <c r="C3098" t="s">
        <v>1486</v>
      </c>
      <c r="D3098" t="s">
        <v>48</v>
      </c>
      <c r="E3098" s="10">
        <v>1.1574074074074073E-5</v>
      </c>
      <c r="F3098" t="s">
        <v>1149</v>
      </c>
      <c r="G3098" t="s">
        <v>41</v>
      </c>
      <c r="H3098" s="11">
        <v>44171.434259259258</v>
      </c>
      <c r="I3098" t="s">
        <v>4101</v>
      </c>
      <c r="J3098">
        <v>0</v>
      </c>
      <c r="K3098">
        <v>90</v>
      </c>
      <c r="M3098">
        <v>3096</v>
      </c>
      <c r="N3098" s="16">
        <v>1.1574074074074073E-5</v>
      </c>
      <c r="O3098">
        <v>66</v>
      </c>
      <c r="P3098">
        <v>3</v>
      </c>
      <c r="Q3098">
        <f>pqZwift[[#This Row],[Afstand]]+IF(pqZwift[[#This Row],[Index]]&gt;1,Q3097,0)</f>
        <v>18197</v>
      </c>
      <c r="R3098">
        <v>11</v>
      </c>
      <c r="S3098">
        <v>90</v>
      </c>
    </row>
    <row r="3099" spans="2:19" x14ac:dyDescent="0.25">
      <c r="B3099">
        <v>3097</v>
      </c>
      <c r="C3099" t="s">
        <v>1486</v>
      </c>
      <c r="D3099" t="s">
        <v>44</v>
      </c>
      <c r="E3099" s="10">
        <v>1.1574074074074073E-5</v>
      </c>
      <c r="F3099" t="s">
        <v>1151</v>
      </c>
      <c r="G3099" t="s">
        <v>305</v>
      </c>
      <c r="H3099" s="11">
        <v>44171.434270833335</v>
      </c>
      <c r="I3099" t="s">
        <v>4102</v>
      </c>
      <c r="J3099">
        <v>0</v>
      </c>
      <c r="K3099">
        <v>89</v>
      </c>
      <c r="M3099">
        <v>3097</v>
      </c>
      <c r="N3099" s="16">
        <v>1.1574074074074073E-5</v>
      </c>
      <c r="O3099">
        <v>66</v>
      </c>
      <c r="P3099">
        <v>4</v>
      </c>
      <c r="Q3099">
        <f>pqZwift[[#This Row],[Afstand]]+IF(pqZwift[[#This Row],[Index]]&gt;1,Q3098,0)</f>
        <v>18201</v>
      </c>
      <c r="R3099">
        <v>14</v>
      </c>
      <c r="S3099">
        <v>89</v>
      </c>
    </row>
    <row r="3100" spans="2:19" x14ac:dyDescent="0.25">
      <c r="B3100">
        <v>3098</v>
      </c>
      <c r="C3100" t="s">
        <v>1486</v>
      </c>
      <c r="D3100" t="s">
        <v>48</v>
      </c>
      <c r="E3100" s="10">
        <v>1.1574074074074073E-5</v>
      </c>
      <c r="F3100" t="s">
        <v>1149</v>
      </c>
      <c r="G3100" t="s">
        <v>41</v>
      </c>
      <c r="H3100" s="11">
        <v>44171.434282407405</v>
      </c>
      <c r="I3100" t="s">
        <v>4103</v>
      </c>
      <c r="J3100">
        <v>0</v>
      </c>
      <c r="K3100">
        <v>89</v>
      </c>
      <c r="M3100">
        <v>3098</v>
      </c>
      <c r="N3100" s="16">
        <v>1.1574074074074073E-5</v>
      </c>
      <c r="O3100">
        <v>66</v>
      </c>
      <c r="P3100">
        <v>3</v>
      </c>
      <c r="Q3100">
        <f>pqZwift[[#This Row],[Afstand]]+IF(pqZwift[[#This Row],[Index]]&gt;1,Q3099,0)</f>
        <v>18204</v>
      </c>
      <c r="R3100">
        <v>11</v>
      </c>
      <c r="S3100">
        <v>89</v>
      </c>
    </row>
    <row r="3101" spans="2:19" x14ac:dyDescent="0.25">
      <c r="B3101">
        <v>3099</v>
      </c>
      <c r="C3101" t="s">
        <v>1486</v>
      </c>
      <c r="D3101" t="s">
        <v>48</v>
      </c>
      <c r="E3101" s="10">
        <v>1.1574074074074073E-5</v>
      </c>
      <c r="F3101" t="s">
        <v>1149</v>
      </c>
      <c r="G3101" t="s">
        <v>102</v>
      </c>
      <c r="H3101" s="11">
        <v>44171.434293981481</v>
      </c>
      <c r="I3101" t="s">
        <v>4104</v>
      </c>
      <c r="J3101">
        <v>0</v>
      </c>
      <c r="K3101">
        <v>88</v>
      </c>
      <c r="M3101">
        <v>3099</v>
      </c>
      <c r="N3101" s="16">
        <v>1.1574074074074073E-5</v>
      </c>
      <c r="O3101">
        <v>66</v>
      </c>
      <c r="P3101">
        <v>3</v>
      </c>
      <c r="Q3101">
        <f>pqZwift[[#This Row],[Afstand]]+IF(pqZwift[[#This Row],[Index]]&gt;1,Q3100,0)</f>
        <v>18207</v>
      </c>
      <c r="R3101">
        <v>11</v>
      </c>
      <c r="S3101">
        <v>88</v>
      </c>
    </row>
    <row r="3102" spans="2:19" x14ac:dyDescent="0.25">
      <c r="B3102">
        <v>3100</v>
      </c>
      <c r="C3102" t="s">
        <v>1486</v>
      </c>
      <c r="D3102" t="s">
        <v>48</v>
      </c>
      <c r="E3102" s="10">
        <v>1.1574074074074073E-5</v>
      </c>
      <c r="F3102" t="s">
        <v>1149</v>
      </c>
      <c r="G3102" t="s">
        <v>41</v>
      </c>
      <c r="H3102" s="11">
        <v>44171.434305555558</v>
      </c>
      <c r="I3102" t="s">
        <v>4105</v>
      </c>
      <c r="J3102">
        <v>0</v>
      </c>
      <c r="K3102">
        <v>88</v>
      </c>
      <c r="M3102">
        <v>3100</v>
      </c>
      <c r="N3102" s="16">
        <v>1.1574074074074073E-5</v>
      </c>
      <c r="O3102">
        <v>66</v>
      </c>
      <c r="P3102">
        <v>3</v>
      </c>
      <c r="Q3102">
        <f>pqZwift[[#This Row],[Afstand]]+IF(pqZwift[[#This Row],[Index]]&gt;1,Q3101,0)</f>
        <v>18210</v>
      </c>
      <c r="R3102">
        <v>11</v>
      </c>
      <c r="S3102">
        <v>88</v>
      </c>
    </row>
    <row r="3103" spans="2:19" x14ac:dyDescent="0.25">
      <c r="B3103">
        <v>3101</v>
      </c>
      <c r="C3103" t="s">
        <v>1486</v>
      </c>
      <c r="D3103" t="s">
        <v>48</v>
      </c>
      <c r="E3103" s="10">
        <v>1.1574074074074073E-5</v>
      </c>
      <c r="F3103" t="s">
        <v>1149</v>
      </c>
      <c r="G3103" t="s">
        <v>102</v>
      </c>
      <c r="H3103" s="11">
        <v>44171.434317129628</v>
      </c>
      <c r="I3103" t="s">
        <v>4106</v>
      </c>
      <c r="J3103">
        <v>0</v>
      </c>
      <c r="K3103">
        <v>87</v>
      </c>
      <c r="M3103">
        <v>3101</v>
      </c>
      <c r="N3103" s="16">
        <v>1.1574074074074073E-5</v>
      </c>
      <c r="O3103">
        <v>66</v>
      </c>
      <c r="P3103">
        <v>3</v>
      </c>
      <c r="Q3103">
        <f>pqZwift[[#This Row],[Afstand]]+IF(pqZwift[[#This Row],[Index]]&gt;1,Q3102,0)</f>
        <v>18213</v>
      </c>
      <c r="R3103">
        <v>11</v>
      </c>
      <c r="S3103">
        <v>87</v>
      </c>
    </row>
    <row r="3104" spans="2:19" x14ac:dyDescent="0.25">
      <c r="B3104">
        <v>3102</v>
      </c>
      <c r="C3104" t="s">
        <v>1486</v>
      </c>
      <c r="D3104" t="s">
        <v>48</v>
      </c>
      <c r="E3104" s="10">
        <v>1.1574074074074073E-5</v>
      </c>
      <c r="F3104" t="s">
        <v>1149</v>
      </c>
      <c r="G3104" t="s">
        <v>41</v>
      </c>
      <c r="H3104" s="11">
        <v>44171.434328703705</v>
      </c>
      <c r="I3104" t="s">
        <v>4107</v>
      </c>
      <c r="J3104">
        <v>0</v>
      </c>
      <c r="K3104">
        <v>88</v>
      </c>
      <c r="M3104">
        <v>3102</v>
      </c>
      <c r="N3104" s="16">
        <v>1.1574074074074073E-5</v>
      </c>
      <c r="O3104">
        <v>66</v>
      </c>
      <c r="P3104">
        <v>3</v>
      </c>
      <c r="Q3104">
        <f>pqZwift[[#This Row],[Afstand]]+IF(pqZwift[[#This Row],[Index]]&gt;1,Q3103,0)</f>
        <v>18216</v>
      </c>
      <c r="R3104">
        <v>11</v>
      </c>
      <c r="S3104">
        <v>88</v>
      </c>
    </row>
    <row r="3105" spans="2:19" x14ac:dyDescent="0.25">
      <c r="B3105">
        <v>3103</v>
      </c>
      <c r="C3105" t="s">
        <v>1486</v>
      </c>
      <c r="D3105" t="s">
        <v>48</v>
      </c>
      <c r="E3105" s="10">
        <v>1.1574074074074073E-5</v>
      </c>
      <c r="F3105" t="s">
        <v>1149</v>
      </c>
      <c r="G3105" t="s">
        <v>41</v>
      </c>
      <c r="H3105" s="11">
        <v>44171.434340277781</v>
      </c>
      <c r="I3105" t="s">
        <v>4108</v>
      </c>
      <c r="J3105">
        <v>0</v>
      </c>
      <c r="K3105">
        <v>88</v>
      </c>
      <c r="M3105">
        <v>3103</v>
      </c>
      <c r="N3105" s="16">
        <v>1.1574074074074073E-5</v>
      </c>
      <c r="O3105">
        <v>66</v>
      </c>
      <c r="P3105">
        <v>3</v>
      </c>
      <c r="Q3105">
        <f>pqZwift[[#This Row],[Afstand]]+IF(pqZwift[[#This Row],[Index]]&gt;1,Q3104,0)</f>
        <v>18219</v>
      </c>
      <c r="R3105">
        <v>11</v>
      </c>
      <c r="S3105">
        <v>88</v>
      </c>
    </row>
    <row r="3106" spans="2:19" x14ac:dyDescent="0.25">
      <c r="B3106">
        <v>3104</v>
      </c>
      <c r="C3106" t="s">
        <v>1486</v>
      </c>
      <c r="D3106" t="s">
        <v>44</v>
      </c>
      <c r="E3106" s="10">
        <v>1.1574074074074073E-5</v>
      </c>
      <c r="F3106" t="s">
        <v>1151</v>
      </c>
      <c r="G3106" t="s">
        <v>305</v>
      </c>
      <c r="H3106" s="11">
        <v>44171.434351851851</v>
      </c>
      <c r="I3106" t="s">
        <v>4109</v>
      </c>
      <c r="J3106">
        <v>0</v>
      </c>
      <c r="K3106">
        <v>87</v>
      </c>
      <c r="M3106">
        <v>3104</v>
      </c>
      <c r="N3106" s="16">
        <v>1.1574074074074073E-5</v>
      </c>
      <c r="O3106">
        <v>66</v>
      </c>
      <c r="P3106">
        <v>4</v>
      </c>
      <c r="Q3106">
        <f>pqZwift[[#This Row],[Afstand]]+IF(pqZwift[[#This Row],[Index]]&gt;1,Q3105,0)</f>
        <v>18223</v>
      </c>
      <c r="R3106">
        <v>14</v>
      </c>
      <c r="S3106">
        <v>87</v>
      </c>
    </row>
    <row r="3107" spans="2:19" x14ac:dyDescent="0.25">
      <c r="B3107">
        <v>3105</v>
      </c>
      <c r="C3107" t="s">
        <v>1486</v>
      </c>
      <c r="D3107" t="s">
        <v>48</v>
      </c>
      <c r="E3107" s="10">
        <v>1.1574074074074073E-5</v>
      </c>
      <c r="F3107" t="s">
        <v>1149</v>
      </c>
      <c r="G3107" t="s">
        <v>41</v>
      </c>
      <c r="H3107" s="11">
        <v>44171.434363425928</v>
      </c>
      <c r="I3107" t="s">
        <v>4110</v>
      </c>
      <c r="J3107">
        <v>0</v>
      </c>
      <c r="K3107">
        <v>86</v>
      </c>
      <c r="M3107">
        <v>3105</v>
      </c>
      <c r="N3107" s="16">
        <v>1.1574074074074073E-5</v>
      </c>
      <c r="O3107">
        <v>66</v>
      </c>
      <c r="P3107">
        <v>3</v>
      </c>
      <c r="Q3107">
        <f>pqZwift[[#This Row],[Afstand]]+IF(pqZwift[[#This Row],[Index]]&gt;1,Q3106,0)</f>
        <v>18226</v>
      </c>
      <c r="R3107">
        <v>11</v>
      </c>
      <c r="S3107">
        <v>86</v>
      </c>
    </row>
    <row r="3108" spans="2:19" x14ac:dyDescent="0.25">
      <c r="B3108">
        <v>3106</v>
      </c>
      <c r="C3108" t="s">
        <v>1486</v>
      </c>
      <c r="D3108" t="s">
        <v>48</v>
      </c>
      <c r="E3108" s="10">
        <v>1.1574074074074073E-5</v>
      </c>
      <c r="F3108" t="s">
        <v>1149</v>
      </c>
      <c r="G3108" t="s">
        <v>41</v>
      </c>
      <c r="H3108" s="11">
        <v>44171.434374999997</v>
      </c>
      <c r="I3108" t="s">
        <v>4111</v>
      </c>
      <c r="J3108">
        <v>0</v>
      </c>
      <c r="K3108">
        <v>87</v>
      </c>
      <c r="M3108">
        <v>3106</v>
      </c>
      <c r="N3108" s="16">
        <v>1.1574074074074073E-5</v>
      </c>
      <c r="O3108">
        <v>66</v>
      </c>
      <c r="P3108">
        <v>3</v>
      </c>
      <c r="Q3108">
        <f>pqZwift[[#This Row],[Afstand]]+IF(pqZwift[[#This Row],[Index]]&gt;1,Q3107,0)</f>
        <v>18229</v>
      </c>
      <c r="R3108">
        <v>11</v>
      </c>
      <c r="S3108">
        <v>87</v>
      </c>
    </row>
    <row r="3109" spans="2:19" x14ac:dyDescent="0.25">
      <c r="B3109">
        <v>3107</v>
      </c>
      <c r="C3109" t="s">
        <v>1486</v>
      </c>
      <c r="D3109" t="s">
        <v>48</v>
      </c>
      <c r="E3109" s="10">
        <v>1.1574074074074073E-5</v>
      </c>
      <c r="F3109" t="s">
        <v>1149</v>
      </c>
      <c r="G3109" t="s">
        <v>41</v>
      </c>
      <c r="H3109" s="11">
        <v>44171.434386574074</v>
      </c>
      <c r="I3109" t="s">
        <v>4112</v>
      </c>
      <c r="J3109">
        <v>0</v>
      </c>
      <c r="K3109">
        <v>87</v>
      </c>
      <c r="M3109">
        <v>3107</v>
      </c>
      <c r="N3109" s="16">
        <v>1.1574074074074073E-5</v>
      </c>
      <c r="O3109">
        <v>66</v>
      </c>
      <c r="P3109">
        <v>3</v>
      </c>
      <c r="Q3109">
        <f>pqZwift[[#This Row],[Afstand]]+IF(pqZwift[[#This Row],[Index]]&gt;1,Q3108,0)</f>
        <v>18232</v>
      </c>
      <c r="R3109">
        <v>11</v>
      </c>
      <c r="S3109">
        <v>87</v>
      </c>
    </row>
    <row r="3110" spans="2:19" x14ac:dyDescent="0.25">
      <c r="B3110">
        <v>3108</v>
      </c>
      <c r="C3110" t="s">
        <v>1486</v>
      </c>
      <c r="D3110" t="s">
        <v>48</v>
      </c>
      <c r="E3110" s="10">
        <v>1.1574074074074073E-5</v>
      </c>
      <c r="F3110" t="s">
        <v>1149</v>
      </c>
      <c r="G3110" t="s">
        <v>41</v>
      </c>
      <c r="H3110" s="11">
        <v>44171.434398148151</v>
      </c>
      <c r="I3110" t="s">
        <v>4113</v>
      </c>
      <c r="J3110">
        <v>0</v>
      </c>
      <c r="K3110">
        <v>86</v>
      </c>
      <c r="M3110">
        <v>3108</v>
      </c>
      <c r="N3110" s="16">
        <v>1.1574074074074073E-5</v>
      </c>
      <c r="O3110">
        <v>66</v>
      </c>
      <c r="P3110">
        <v>3</v>
      </c>
      <c r="Q3110">
        <f>pqZwift[[#This Row],[Afstand]]+IF(pqZwift[[#This Row],[Index]]&gt;1,Q3109,0)</f>
        <v>18235</v>
      </c>
      <c r="R3110">
        <v>11</v>
      </c>
      <c r="S3110">
        <v>86</v>
      </c>
    </row>
    <row r="3111" spans="2:19" x14ac:dyDescent="0.25">
      <c r="B3111">
        <v>3109</v>
      </c>
      <c r="C3111" t="s">
        <v>1486</v>
      </c>
      <c r="D3111" t="s">
        <v>44</v>
      </c>
      <c r="E3111" s="10">
        <v>1.1574074074074073E-5</v>
      </c>
      <c r="F3111" t="s">
        <v>1151</v>
      </c>
      <c r="G3111" t="s">
        <v>2924</v>
      </c>
      <c r="H3111" s="11">
        <v>44171.43440972222</v>
      </c>
      <c r="I3111" t="s">
        <v>4114</v>
      </c>
      <c r="J3111">
        <v>0</v>
      </c>
      <c r="K3111">
        <v>87</v>
      </c>
      <c r="M3111">
        <v>3109</v>
      </c>
      <c r="N3111" s="16">
        <v>1.1574074074074073E-5</v>
      </c>
      <c r="O3111">
        <v>66</v>
      </c>
      <c r="P3111">
        <v>4</v>
      </c>
      <c r="Q3111">
        <f>pqZwift[[#This Row],[Afstand]]+IF(pqZwift[[#This Row],[Index]]&gt;1,Q3110,0)</f>
        <v>18239</v>
      </c>
      <c r="R3111">
        <v>14</v>
      </c>
      <c r="S3111">
        <v>87</v>
      </c>
    </row>
    <row r="3112" spans="2:19" x14ac:dyDescent="0.25">
      <c r="B3112">
        <v>3110</v>
      </c>
      <c r="C3112" t="s">
        <v>1494</v>
      </c>
      <c r="D3112" t="s">
        <v>48</v>
      </c>
      <c r="E3112" s="10">
        <v>1.1574074074074073E-5</v>
      </c>
      <c r="F3112" t="s">
        <v>1149</v>
      </c>
      <c r="G3112" t="s">
        <v>41</v>
      </c>
      <c r="H3112" s="11">
        <v>44171.434421296297</v>
      </c>
      <c r="I3112" t="s">
        <v>4115</v>
      </c>
      <c r="J3112">
        <v>0</v>
      </c>
      <c r="K3112">
        <v>87</v>
      </c>
      <c r="M3112">
        <v>3110</v>
      </c>
      <c r="N3112" s="16">
        <v>1.1574074074074073E-5</v>
      </c>
      <c r="O3112">
        <v>67</v>
      </c>
      <c r="P3112">
        <v>3</v>
      </c>
      <c r="Q3112">
        <f>pqZwift[[#This Row],[Afstand]]+IF(pqZwift[[#This Row],[Index]]&gt;1,Q3111,0)</f>
        <v>18242</v>
      </c>
      <c r="R3112">
        <v>11</v>
      </c>
      <c r="S3112">
        <v>87</v>
      </c>
    </row>
    <row r="3113" spans="2:19" x14ac:dyDescent="0.25">
      <c r="B3113">
        <v>3111</v>
      </c>
      <c r="C3113" t="s">
        <v>1494</v>
      </c>
      <c r="D3113" t="s">
        <v>48</v>
      </c>
      <c r="E3113" s="10">
        <v>1.1574074074074073E-5</v>
      </c>
      <c r="F3113" t="s">
        <v>1223</v>
      </c>
      <c r="G3113" t="s">
        <v>2981</v>
      </c>
      <c r="H3113" s="11">
        <v>44171.434432870374</v>
      </c>
      <c r="I3113" t="s">
        <v>4116</v>
      </c>
      <c r="J3113">
        <v>0</v>
      </c>
      <c r="K3113">
        <v>86</v>
      </c>
      <c r="M3113">
        <v>3111</v>
      </c>
      <c r="N3113" s="16">
        <v>1.1574074074074073E-5</v>
      </c>
      <c r="O3113">
        <v>67</v>
      </c>
      <c r="P3113">
        <v>3</v>
      </c>
      <c r="Q3113">
        <f>pqZwift[[#This Row],[Afstand]]+IF(pqZwift[[#This Row],[Index]]&gt;1,Q3112,0)</f>
        <v>18245</v>
      </c>
      <c r="R3113">
        <v>12</v>
      </c>
      <c r="S3113">
        <v>86</v>
      </c>
    </row>
    <row r="3114" spans="2:19" x14ac:dyDescent="0.25">
      <c r="B3114">
        <v>3112</v>
      </c>
      <c r="C3114" t="s">
        <v>1494</v>
      </c>
      <c r="D3114" t="s">
        <v>48</v>
      </c>
      <c r="E3114" s="10">
        <v>1.1574074074074073E-5</v>
      </c>
      <c r="F3114" t="s">
        <v>1228</v>
      </c>
      <c r="G3114" t="s">
        <v>41</v>
      </c>
      <c r="H3114" s="11">
        <v>44171.434444444443</v>
      </c>
      <c r="I3114" t="s">
        <v>4117</v>
      </c>
      <c r="J3114">
        <v>0</v>
      </c>
      <c r="K3114">
        <v>86</v>
      </c>
      <c r="M3114">
        <v>3112</v>
      </c>
      <c r="N3114" s="16">
        <v>1.1574074074074073E-5</v>
      </c>
      <c r="O3114">
        <v>67</v>
      </c>
      <c r="P3114">
        <v>3</v>
      </c>
      <c r="Q3114">
        <f>pqZwift[[#This Row],[Afstand]]+IF(pqZwift[[#This Row],[Index]]&gt;1,Q3113,0)</f>
        <v>18248</v>
      </c>
      <c r="R3114">
        <v>10</v>
      </c>
      <c r="S3114">
        <v>86</v>
      </c>
    </row>
    <row r="3115" spans="2:19" x14ac:dyDescent="0.25">
      <c r="B3115">
        <v>3113</v>
      </c>
      <c r="C3115" t="s">
        <v>1494</v>
      </c>
      <c r="D3115" t="s">
        <v>48</v>
      </c>
      <c r="E3115" s="10">
        <v>1.1574074074074073E-5</v>
      </c>
      <c r="F3115" t="s">
        <v>1223</v>
      </c>
      <c r="G3115" t="s">
        <v>2981</v>
      </c>
      <c r="H3115" s="11">
        <v>44171.43445601852</v>
      </c>
      <c r="I3115" t="s">
        <v>4118</v>
      </c>
      <c r="J3115">
        <v>0</v>
      </c>
      <c r="K3115">
        <v>86</v>
      </c>
      <c r="M3115">
        <v>3113</v>
      </c>
      <c r="N3115" s="16">
        <v>1.1574074074074073E-5</v>
      </c>
      <c r="O3115">
        <v>67</v>
      </c>
      <c r="P3115">
        <v>3</v>
      </c>
      <c r="Q3115">
        <f>pqZwift[[#This Row],[Afstand]]+IF(pqZwift[[#This Row],[Index]]&gt;1,Q3114,0)</f>
        <v>18251</v>
      </c>
      <c r="R3115">
        <v>12</v>
      </c>
      <c r="S3115">
        <v>86</v>
      </c>
    </row>
    <row r="3116" spans="2:19" x14ac:dyDescent="0.25">
      <c r="B3116">
        <v>3114</v>
      </c>
      <c r="C3116" t="s">
        <v>1494</v>
      </c>
      <c r="D3116" t="s">
        <v>44</v>
      </c>
      <c r="E3116" s="10">
        <v>1.1574074074074073E-5</v>
      </c>
      <c r="F3116" t="s">
        <v>1154</v>
      </c>
      <c r="G3116" t="s">
        <v>2235</v>
      </c>
      <c r="H3116" s="11">
        <v>44171.434467592589</v>
      </c>
      <c r="I3116" t="s">
        <v>4119</v>
      </c>
      <c r="J3116">
        <v>0</v>
      </c>
      <c r="K3116">
        <v>87</v>
      </c>
      <c r="M3116">
        <v>3114</v>
      </c>
      <c r="N3116" s="16">
        <v>1.1574074074074073E-5</v>
      </c>
      <c r="O3116">
        <v>67</v>
      </c>
      <c r="P3116">
        <v>4</v>
      </c>
      <c r="Q3116">
        <f>pqZwift[[#This Row],[Afstand]]+IF(pqZwift[[#This Row],[Index]]&gt;1,Q3115,0)</f>
        <v>18255</v>
      </c>
      <c r="R3116">
        <v>13</v>
      </c>
      <c r="S3116">
        <v>87</v>
      </c>
    </row>
    <row r="3117" spans="2:19" x14ac:dyDescent="0.25">
      <c r="B3117">
        <v>3115</v>
      </c>
      <c r="C3117" t="s">
        <v>1494</v>
      </c>
      <c r="D3117" t="s">
        <v>48</v>
      </c>
      <c r="E3117" s="10">
        <v>1.1574074074074073E-5</v>
      </c>
      <c r="F3117" t="s">
        <v>1228</v>
      </c>
      <c r="G3117" t="s">
        <v>41</v>
      </c>
      <c r="H3117" s="11">
        <v>44171.434479166666</v>
      </c>
      <c r="I3117" t="s">
        <v>4120</v>
      </c>
      <c r="J3117">
        <v>0</v>
      </c>
      <c r="K3117">
        <v>87</v>
      </c>
      <c r="M3117">
        <v>3115</v>
      </c>
      <c r="N3117" s="16">
        <v>1.1574074074074073E-5</v>
      </c>
      <c r="O3117">
        <v>67</v>
      </c>
      <c r="P3117">
        <v>3</v>
      </c>
      <c r="Q3117">
        <f>pqZwift[[#This Row],[Afstand]]+IF(pqZwift[[#This Row],[Index]]&gt;1,Q3116,0)</f>
        <v>18258</v>
      </c>
      <c r="R3117">
        <v>10</v>
      </c>
      <c r="S3117">
        <v>87</v>
      </c>
    </row>
    <row r="3118" spans="2:19" x14ac:dyDescent="0.25">
      <c r="B3118">
        <v>3116</v>
      </c>
      <c r="C3118" t="s">
        <v>1494</v>
      </c>
      <c r="D3118" t="s">
        <v>48</v>
      </c>
      <c r="E3118" s="10">
        <v>1.1574074074074073E-5</v>
      </c>
      <c r="F3118" t="s">
        <v>1149</v>
      </c>
      <c r="G3118" t="s">
        <v>2060</v>
      </c>
      <c r="H3118" s="11">
        <v>44171.434490740743</v>
      </c>
      <c r="I3118" t="s">
        <v>4121</v>
      </c>
      <c r="J3118">
        <v>0</v>
      </c>
      <c r="K3118">
        <v>86</v>
      </c>
      <c r="M3118">
        <v>3116</v>
      </c>
      <c r="N3118" s="16">
        <v>1.1574074074074073E-5</v>
      </c>
      <c r="O3118">
        <v>67</v>
      </c>
      <c r="P3118">
        <v>3</v>
      </c>
      <c r="Q3118">
        <f>pqZwift[[#This Row],[Afstand]]+IF(pqZwift[[#This Row],[Index]]&gt;1,Q3117,0)</f>
        <v>18261</v>
      </c>
      <c r="R3118">
        <v>11</v>
      </c>
      <c r="S3118">
        <v>86</v>
      </c>
    </row>
    <row r="3119" spans="2:19" x14ac:dyDescent="0.25">
      <c r="B3119">
        <v>3117</v>
      </c>
      <c r="C3119" t="s">
        <v>1494</v>
      </c>
      <c r="D3119" t="s">
        <v>44</v>
      </c>
      <c r="E3119" s="10">
        <v>1.1574074074074073E-5</v>
      </c>
      <c r="F3119" t="s">
        <v>1154</v>
      </c>
      <c r="G3119" t="s">
        <v>3174</v>
      </c>
      <c r="H3119" s="11">
        <v>44171.434502314813</v>
      </c>
      <c r="I3119" t="s">
        <v>4122</v>
      </c>
      <c r="J3119">
        <v>0</v>
      </c>
      <c r="K3119">
        <v>87</v>
      </c>
      <c r="M3119">
        <v>3117</v>
      </c>
      <c r="N3119" s="16">
        <v>1.1574074074074073E-5</v>
      </c>
      <c r="O3119">
        <v>67</v>
      </c>
      <c r="P3119">
        <v>4</v>
      </c>
      <c r="Q3119">
        <f>pqZwift[[#This Row],[Afstand]]+IF(pqZwift[[#This Row],[Index]]&gt;1,Q3118,0)</f>
        <v>18265</v>
      </c>
      <c r="R3119">
        <v>13</v>
      </c>
      <c r="S3119">
        <v>87</v>
      </c>
    </row>
    <row r="3120" spans="2:19" x14ac:dyDescent="0.25">
      <c r="B3120">
        <v>3118</v>
      </c>
      <c r="C3120" t="s">
        <v>1494</v>
      </c>
      <c r="D3120" t="s">
        <v>48</v>
      </c>
      <c r="E3120" s="10">
        <v>1.1574074074074073E-5</v>
      </c>
      <c r="F3120" t="s">
        <v>1228</v>
      </c>
      <c r="G3120" t="s">
        <v>2337</v>
      </c>
      <c r="H3120" s="11">
        <v>44171.434513888889</v>
      </c>
      <c r="I3120" t="s">
        <v>4123</v>
      </c>
      <c r="J3120">
        <v>0</v>
      </c>
      <c r="K3120">
        <v>87</v>
      </c>
      <c r="M3120">
        <v>3118</v>
      </c>
      <c r="N3120" s="16">
        <v>1.1574074074074073E-5</v>
      </c>
      <c r="O3120">
        <v>67</v>
      </c>
      <c r="P3120">
        <v>3</v>
      </c>
      <c r="Q3120">
        <f>pqZwift[[#This Row],[Afstand]]+IF(pqZwift[[#This Row],[Index]]&gt;1,Q3119,0)</f>
        <v>18268</v>
      </c>
      <c r="R3120">
        <v>10</v>
      </c>
      <c r="S3120">
        <v>87</v>
      </c>
    </row>
    <row r="3121" spans="2:19" x14ac:dyDescent="0.25">
      <c r="B3121">
        <v>3119</v>
      </c>
      <c r="C3121" t="s">
        <v>1494</v>
      </c>
      <c r="D3121" t="s">
        <v>44</v>
      </c>
      <c r="E3121" s="10">
        <v>1.1574074074074073E-5</v>
      </c>
      <c r="F3121" t="s">
        <v>1154</v>
      </c>
      <c r="G3121" t="s">
        <v>2235</v>
      </c>
      <c r="H3121" s="11">
        <v>44171.434525462966</v>
      </c>
      <c r="I3121" t="s">
        <v>4124</v>
      </c>
      <c r="J3121">
        <v>0</v>
      </c>
      <c r="K3121">
        <v>88</v>
      </c>
      <c r="M3121">
        <v>3119</v>
      </c>
      <c r="N3121" s="16">
        <v>1.1574074074074073E-5</v>
      </c>
      <c r="O3121">
        <v>67</v>
      </c>
      <c r="P3121">
        <v>4</v>
      </c>
      <c r="Q3121">
        <f>pqZwift[[#This Row],[Afstand]]+IF(pqZwift[[#This Row],[Index]]&gt;1,Q3120,0)</f>
        <v>18272</v>
      </c>
      <c r="R3121">
        <v>13</v>
      </c>
      <c r="S3121">
        <v>88</v>
      </c>
    </row>
    <row r="3122" spans="2:19" x14ac:dyDescent="0.25">
      <c r="B3122">
        <v>3120</v>
      </c>
      <c r="C3122" t="s">
        <v>1494</v>
      </c>
      <c r="D3122" t="s">
        <v>48</v>
      </c>
      <c r="E3122" s="10">
        <v>1.1574074074074073E-5</v>
      </c>
      <c r="F3122" t="s">
        <v>1149</v>
      </c>
      <c r="G3122" t="s">
        <v>2060</v>
      </c>
      <c r="H3122" s="11">
        <v>44171.434537037036</v>
      </c>
      <c r="I3122" t="s">
        <v>4125</v>
      </c>
      <c r="J3122">
        <v>0</v>
      </c>
      <c r="K3122">
        <v>88</v>
      </c>
      <c r="M3122">
        <v>3120</v>
      </c>
      <c r="N3122" s="16">
        <v>1.1574074074074073E-5</v>
      </c>
      <c r="O3122">
        <v>67</v>
      </c>
      <c r="P3122">
        <v>3</v>
      </c>
      <c r="Q3122">
        <f>pqZwift[[#This Row],[Afstand]]+IF(pqZwift[[#This Row],[Index]]&gt;1,Q3121,0)</f>
        <v>18275</v>
      </c>
      <c r="R3122">
        <v>11</v>
      </c>
      <c r="S3122">
        <v>88</v>
      </c>
    </row>
    <row r="3123" spans="2:19" x14ac:dyDescent="0.25">
      <c r="B3123">
        <v>3121</v>
      </c>
      <c r="C3123" t="s">
        <v>1494</v>
      </c>
      <c r="D3123" t="s">
        <v>48</v>
      </c>
      <c r="E3123" s="10">
        <v>1.1574074074074073E-5</v>
      </c>
      <c r="F3123" t="s">
        <v>1149</v>
      </c>
      <c r="G3123" t="s">
        <v>2060</v>
      </c>
      <c r="H3123" s="11">
        <v>44171.434548611112</v>
      </c>
      <c r="I3123" t="s">
        <v>4126</v>
      </c>
      <c r="J3123">
        <v>0</v>
      </c>
      <c r="K3123">
        <v>88</v>
      </c>
      <c r="M3123">
        <v>3121</v>
      </c>
      <c r="N3123" s="16">
        <v>1.1574074074074073E-5</v>
      </c>
      <c r="O3123">
        <v>67</v>
      </c>
      <c r="P3123">
        <v>3</v>
      </c>
      <c r="Q3123">
        <f>pqZwift[[#This Row],[Afstand]]+IF(pqZwift[[#This Row],[Index]]&gt;1,Q3122,0)</f>
        <v>18278</v>
      </c>
      <c r="R3123">
        <v>11</v>
      </c>
      <c r="S3123">
        <v>88</v>
      </c>
    </row>
    <row r="3124" spans="2:19" x14ac:dyDescent="0.25">
      <c r="B3124">
        <v>3122</v>
      </c>
      <c r="C3124" t="s">
        <v>1494</v>
      </c>
      <c r="D3124" t="s">
        <v>44</v>
      </c>
      <c r="E3124" s="10">
        <v>1.1574074074074073E-5</v>
      </c>
      <c r="F3124" t="s">
        <v>1154</v>
      </c>
      <c r="G3124" t="s">
        <v>2235</v>
      </c>
      <c r="H3124" s="11">
        <v>44171.434560185182</v>
      </c>
      <c r="I3124" t="s">
        <v>4127</v>
      </c>
      <c r="J3124">
        <v>0</v>
      </c>
      <c r="K3124">
        <v>89</v>
      </c>
      <c r="M3124">
        <v>3122</v>
      </c>
      <c r="N3124" s="16">
        <v>1.1574074074074073E-5</v>
      </c>
      <c r="O3124">
        <v>67</v>
      </c>
      <c r="P3124">
        <v>4</v>
      </c>
      <c r="Q3124">
        <f>pqZwift[[#This Row],[Afstand]]+IF(pqZwift[[#This Row],[Index]]&gt;1,Q3123,0)</f>
        <v>18282</v>
      </c>
      <c r="R3124">
        <v>13</v>
      </c>
      <c r="S3124">
        <v>89</v>
      </c>
    </row>
    <row r="3125" spans="2:19" x14ac:dyDescent="0.25">
      <c r="B3125">
        <v>3123</v>
      </c>
      <c r="C3125" t="s">
        <v>1494</v>
      </c>
      <c r="D3125" t="s">
        <v>48</v>
      </c>
      <c r="E3125" s="10">
        <v>1.1574074074074073E-5</v>
      </c>
      <c r="F3125" t="s">
        <v>1149</v>
      </c>
      <c r="G3125" t="s">
        <v>3176</v>
      </c>
      <c r="H3125" s="11">
        <v>44171.434571759259</v>
      </c>
      <c r="I3125" t="s">
        <v>4128</v>
      </c>
      <c r="J3125">
        <v>0</v>
      </c>
      <c r="K3125">
        <v>88</v>
      </c>
      <c r="M3125">
        <v>3123</v>
      </c>
      <c r="N3125" s="16">
        <v>1.1574074074074073E-5</v>
      </c>
      <c r="O3125">
        <v>67</v>
      </c>
      <c r="P3125">
        <v>3</v>
      </c>
      <c r="Q3125">
        <f>pqZwift[[#This Row],[Afstand]]+IF(pqZwift[[#This Row],[Index]]&gt;1,Q3124,0)</f>
        <v>18285</v>
      </c>
      <c r="R3125">
        <v>11</v>
      </c>
      <c r="S3125">
        <v>88</v>
      </c>
    </row>
    <row r="3126" spans="2:19" x14ac:dyDescent="0.25">
      <c r="B3126">
        <v>3124</v>
      </c>
      <c r="C3126" t="s">
        <v>1494</v>
      </c>
      <c r="D3126" t="s">
        <v>44</v>
      </c>
      <c r="E3126" s="10">
        <v>1.1574074074074073E-5</v>
      </c>
      <c r="F3126" t="s">
        <v>1154</v>
      </c>
      <c r="G3126" t="s">
        <v>3174</v>
      </c>
      <c r="H3126" s="11">
        <v>44171.434583333335</v>
      </c>
      <c r="I3126" t="s">
        <v>4129</v>
      </c>
      <c r="J3126">
        <v>0</v>
      </c>
      <c r="K3126">
        <v>89</v>
      </c>
      <c r="M3126">
        <v>3124</v>
      </c>
      <c r="N3126" s="16">
        <v>1.1574074074074073E-5</v>
      </c>
      <c r="O3126">
        <v>67</v>
      </c>
      <c r="P3126">
        <v>4</v>
      </c>
      <c r="Q3126">
        <f>pqZwift[[#This Row],[Afstand]]+IF(pqZwift[[#This Row],[Index]]&gt;1,Q3125,0)</f>
        <v>18289</v>
      </c>
      <c r="R3126">
        <v>13</v>
      </c>
      <c r="S3126">
        <v>89</v>
      </c>
    </row>
    <row r="3127" spans="2:19" x14ac:dyDescent="0.25">
      <c r="B3127">
        <v>3125</v>
      </c>
      <c r="C3127" t="s">
        <v>1494</v>
      </c>
      <c r="D3127" t="s">
        <v>48</v>
      </c>
      <c r="E3127" s="10">
        <v>1.1574074074074073E-5</v>
      </c>
      <c r="F3127" t="s">
        <v>1149</v>
      </c>
      <c r="G3127" t="s">
        <v>3176</v>
      </c>
      <c r="H3127" s="11">
        <v>44171.434594907405</v>
      </c>
      <c r="I3127" t="s">
        <v>4130</v>
      </c>
      <c r="J3127">
        <v>0</v>
      </c>
      <c r="K3127">
        <v>88</v>
      </c>
      <c r="M3127">
        <v>3125</v>
      </c>
      <c r="N3127" s="16">
        <v>1.1574074074074073E-5</v>
      </c>
      <c r="O3127">
        <v>67</v>
      </c>
      <c r="P3127">
        <v>3</v>
      </c>
      <c r="Q3127">
        <f>pqZwift[[#This Row],[Afstand]]+IF(pqZwift[[#This Row],[Index]]&gt;1,Q3126,0)</f>
        <v>18292</v>
      </c>
      <c r="R3127">
        <v>11</v>
      </c>
      <c r="S3127">
        <v>88</v>
      </c>
    </row>
    <row r="3128" spans="2:19" x14ac:dyDescent="0.25">
      <c r="B3128">
        <v>3126</v>
      </c>
      <c r="C3128" t="s">
        <v>1494</v>
      </c>
      <c r="D3128" t="s">
        <v>48</v>
      </c>
      <c r="E3128" s="10">
        <v>1.1574074074074073E-5</v>
      </c>
      <c r="F3128" t="s">
        <v>1149</v>
      </c>
      <c r="G3128" t="s">
        <v>41</v>
      </c>
      <c r="H3128" s="11">
        <v>44171.434606481482</v>
      </c>
      <c r="I3128" t="s">
        <v>4131</v>
      </c>
      <c r="J3128">
        <v>0</v>
      </c>
      <c r="K3128">
        <v>89</v>
      </c>
      <c r="M3128">
        <v>3126</v>
      </c>
      <c r="N3128" s="16">
        <v>1.1574074074074073E-5</v>
      </c>
      <c r="O3128">
        <v>67</v>
      </c>
      <c r="P3128">
        <v>3</v>
      </c>
      <c r="Q3128">
        <f>pqZwift[[#This Row],[Afstand]]+IF(pqZwift[[#This Row],[Index]]&gt;1,Q3127,0)</f>
        <v>18295</v>
      </c>
      <c r="R3128">
        <v>11</v>
      </c>
      <c r="S3128">
        <v>89</v>
      </c>
    </row>
    <row r="3129" spans="2:19" x14ac:dyDescent="0.25">
      <c r="B3129">
        <v>3127</v>
      </c>
      <c r="C3129" t="s">
        <v>1503</v>
      </c>
      <c r="D3129" t="s">
        <v>48</v>
      </c>
      <c r="E3129" s="10">
        <v>1.1574074074074073E-5</v>
      </c>
      <c r="F3129" t="s">
        <v>1149</v>
      </c>
      <c r="G3129" t="s">
        <v>41</v>
      </c>
      <c r="H3129" s="11">
        <v>44171.434618055559</v>
      </c>
      <c r="I3129" t="s">
        <v>4132</v>
      </c>
      <c r="J3129">
        <v>0</v>
      </c>
      <c r="K3129">
        <v>88</v>
      </c>
      <c r="M3129">
        <v>3127</v>
      </c>
      <c r="N3129" s="16">
        <v>1.1574074074074073E-5</v>
      </c>
      <c r="O3129">
        <v>68</v>
      </c>
      <c r="P3129">
        <v>3</v>
      </c>
      <c r="Q3129">
        <f>pqZwift[[#This Row],[Afstand]]+IF(pqZwift[[#This Row],[Index]]&gt;1,Q3128,0)</f>
        <v>18298</v>
      </c>
      <c r="R3129">
        <v>11</v>
      </c>
      <c r="S3129">
        <v>88</v>
      </c>
    </row>
    <row r="3130" spans="2:19" x14ac:dyDescent="0.25">
      <c r="B3130">
        <v>3128</v>
      </c>
      <c r="C3130" t="s">
        <v>1503</v>
      </c>
      <c r="D3130" t="s">
        <v>48</v>
      </c>
      <c r="E3130" s="10">
        <v>1.1574074074074073E-5</v>
      </c>
      <c r="F3130" t="s">
        <v>1149</v>
      </c>
      <c r="G3130" t="s">
        <v>41</v>
      </c>
      <c r="H3130" s="11">
        <v>44171.434629629628</v>
      </c>
      <c r="I3130" t="s">
        <v>4133</v>
      </c>
      <c r="J3130">
        <v>0</v>
      </c>
      <c r="K3130">
        <v>89</v>
      </c>
      <c r="M3130">
        <v>3128</v>
      </c>
      <c r="N3130" s="16">
        <v>1.1574074074074073E-5</v>
      </c>
      <c r="O3130">
        <v>68</v>
      </c>
      <c r="P3130">
        <v>3</v>
      </c>
      <c r="Q3130">
        <f>pqZwift[[#This Row],[Afstand]]+IF(pqZwift[[#This Row],[Index]]&gt;1,Q3129,0)</f>
        <v>18301</v>
      </c>
      <c r="R3130">
        <v>11</v>
      </c>
      <c r="S3130">
        <v>89</v>
      </c>
    </row>
    <row r="3131" spans="2:19" x14ac:dyDescent="0.25">
      <c r="B3131">
        <v>3129</v>
      </c>
      <c r="C3131" t="s">
        <v>1503</v>
      </c>
      <c r="D3131" t="s">
        <v>48</v>
      </c>
      <c r="E3131" s="10">
        <v>1.1574074074074073E-5</v>
      </c>
      <c r="F3131" t="s">
        <v>1228</v>
      </c>
      <c r="G3131" t="s">
        <v>41</v>
      </c>
      <c r="H3131" s="11">
        <v>44171.434641203705</v>
      </c>
      <c r="I3131" t="s">
        <v>4134</v>
      </c>
      <c r="J3131">
        <v>0</v>
      </c>
      <c r="K3131">
        <v>87</v>
      </c>
      <c r="M3131">
        <v>3129</v>
      </c>
      <c r="N3131" s="16">
        <v>1.1574074074074073E-5</v>
      </c>
      <c r="O3131">
        <v>68</v>
      </c>
      <c r="P3131">
        <v>3</v>
      </c>
      <c r="Q3131">
        <f>pqZwift[[#This Row],[Afstand]]+IF(pqZwift[[#This Row],[Index]]&gt;1,Q3130,0)</f>
        <v>18304</v>
      </c>
      <c r="R3131">
        <v>10</v>
      </c>
      <c r="S3131">
        <v>87</v>
      </c>
    </row>
    <row r="3132" spans="2:19" x14ac:dyDescent="0.25">
      <c r="B3132">
        <v>3130</v>
      </c>
      <c r="C3132" t="s">
        <v>1503</v>
      </c>
      <c r="D3132" t="s">
        <v>48</v>
      </c>
      <c r="E3132" s="10">
        <v>1.1574074074074073E-5</v>
      </c>
      <c r="F3132" t="s">
        <v>1149</v>
      </c>
      <c r="G3132" t="s">
        <v>2971</v>
      </c>
      <c r="H3132" s="11">
        <v>44171.434652777774</v>
      </c>
      <c r="I3132" t="s">
        <v>4135</v>
      </c>
      <c r="J3132">
        <v>0</v>
      </c>
      <c r="K3132">
        <v>87</v>
      </c>
      <c r="M3132">
        <v>3130</v>
      </c>
      <c r="N3132" s="16">
        <v>1.1574074074074073E-5</v>
      </c>
      <c r="O3132">
        <v>68</v>
      </c>
      <c r="P3132">
        <v>3</v>
      </c>
      <c r="Q3132">
        <f>pqZwift[[#This Row],[Afstand]]+IF(pqZwift[[#This Row],[Index]]&gt;1,Q3131,0)</f>
        <v>18307</v>
      </c>
      <c r="R3132">
        <v>11</v>
      </c>
      <c r="S3132">
        <v>87</v>
      </c>
    </row>
    <row r="3133" spans="2:19" x14ac:dyDescent="0.25">
      <c r="B3133">
        <v>3131</v>
      </c>
      <c r="C3133" t="s">
        <v>1503</v>
      </c>
      <c r="D3133" t="s">
        <v>48</v>
      </c>
      <c r="E3133" s="10">
        <v>1.1574074074074073E-5</v>
      </c>
      <c r="F3133" t="s">
        <v>1223</v>
      </c>
      <c r="G3133" t="s">
        <v>2724</v>
      </c>
      <c r="H3133" s="11">
        <v>44171.434664351851</v>
      </c>
      <c r="I3133" t="s">
        <v>4136</v>
      </c>
      <c r="J3133">
        <v>0</v>
      </c>
      <c r="K3133">
        <v>86</v>
      </c>
      <c r="M3133">
        <v>3131</v>
      </c>
      <c r="N3133" s="16">
        <v>1.1574074074074073E-5</v>
      </c>
      <c r="O3133">
        <v>68</v>
      </c>
      <c r="P3133">
        <v>3</v>
      </c>
      <c r="Q3133">
        <f>pqZwift[[#This Row],[Afstand]]+IF(pqZwift[[#This Row],[Index]]&gt;1,Q3132,0)</f>
        <v>18310</v>
      </c>
      <c r="R3133">
        <v>12</v>
      </c>
      <c r="S3133">
        <v>86</v>
      </c>
    </row>
    <row r="3134" spans="2:19" x14ac:dyDescent="0.25">
      <c r="B3134">
        <v>3132</v>
      </c>
      <c r="C3134" t="s">
        <v>1503</v>
      </c>
      <c r="D3134" t="s">
        <v>48</v>
      </c>
      <c r="E3134" s="10">
        <v>1.1574074074074073E-5</v>
      </c>
      <c r="F3134" t="s">
        <v>1228</v>
      </c>
      <c r="G3134" t="s">
        <v>2883</v>
      </c>
      <c r="H3134" s="11">
        <v>44171.434675925928</v>
      </c>
      <c r="I3134" t="s">
        <v>4137</v>
      </c>
      <c r="J3134">
        <v>0</v>
      </c>
      <c r="K3134">
        <v>87</v>
      </c>
      <c r="M3134">
        <v>3132</v>
      </c>
      <c r="N3134" s="16">
        <v>1.1574074074074073E-5</v>
      </c>
      <c r="O3134">
        <v>68</v>
      </c>
      <c r="P3134">
        <v>3</v>
      </c>
      <c r="Q3134">
        <f>pqZwift[[#This Row],[Afstand]]+IF(pqZwift[[#This Row],[Index]]&gt;1,Q3133,0)</f>
        <v>18313</v>
      </c>
      <c r="R3134">
        <v>10</v>
      </c>
      <c r="S3134">
        <v>87</v>
      </c>
    </row>
    <row r="3135" spans="2:19" x14ac:dyDescent="0.25">
      <c r="B3135">
        <v>3133</v>
      </c>
      <c r="C3135" t="s">
        <v>1503</v>
      </c>
      <c r="D3135" t="s">
        <v>48</v>
      </c>
      <c r="E3135" s="10">
        <v>1.1574074074074073E-5</v>
      </c>
      <c r="F3135" t="s">
        <v>1223</v>
      </c>
      <c r="G3135" t="s">
        <v>2947</v>
      </c>
      <c r="H3135" s="11">
        <v>44171.434687499997</v>
      </c>
      <c r="I3135" t="s">
        <v>4138</v>
      </c>
      <c r="J3135">
        <v>0</v>
      </c>
      <c r="K3135">
        <v>88</v>
      </c>
      <c r="M3135">
        <v>3133</v>
      </c>
      <c r="N3135" s="16">
        <v>1.1574074074074073E-5</v>
      </c>
      <c r="O3135">
        <v>68</v>
      </c>
      <c r="P3135">
        <v>3</v>
      </c>
      <c r="Q3135">
        <f>pqZwift[[#This Row],[Afstand]]+IF(pqZwift[[#This Row],[Index]]&gt;1,Q3134,0)</f>
        <v>18316</v>
      </c>
      <c r="R3135">
        <v>12</v>
      </c>
      <c r="S3135">
        <v>88</v>
      </c>
    </row>
    <row r="3136" spans="2:19" x14ac:dyDescent="0.25">
      <c r="B3136">
        <v>3134</v>
      </c>
      <c r="C3136" t="s">
        <v>1503</v>
      </c>
      <c r="D3136" t="s">
        <v>36</v>
      </c>
      <c r="E3136" s="10">
        <v>1.1574074074074073E-5</v>
      </c>
      <c r="F3136" t="s">
        <v>49</v>
      </c>
      <c r="G3136" t="s">
        <v>64</v>
      </c>
      <c r="H3136" s="11">
        <v>44171.434699074074</v>
      </c>
      <c r="I3136" t="s">
        <v>4139</v>
      </c>
      <c r="J3136">
        <v>0</v>
      </c>
      <c r="K3136">
        <v>89</v>
      </c>
      <c r="M3136">
        <v>3134</v>
      </c>
      <c r="N3136" s="16">
        <v>1.1574074074074073E-5</v>
      </c>
      <c r="O3136">
        <v>68</v>
      </c>
      <c r="P3136">
        <v>2</v>
      </c>
      <c r="Q3136">
        <f>pqZwift[[#This Row],[Afstand]]+IF(pqZwift[[#This Row],[Index]]&gt;1,Q3135,0)</f>
        <v>18318</v>
      </c>
      <c r="R3136">
        <v>9</v>
      </c>
      <c r="S3136">
        <v>89</v>
      </c>
    </row>
    <row r="3137" spans="2:19" x14ac:dyDescent="0.25">
      <c r="B3137">
        <v>3135</v>
      </c>
      <c r="C3137" t="s">
        <v>1503</v>
      </c>
      <c r="D3137" t="s">
        <v>36</v>
      </c>
      <c r="E3137" s="10">
        <v>1.1574074074074073E-5</v>
      </c>
      <c r="F3137" t="s">
        <v>1164</v>
      </c>
      <c r="G3137" t="s">
        <v>2732</v>
      </c>
      <c r="H3137" s="11">
        <v>44171.434710648151</v>
      </c>
      <c r="I3137" t="s">
        <v>4140</v>
      </c>
      <c r="J3137">
        <v>0</v>
      </c>
      <c r="K3137">
        <v>88</v>
      </c>
      <c r="M3137">
        <v>3135</v>
      </c>
      <c r="N3137" s="16">
        <v>1.1574074074074073E-5</v>
      </c>
      <c r="O3137">
        <v>68</v>
      </c>
      <c r="P3137">
        <v>2</v>
      </c>
      <c r="Q3137">
        <f>pqZwift[[#This Row],[Afstand]]+IF(pqZwift[[#This Row],[Index]]&gt;1,Q3136,0)</f>
        <v>18320</v>
      </c>
      <c r="R3137">
        <v>8</v>
      </c>
      <c r="S3137">
        <v>88</v>
      </c>
    </row>
    <row r="3138" spans="2:19" x14ac:dyDescent="0.25">
      <c r="B3138">
        <v>3136</v>
      </c>
      <c r="C3138" t="s">
        <v>1503</v>
      </c>
      <c r="D3138" t="s">
        <v>44</v>
      </c>
      <c r="E3138" s="10">
        <v>1.1574074074074073E-5</v>
      </c>
      <c r="F3138" t="s">
        <v>1151</v>
      </c>
      <c r="G3138" t="s">
        <v>190</v>
      </c>
      <c r="H3138" s="11">
        <v>44171.43472222222</v>
      </c>
      <c r="I3138" t="s">
        <v>4141</v>
      </c>
      <c r="J3138">
        <v>0</v>
      </c>
      <c r="K3138">
        <v>89</v>
      </c>
      <c r="M3138">
        <v>3136</v>
      </c>
      <c r="N3138" s="16">
        <v>1.1574074074074073E-5</v>
      </c>
      <c r="O3138">
        <v>68</v>
      </c>
      <c r="P3138">
        <v>4</v>
      </c>
      <c r="Q3138">
        <f>pqZwift[[#This Row],[Afstand]]+IF(pqZwift[[#This Row],[Index]]&gt;1,Q3137,0)</f>
        <v>18324</v>
      </c>
      <c r="R3138">
        <v>14</v>
      </c>
      <c r="S3138">
        <v>89</v>
      </c>
    </row>
    <row r="3139" spans="2:19" x14ac:dyDescent="0.25">
      <c r="B3139">
        <v>3137</v>
      </c>
      <c r="C3139" t="s">
        <v>1503</v>
      </c>
      <c r="D3139" t="s">
        <v>44</v>
      </c>
      <c r="E3139" s="10">
        <v>1.1574074074074073E-5</v>
      </c>
      <c r="F3139" t="s">
        <v>1151</v>
      </c>
      <c r="G3139" t="s">
        <v>3268</v>
      </c>
      <c r="H3139" s="11">
        <v>44171.434733796297</v>
      </c>
      <c r="I3139" t="s">
        <v>4142</v>
      </c>
      <c r="J3139">
        <v>0</v>
      </c>
      <c r="K3139">
        <v>88</v>
      </c>
      <c r="M3139">
        <v>3137</v>
      </c>
      <c r="N3139" s="16">
        <v>1.1574074074074073E-5</v>
      </c>
      <c r="O3139">
        <v>68</v>
      </c>
      <c r="P3139">
        <v>4</v>
      </c>
      <c r="Q3139">
        <f>pqZwift[[#This Row],[Afstand]]+IF(pqZwift[[#This Row],[Index]]&gt;1,Q3138,0)</f>
        <v>18328</v>
      </c>
      <c r="R3139">
        <v>14</v>
      </c>
      <c r="S3139">
        <v>88</v>
      </c>
    </row>
    <row r="3140" spans="2:19" x14ac:dyDescent="0.25">
      <c r="B3140">
        <v>3138</v>
      </c>
      <c r="C3140" t="s">
        <v>1503</v>
      </c>
      <c r="D3140" t="s">
        <v>44</v>
      </c>
      <c r="E3140" s="10">
        <v>1.1574074074074073E-5</v>
      </c>
      <c r="F3140" t="s">
        <v>1151</v>
      </c>
      <c r="G3140" t="s">
        <v>188</v>
      </c>
      <c r="H3140" s="11">
        <v>44171.434745370374</v>
      </c>
      <c r="I3140" t="s">
        <v>4143</v>
      </c>
      <c r="J3140">
        <v>0</v>
      </c>
      <c r="K3140">
        <v>88</v>
      </c>
      <c r="M3140">
        <v>3138</v>
      </c>
      <c r="N3140" s="16">
        <v>1.1574074074074073E-5</v>
      </c>
      <c r="O3140">
        <v>68</v>
      </c>
      <c r="P3140">
        <v>4</v>
      </c>
      <c r="Q3140">
        <f>pqZwift[[#This Row],[Afstand]]+IF(pqZwift[[#This Row],[Index]]&gt;1,Q3139,0)</f>
        <v>18332</v>
      </c>
      <c r="R3140">
        <v>14</v>
      </c>
      <c r="S3140">
        <v>88</v>
      </c>
    </row>
    <row r="3141" spans="2:19" x14ac:dyDescent="0.25">
      <c r="B3141">
        <v>3139</v>
      </c>
      <c r="C3141" t="s">
        <v>1512</v>
      </c>
      <c r="D3141" t="s">
        <v>136</v>
      </c>
      <c r="E3141" s="10">
        <v>1.1574074074074073E-5</v>
      </c>
      <c r="F3141" t="s">
        <v>3274</v>
      </c>
      <c r="G3141" t="s">
        <v>190</v>
      </c>
      <c r="H3141" s="11">
        <v>44171.434756944444</v>
      </c>
      <c r="I3141" t="s">
        <v>4144</v>
      </c>
      <c r="J3141">
        <v>0</v>
      </c>
      <c r="K3141">
        <v>87</v>
      </c>
      <c r="M3141">
        <v>3139</v>
      </c>
      <c r="N3141" s="16">
        <v>1.1574074074074073E-5</v>
      </c>
      <c r="O3141">
        <v>69</v>
      </c>
      <c r="P3141">
        <v>1</v>
      </c>
      <c r="Q3141">
        <f>pqZwift[[#This Row],[Afstand]]+IF(pqZwift[[#This Row],[Index]]&gt;1,Q3140,0)</f>
        <v>18333</v>
      </c>
      <c r="R3141">
        <v>5</v>
      </c>
      <c r="S3141">
        <v>87</v>
      </c>
    </row>
    <row r="3142" spans="2:19" x14ac:dyDescent="0.25">
      <c r="B3142">
        <v>3140</v>
      </c>
      <c r="C3142" t="s">
        <v>1512</v>
      </c>
      <c r="D3142" t="s">
        <v>66</v>
      </c>
      <c r="E3142" s="10">
        <v>1.1574074074074073E-5</v>
      </c>
      <c r="F3142" t="s">
        <v>67</v>
      </c>
      <c r="G3142" t="s">
        <v>4145</v>
      </c>
      <c r="H3142" s="11">
        <v>44171.43476851852</v>
      </c>
      <c r="I3142" t="s">
        <v>4146</v>
      </c>
      <c r="J3142">
        <v>0</v>
      </c>
      <c r="K3142">
        <v>88</v>
      </c>
      <c r="M3142">
        <v>3140</v>
      </c>
      <c r="N3142" s="16">
        <v>1.1574074074074073E-5</v>
      </c>
      <c r="O3142">
        <v>69</v>
      </c>
      <c r="P3142">
        <v>6</v>
      </c>
      <c r="Q3142">
        <f>pqZwift[[#This Row],[Afstand]]+IF(pqZwift[[#This Row],[Index]]&gt;1,Q3141,0)</f>
        <v>18339</v>
      </c>
      <c r="R3142">
        <v>21</v>
      </c>
      <c r="S3142">
        <v>88</v>
      </c>
    </row>
    <row r="3143" spans="2:19" x14ac:dyDescent="0.25">
      <c r="B3143">
        <v>3141</v>
      </c>
      <c r="C3143" t="s">
        <v>1512</v>
      </c>
      <c r="D3143" t="s">
        <v>44</v>
      </c>
      <c r="E3143" s="10">
        <v>1.1574074074074073E-5</v>
      </c>
      <c r="F3143" t="s">
        <v>1154</v>
      </c>
      <c r="G3143" t="s">
        <v>410</v>
      </c>
      <c r="H3143" s="11">
        <v>44171.43478009259</v>
      </c>
      <c r="I3143" t="s">
        <v>4147</v>
      </c>
      <c r="J3143">
        <v>0</v>
      </c>
      <c r="K3143">
        <v>88</v>
      </c>
      <c r="M3143">
        <v>3141</v>
      </c>
      <c r="N3143" s="16">
        <v>1.1574074074074073E-5</v>
      </c>
      <c r="O3143">
        <v>69</v>
      </c>
      <c r="P3143">
        <v>4</v>
      </c>
      <c r="Q3143">
        <f>pqZwift[[#This Row],[Afstand]]+IF(pqZwift[[#This Row],[Index]]&gt;1,Q3142,0)</f>
        <v>18343</v>
      </c>
      <c r="R3143">
        <v>13</v>
      </c>
      <c r="S3143">
        <v>88</v>
      </c>
    </row>
    <row r="3144" spans="2:19" x14ac:dyDescent="0.25">
      <c r="B3144">
        <v>3142</v>
      </c>
      <c r="C3144" t="s">
        <v>1512</v>
      </c>
      <c r="D3144" t="s">
        <v>48</v>
      </c>
      <c r="E3144" s="10">
        <v>1.1574074074074073E-5</v>
      </c>
      <c r="F3144" t="s">
        <v>49</v>
      </c>
      <c r="G3144" t="s">
        <v>2796</v>
      </c>
      <c r="H3144" s="11">
        <v>44171.434791666667</v>
      </c>
      <c r="I3144" t="s">
        <v>4148</v>
      </c>
      <c r="J3144">
        <v>0</v>
      </c>
      <c r="K3144">
        <v>88</v>
      </c>
      <c r="M3144">
        <v>3142</v>
      </c>
      <c r="N3144" s="16">
        <v>1.1574074074074073E-5</v>
      </c>
      <c r="O3144">
        <v>69</v>
      </c>
      <c r="P3144">
        <v>3</v>
      </c>
      <c r="Q3144">
        <f>pqZwift[[#This Row],[Afstand]]+IF(pqZwift[[#This Row],[Index]]&gt;1,Q3143,0)</f>
        <v>18346</v>
      </c>
      <c r="R3144">
        <v>9</v>
      </c>
      <c r="S3144">
        <v>88</v>
      </c>
    </row>
    <row r="3145" spans="2:19" x14ac:dyDescent="0.25">
      <c r="B3145">
        <v>3143</v>
      </c>
      <c r="C3145" t="s">
        <v>1512</v>
      </c>
      <c r="D3145" t="s">
        <v>44</v>
      </c>
      <c r="E3145" s="10">
        <v>1.1574074074074073E-5</v>
      </c>
      <c r="F3145" t="s">
        <v>1151</v>
      </c>
      <c r="G3145" t="s">
        <v>1294</v>
      </c>
      <c r="H3145" s="11">
        <v>44171.434803240743</v>
      </c>
      <c r="I3145" t="s">
        <v>4149</v>
      </c>
      <c r="J3145">
        <v>0</v>
      </c>
      <c r="K3145">
        <v>88</v>
      </c>
      <c r="M3145">
        <v>3143</v>
      </c>
      <c r="N3145" s="16">
        <v>1.1574074074074073E-5</v>
      </c>
      <c r="O3145">
        <v>69</v>
      </c>
      <c r="P3145">
        <v>4</v>
      </c>
      <c r="Q3145">
        <f>pqZwift[[#This Row],[Afstand]]+IF(pqZwift[[#This Row],[Index]]&gt;1,Q3144,0)</f>
        <v>18350</v>
      </c>
      <c r="R3145">
        <v>14</v>
      </c>
      <c r="S3145">
        <v>88</v>
      </c>
    </row>
    <row r="3146" spans="2:19" x14ac:dyDescent="0.25">
      <c r="B3146">
        <v>3144</v>
      </c>
      <c r="C3146" t="s">
        <v>1512</v>
      </c>
      <c r="D3146" t="s">
        <v>44</v>
      </c>
      <c r="E3146" s="10">
        <v>1.1574074074074073E-5</v>
      </c>
      <c r="F3146" t="s">
        <v>1151</v>
      </c>
      <c r="G3146" t="s">
        <v>1294</v>
      </c>
      <c r="H3146" s="11">
        <v>44171.434814814813</v>
      </c>
      <c r="I3146" t="s">
        <v>4150</v>
      </c>
      <c r="J3146">
        <v>0</v>
      </c>
      <c r="K3146">
        <v>89</v>
      </c>
      <c r="M3146">
        <v>3144</v>
      </c>
      <c r="N3146" s="16">
        <v>1.1574074074074073E-5</v>
      </c>
      <c r="O3146">
        <v>69</v>
      </c>
      <c r="P3146">
        <v>4</v>
      </c>
      <c r="Q3146">
        <f>pqZwift[[#This Row],[Afstand]]+IF(pqZwift[[#This Row],[Index]]&gt;1,Q3145,0)</f>
        <v>18354</v>
      </c>
      <c r="R3146">
        <v>14</v>
      </c>
      <c r="S3146">
        <v>89</v>
      </c>
    </row>
    <row r="3147" spans="2:19" x14ac:dyDescent="0.25">
      <c r="B3147">
        <v>3145</v>
      </c>
      <c r="C3147" t="s">
        <v>1512</v>
      </c>
      <c r="D3147" t="s">
        <v>44</v>
      </c>
      <c r="E3147" s="10">
        <v>1.1574074074074073E-5</v>
      </c>
      <c r="F3147" t="s">
        <v>1151</v>
      </c>
      <c r="G3147" t="s">
        <v>1294</v>
      </c>
      <c r="H3147" s="11">
        <v>44171.43482638889</v>
      </c>
      <c r="I3147" t="s">
        <v>4151</v>
      </c>
      <c r="J3147">
        <v>0</v>
      </c>
      <c r="K3147">
        <v>88</v>
      </c>
      <c r="M3147">
        <v>3145</v>
      </c>
      <c r="N3147" s="16">
        <v>1.1574074074074073E-5</v>
      </c>
      <c r="O3147">
        <v>69</v>
      </c>
      <c r="P3147">
        <v>4</v>
      </c>
      <c r="Q3147">
        <f>pqZwift[[#This Row],[Afstand]]+IF(pqZwift[[#This Row],[Index]]&gt;1,Q3146,0)</f>
        <v>18358</v>
      </c>
      <c r="R3147">
        <v>14</v>
      </c>
      <c r="S3147">
        <v>88</v>
      </c>
    </row>
    <row r="3148" spans="2:19" x14ac:dyDescent="0.25">
      <c r="B3148">
        <v>3146</v>
      </c>
      <c r="C3148" t="s">
        <v>1512</v>
      </c>
      <c r="D3148" t="s">
        <v>44</v>
      </c>
      <c r="E3148" s="10">
        <v>1.1574074074074073E-5</v>
      </c>
      <c r="F3148" t="s">
        <v>1151</v>
      </c>
      <c r="G3148" t="s">
        <v>1294</v>
      </c>
      <c r="H3148" s="11">
        <v>44171.434837962966</v>
      </c>
      <c r="I3148" t="s">
        <v>4152</v>
      </c>
      <c r="J3148">
        <v>0</v>
      </c>
      <c r="K3148">
        <v>89</v>
      </c>
      <c r="M3148">
        <v>3146</v>
      </c>
      <c r="N3148" s="16">
        <v>1.1574074074074073E-5</v>
      </c>
      <c r="O3148">
        <v>69</v>
      </c>
      <c r="P3148">
        <v>4</v>
      </c>
      <c r="Q3148">
        <f>pqZwift[[#This Row],[Afstand]]+IF(pqZwift[[#This Row],[Index]]&gt;1,Q3147,0)</f>
        <v>18362</v>
      </c>
      <c r="R3148">
        <v>14</v>
      </c>
      <c r="S3148">
        <v>89</v>
      </c>
    </row>
    <row r="3149" spans="2:19" x14ac:dyDescent="0.25">
      <c r="B3149">
        <v>3147</v>
      </c>
      <c r="C3149" t="s">
        <v>1512</v>
      </c>
      <c r="D3149" t="s">
        <v>44</v>
      </c>
      <c r="E3149" s="10">
        <v>1.1574074074074073E-5</v>
      </c>
      <c r="F3149" t="s">
        <v>1151</v>
      </c>
      <c r="G3149" t="s">
        <v>1251</v>
      </c>
      <c r="H3149" s="11">
        <v>44171.434849537036</v>
      </c>
      <c r="I3149" t="s">
        <v>4153</v>
      </c>
      <c r="J3149">
        <v>0</v>
      </c>
      <c r="K3149">
        <v>89</v>
      </c>
      <c r="M3149">
        <v>3147</v>
      </c>
      <c r="N3149" s="16">
        <v>1.1574074074074073E-5</v>
      </c>
      <c r="O3149">
        <v>69</v>
      </c>
      <c r="P3149">
        <v>4</v>
      </c>
      <c r="Q3149">
        <f>pqZwift[[#This Row],[Afstand]]+IF(pqZwift[[#This Row],[Index]]&gt;1,Q3148,0)</f>
        <v>18366</v>
      </c>
      <c r="R3149">
        <v>14</v>
      </c>
      <c r="S3149">
        <v>89</v>
      </c>
    </row>
    <row r="3150" spans="2:19" x14ac:dyDescent="0.25">
      <c r="B3150">
        <v>3148</v>
      </c>
      <c r="C3150" t="s">
        <v>1522</v>
      </c>
      <c r="D3150" t="s">
        <v>55</v>
      </c>
      <c r="E3150" s="10">
        <v>1.1574074074074073E-5</v>
      </c>
      <c r="F3150" t="s">
        <v>56</v>
      </c>
      <c r="G3150" t="s">
        <v>1254</v>
      </c>
      <c r="H3150" s="11">
        <v>44171.434861111113</v>
      </c>
      <c r="I3150" t="s">
        <v>4154</v>
      </c>
      <c r="J3150">
        <v>0</v>
      </c>
      <c r="K3150">
        <v>90</v>
      </c>
      <c r="M3150">
        <v>3148</v>
      </c>
      <c r="N3150" s="16">
        <v>1.1574074074074073E-5</v>
      </c>
      <c r="O3150">
        <v>70</v>
      </c>
      <c r="P3150">
        <v>5</v>
      </c>
      <c r="Q3150">
        <f>pqZwift[[#This Row],[Afstand]]+IF(pqZwift[[#This Row],[Index]]&gt;1,Q3149,0)</f>
        <v>18371</v>
      </c>
      <c r="R3150">
        <v>17</v>
      </c>
      <c r="S3150">
        <v>90</v>
      </c>
    </row>
    <row r="3151" spans="2:19" x14ac:dyDescent="0.25">
      <c r="B3151">
        <v>3149</v>
      </c>
      <c r="C3151" t="s">
        <v>1522</v>
      </c>
      <c r="D3151" t="s">
        <v>44</v>
      </c>
      <c r="E3151" s="10">
        <v>1.1574074074074073E-5</v>
      </c>
      <c r="F3151" t="s">
        <v>1154</v>
      </c>
      <c r="G3151" t="s">
        <v>1260</v>
      </c>
      <c r="H3151" s="11">
        <v>44171.434872685182</v>
      </c>
      <c r="I3151" t="s">
        <v>4155</v>
      </c>
      <c r="J3151">
        <v>0</v>
      </c>
      <c r="K3151">
        <v>90</v>
      </c>
      <c r="M3151">
        <v>3149</v>
      </c>
      <c r="N3151" s="16">
        <v>1.1574074074074073E-5</v>
      </c>
      <c r="O3151">
        <v>70</v>
      </c>
      <c r="P3151">
        <v>4</v>
      </c>
      <c r="Q3151">
        <f>pqZwift[[#This Row],[Afstand]]+IF(pqZwift[[#This Row],[Index]]&gt;1,Q3150,0)</f>
        <v>18375</v>
      </c>
      <c r="R3151">
        <v>13</v>
      </c>
      <c r="S3151">
        <v>90</v>
      </c>
    </row>
    <row r="3152" spans="2:19" x14ac:dyDescent="0.25">
      <c r="B3152">
        <v>3150</v>
      </c>
      <c r="C3152" t="s">
        <v>1522</v>
      </c>
      <c r="D3152" t="s">
        <v>55</v>
      </c>
      <c r="E3152" s="10">
        <v>1.1574074074074073E-5</v>
      </c>
      <c r="F3152" t="s">
        <v>56</v>
      </c>
      <c r="G3152" t="s">
        <v>394</v>
      </c>
      <c r="H3152" s="11">
        <v>44171.434884259259</v>
      </c>
      <c r="I3152" t="s">
        <v>4156</v>
      </c>
      <c r="J3152">
        <v>0</v>
      </c>
      <c r="K3152">
        <v>91</v>
      </c>
      <c r="M3152">
        <v>3150</v>
      </c>
      <c r="N3152" s="16">
        <v>1.1574074074074073E-5</v>
      </c>
      <c r="O3152">
        <v>70</v>
      </c>
      <c r="P3152">
        <v>5</v>
      </c>
      <c r="Q3152">
        <f>pqZwift[[#This Row],[Afstand]]+IF(pqZwift[[#This Row],[Index]]&gt;1,Q3151,0)</f>
        <v>18380</v>
      </c>
      <c r="R3152">
        <v>17</v>
      </c>
      <c r="S3152">
        <v>91</v>
      </c>
    </row>
    <row r="3153" spans="2:19" x14ac:dyDescent="0.25">
      <c r="B3153">
        <v>3151</v>
      </c>
      <c r="C3153" t="s">
        <v>1522</v>
      </c>
      <c r="D3153" t="s">
        <v>44</v>
      </c>
      <c r="E3153" s="10">
        <v>1.1574074074074073E-5</v>
      </c>
      <c r="F3153" t="s">
        <v>1154</v>
      </c>
      <c r="G3153" t="s">
        <v>362</v>
      </c>
      <c r="H3153" s="11">
        <v>44171.434895833336</v>
      </c>
      <c r="I3153" t="s">
        <v>4157</v>
      </c>
      <c r="J3153">
        <v>0</v>
      </c>
      <c r="K3153">
        <v>90</v>
      </c>
      <c r="M3153">
        <v>3151</v>
      </c>
      <c r="N3153" s="16">
        <v>1.1574074074074073E-5</v>
      </c>
      <c r="O3153">
        <v>70</v>
      </c>
      <c r="P3153">
        <v>4</v>
      </c>
      <c r="Q3153">
        <f>pqZwift[[#This Row],[Afstand]]+IF(pqZwift[[#This Row],[Index]]&gt;1,Q3152,0)</f>
        <v>18384</v>
      </c>
      <c r="R3153">
        <v>13</v>
      </c>
      <c r="S3153">
        <v>90</v>
      </c>
    </row>
    <row r="3154" spans="2:19" x14ac:dyDescent="0.25">
      <c r="B3154">
        <v>3152</v>
      </c>
      <c r="C3154" t="s">
        <v>1522</v>
      </c>
      <c r="D3154" t="s">
        <v>55</v>
      </c>
      <c r="E3154" s="10">
        <v>1.1574074074074073E-5</v>
      </c>
      <c r="F3154" t="s">
        <v>61</v>
      </c>
      <c r="G3154" t="s">
        <v>4158</v>
      </c>
      <c r="H3154" s="11">
        <v>44171.434907407405</v>
      </c>
      <c r="I3154" t="s">
        <v>4159</v>
      </c>
      <c r="J3154">
        <v>0</v>
      </c>
      <c r="K3154">
        <v>89</v>
      </c>
      <c r="M3154">
        <v>3152</v>
      </c>
      <c r="N3154" s="16">
        <v>1.1574074074074073E-5</v>
      </c>
      <c r="O3154">
        <v>70</v>
      </c>
      <c r="P3154">
        <v>5</v>
      </c>
      <c r="Q3154">
        <f>pqZwift[[#This Row],[Afstand]]+IF(pqZwift[[#This Row],[Index]]&gt;1,Q3153,0)</f>
        <v>18389</v>
      </c>
      <c r="R3154">
        <v>18</v>
      </c>
      <c r="S3154">
        <v>89</v>
      </c>
    </row>
    <row r="3155" spans="2:19" x14ac:dyDescent="0.25">
      <c r="B3155">
        <v>3153</v>
      </c>
      <c r="C3155" t="s">
        <v>1522</v>
      </c>
      <c r="D3155" t="s">
        <v>44</v>
      </c>
      <c r="E3155" s="10">
        <v>1.1574074074074073E-5</v>
      </c>
      <c r="F3155" t="s">
        <v>1151</v>
      </c>
      <c r="G3155" t="s">
        <v>190</v>
      </c>
      <c r="H3155" s="11">
        <v>44171.434918981482</v>
      </c>
      <c r="I3155" t="s">
        <v>4160</v>
      </c>
      <c r="J3155">
        <v>0</v>
      </c>
      <c r="K3155">
        <v>89</v>
      </c>
      <c r="M3155">
        <v>3153</v>
      </c>
      <c r="N3155" s="16">
        <v>1.1574074074074073E-5</v>
      </c>
      <c r="O3155">
        <v>70</v>
      </c>
      <c r="P3155">
        <v>4</v>
      </c>
      <c r="Q3155">
        <f>pqZwift[[#This Row],[Afstand]]+IF(pqZwift[[#This Row],[Index]]&gt;1,Q3154,0)</f>
        <v>18393</v>
      </c>
      <c r="R3155">
        <v>14</v>
      </c>
      <c r="S3155">
        <v>89</v>
      </c>
    </row>
    <row r="3156" spans="2:19" x14ac:dyDescent="0.25">
      <c r="B3156">
        <v>3154</v>
      </c>
      <c r="C3156" t="s">
        <v>1522</v>
      </c>
      <c r="D3156" t="s">
        <v>44</v>
      </c>
      <c r="E3156" s="10">
        <v>1.1574074074074073E-5</v>
      </c>
      <c r="F3156" t="s">
        <v>45</v>
      </c>
      <c r="G3156" t="s">
        <v>2952</v>
      </c>
      <c r="H3156" s="11">
        <v>44171.434930555559</v>
      </c>
      <c r="I3156" t="s">
        <v>4161</v>
      </c>
      <c r="J3156">
        <v>0</v>
      </c>
      <c r="K3156">
        <v>89</v>
      </c>
      <c r="M3156">
        <v>3154</v>
      </c>
      <c r="N3156" s="16">
        <v>1.1574074074074073E-5</v>
      </c>
      <c r="O3156">
        <v>70</v>
      </c>
      <c r="P3156">
        <v>4</v>
      </c>
      <c r="Q3156">
        <f>pqZwift[[#This Row],[Afstand]]+IF(pqZwift[[#This Row],[Index]]&gt;1,Q3155,0)</f>
        <v>18397</v>
      </c>
      <c r="R3156">
        <v>15</v>
      </c>
      <c r="S3156">
        <v>89</v>
      </c>
    </row>
    <row r="3157" spans="2:19" x14ac:dyDescent="0.25">
      <c r="B3157">
        <v>3155</v>
      </c>
      <c r="C3157" t="s">
        <v>1530</v>
      </c>
      <c r="D3157" t="s">
        <v>44</v>
      </c>
      <c r="E3157" s="10">
        <v>1.1574074074074073E-5</v>
      </c>
      <c r="F3157" t="s">
        <v>52</v>
      </c>
      <c r="G3157" t="s">
        <v>53</v>
      </c>
      <c r="H3157" s="11">
        <v>44171.434942129628</v>
      </c>
      <c r="I3157" t="s">
        <v>4162</v>
      </c>
      <c r="J3157">
        <v>0</v>
      </c>
      <c r="K3157">
        <v>88</v>
      </c>
      <c r="M3157">
        <v>3155</v>
      </c>
      <c r="N3157" s="16">
        <v>1.1574074074074073E-5</v>
      </c>
      <c r="O3157">
        <v>71</v>
      </c>
      <c r="P3157">
        <v>4</v>
      </c>
      <c r="Q3157">
        <f>pqZwift[[#This Row],[Afstand]]+IF(pqZwift[[#This Row],[Index]]&gt;1,Q3156,0)</f>
        <v>18401</v>
      </c>
      <c r="R3157">
        <v>16</v>
      </c>
      <c r="S3157">
        <v>88</v>
      </c>
    </row>
    <row r="3158" spans="2:19" x14ac:dyDescent="0.25">
      <c r="B3158">
        <v>3156</v>
      </c>
      <c r="C3158" t="s">
        <v>1530</v>
      </c>
      <c r="D3158" t="s">
        <v>44</v>
      </c>
      <c r="E3158" s="10">
        <v>1.1574074074074073E-5</v>
      </c>
      <c r="F3158" t="s">
        <v>1154</v>
      </c>
      <c r="G3158" t="s">
        <v>3017</v>
      </c>
      <c r="H3158" s="11">
        <v>44171.434953703705</v>
      </c>
      <c r="I3158" t="s">
        <v>4163</v>
      </c>
      <c r="J3158">
        <v>0</v>
      </c>
      <c r="K3158">
        <v>89</v>
      </c>
      <c r="M3158">
        <v>3156</v>
      </c>
      <c r="N3158" s="16">
        <v>1.1574074074074073E-5</v>
      </c>
      <c r="O3158">
        <v>71</v>
      </c>
      <c r="P3158">
        <v>4</v>
      </c>
      <c r="Q3158">
        <f>pqZwift[[#This Row],[Afstand]]+IF(pqZwift[[#This Row],[Index]]&gt;1,Q3157,0)</f>
        <v>18405</v>
      </c>
      <c r="R3158">
        <v>13</v>
      </c>
      <c r="S3158">
        <v>89</v>
      </c>
    </row>
    <row r="3159" spans="2:19" x14ac:dyDescent="0.25">
      <c r="B3159">
        <v>3157</v>
      </c>
      <c r="C3159" t="s">
        <v>1530</v>
      </c>
      <c r="D3159" t="s">
        <v>55</v>
      </c>
      <c r="E3159" s="10">
        <v>1.1574074074074073E-5</v>
      </c>
      <c r="F3159" t="s">
        <v>61</v>
      </c>
      <c r="G3159" t="s">
        <v>2751</v>
      </c>
      <c r="H3159" s="11">
        <v>44171.434965277775</v>
      </c>
      <c r="I3159" t="s">
        <v>4164</v>
      </c>
      <c r="J3159">
        <v>0</v>
      </c>
      <c r="K3159">
        <v>88</v>
      </c>
      <c r="M3159">
        <v>3157</v>
      </c>
      <c r="N3159" s="16">
        <v>1.1574074074074073E-5</v>
      </c>
      <c r="O3159">
        <v>71</v>
      </c>
      <c r="P3159">
        <v>5</v>
      </c>
      <c r="Q3159">
        <f>pqZwift[[#This Row],[Afstand]]+IF(pqZwift[[#This Row],[Index]]&gt;1,Q3158,0)</f>
        <v>18410</v>
      </c>
      <c r="R3159">
        <v>18</v>
      </c>
      <c r="S3159">
        <v>88</v>
      </c>
    </row>
    <row r="3160" spans="2:19" x14ac:dyDescent="0.25">
      <c r="B3160">
        <v>3158</v>
      </c>
      <c r="C3160" t="s">
        <v>1530</v>
      </c>
      <c r="D3160" t="s">
        <v>55</v>
      </c>
      <c r="E3160" s="10">
        <v>1.1574074074074073E-5</v>
      </c>
      <c r="F3160" t="s">
        <v>61</v>
      </c>
      <c r="G3160" t="s">
        <v>162</v>
      </c>
      <c r="H3160" s="11">
        <v>44171.434976851851</v>
      </c>
      <c r="I3160" t="s">
        <v>4165</v>
      </c>
      <c r="J3160">
        <v>0</v>
      </c>
      <c r="K3160">
        <v>88</v>
      </c>
      <c r="M3160">
        <v>3158</v>
      </c>
      <c r="N3160" s="16">
        <v>1.1574074074074073E-5</v>
      </c>
      <c r="O3160">
        <v>71</v>
      </c>
      <c r="P3160">
        <v>5</v>
      </c>
      <c r="Q3160">
        <f>pqZwift[[#This Row],[Afstand]]+IF(pqZwift[[#This Row],[Index]]&gt;1,Q3159,0)</f>
        <v>18415</v>
      </c>
      <c r="R3160">
        <v>18</v>
      </c>
      <c r="S3160">
        <v>88</v>
      </c>
    </row>
    <row r="3161" spans="2:19" x14ac:dyDescent="0.25">
      <c r="B3161">
        <v>3159</v>
      </c>
      <c r="C3161" t="s">
        <v>1530</v>
      </c>
      <c r="D3161" t="s">
        <v>55</v>
      </c>
      <c r="E3161" s="10">
        <v>1.1574074074074073E-5</v>
      </c>
      <c r="F3161" t="s">
        <v>52</v>
      </c>
      <c r="G3161" t="s">
        <v>2732</v>
      </c>
      <c r="H3161" s="11">
        <v>44171.434988425928</v>
      </c>
      <c r="I3161" t="s">
        <v>4166</v>
      </c>
      <c r="J3161">
        <v>0</v>
      </c>
      <c r="K3161">
        <v>87</v>
      </c>
      <c r="M3161">
        <v>3159</v>
      </c>
      <c r="N3161" s="16">
        <v>1.1574074074074073E-5</v>
      </c>
      <c r="O3161">
        <v>71</v>
      </c>
      <c r="P3161">
        <v>5</v>
      </c>
      <c r="Q3161">
        <f>pqZwift[[#This Row],[Afstand]]+IF(pqZwift[[#This Row],[Index]]&gt;1,Q3160,0)</f>
        <v>18420</v>
      </c>
      <c r="R3161">
        <v>16</v>
      </c>
      <c r="S3161">
        <v>87</v>
      </c>
    </row>
    <row r="3162" spans="2:19" x14ac:dyDescent="0.25">
      <c r="B3162">
        <v>3160</v>
      </c>
      <c r="C3162" t="s">
        <v>1530</v>
      </c>
      <c r="D3162" t="s">
        <v>44</v>
      </c>
      <c r="E3162" s="10">
        <v>1.1574074074074073E-5</v>
      </c>
      <c r="F3162" t="s">
        <v>52</v>
      </c>
      <c r="G3162" t="s">
        <v>3812</v>
      </c>
      <c r="H3162" s="11">
        <v>44171.434999999998</v>
      </c>
      <c r="I3162" t="s">
        <v>4167</v>
      </c>
      <c r="J3162">
        <v>0</v>
      </c>
      <c r="K3162">
        <v>86</v>
      </c>
      <c r="M3162">
        <v>3160</v>
      </c>
      <c r="N3162" s="16">
        <v>1.1574074074074073E-5</v>
      </c>
      <c r="O3162">
        <v>71</v>
      </c>
      <c r="P3162">
        <v>4</v>
      </c>
      <c r="Q3162">
        <f>pqZwift[[#This Row],[Afstand]]+IF(pqZwift[[#This Row],[Index]]&gt;1,Q3161,0)</f>
        <v>18424</v>
      </c>
      <c r="R3162">
        <v>16</v>
      </c>
      <c r="S3162">
        <v>86</v>
      </c>
    </row>
    <row r="3163" spans="2:19" x14ac:dyDescent="0.25">
      <c r="B3163">
        <v>3161</v>
      </c>
      <c r="C3163" t="s">
        <v>1530</v>
      </c>
      <c r="D3163" t="s">
        <v>44</v>
      </c>
      <c r="E3163" s="10">
        <v>1.1574074074074073E-5</v>
      </c>
      <c r="F3163" t="s">
        <v>52</v>
      </c>
      <c r="G3163" t="s">
        <v>41</v>
      </c>
      <c r="H3163" s="11">
        <v>44171.435011574074</v>
      </c>
      <c r="I3163" t="s">
        <v>4168</v>
      </c>
      <c r="J3163">
        <v>0</v>
      </c>
      <c r="K3163">
        <v>85</v>
      </c>
      <c r="M3163">
        <v>3161</v>
      </c>
      <c r="N3163" s="16">
        <v>1.1574074074074073E-5</v>
      </c>
      <c r="O3163">
        <v>71</v>
      </c>
      <c r="P3163">
        <v>4</v>
      </c>
      <c r="Q3163">
        <f>pqZwift[[#This Row],[Afstand]]+IF(pqZwift[[#This Row],[Index]]&gt;1,Q3162,0)</f>
        <v>18428</v>
      </c>
      <c r="R3163">
        <v>16</v>
      </c>
      <c r="S3163">
        <v>85</v>
      </c>
    </row>
    <row r="3164" spans="2:19" x14ac:dyDescent="0.25">
      <c r="B3164">
        <v>3162</v>
      </c>
      <c r="C3164" t="s">
        <v>1539</v>
      </c>
      <c r="D3164" t="s">
        <v>44</v>
      </c>
      <c r="E3164" s="10">
        <v>1.1574074074074073E-5</v>
      </c>
      <c r="F3164" t="s">
        <v>52</v>
      </c>
      <c r="G3164" t="s">
        <v>41</v>
      </c>
      <c r="H3164" s="11">
        <v>44171.435023148151</v>
      </c>
      <c r="I3164" t="s">
        <v>4169</v>
      </c>
      <c r="J3164">
        <v>0</v>
      </c>
      <c r="K3164">
        <v>85</v>
      </c>
      <c r="M3164">
        <v>3162</v>
      </c>
      <c r="N3164" s="16">
        <v>1.1574074074074073E-5</v>
      </c>
      <c r="O3164">
        <v>72</v>
      </c>
      <c r="P3164">
        <v>4</v>
      </c>
      <c r="Q3164">
        <f>pqZwift[[#This Row],[Afstand]]+IF(pqZwift[[#This Row],[Index]]&gt;1,Q3163,0)</f>
        <v>18432</v>
      </c>
      <c r="R3164">
        <v>16</v>
      </c>
      <c r="S3164">
        <v>85</v>
      </c>
    </row>
    <row r="3165" spans="2:19" x14ac:dyDescent="0.25">
      <c r="B3165">
        <v>3163</v>
      </c>
      <c r="C3165" t="s">
        <v>1539</v>
      </c>
      <c r="D3165" t="s">
        <v>44</v>
      </c>
      <c r="E3165" s="10">
        <v>1.1574074074074073E-5</v>
      </c>
      <c r="F3165" t="s">
        <v>52</v>
      </c>
      <c r="G3165" t="s">
        <v>41</v>
      </c>
      <c r="H3165" s="11">
        <v>44171.435034722221</v>
      </c>
      <c r="I3165" t="s">
        <v>4170</v>
      </c>
      <c r="J3165">
        <v>0</v>
      </c>
      <c r="K3165">
        <v>86</v>
      </c>
      <c r="M3165">
        <v>3163</v>
      </c>
      <c r="N3165" s="16">
        <v>1.1574074074074073E-5</v>
      </c>
      <c r="O3165">
        <v>72</v>
      </c>
      <c r="P3165">
        <v>4</v>
      </c>
      <c r="Q3165">
        <f>pqZwift[[#This Row],[Afstand]]+IF(pqZwift[[#This Row],[Index]]&gt;1,Q3164,0)</f>
        <v>18436</v>
      </c>
      <c r="R3165">
        <v>16</v>
      </c>
      <c r="S3165">
        <v>86</v>
      </c>
    </row>
    <row r="3166" spans="2:19" x14ac:dyDescent="0.25">
      <c r="B3166">
        <v>3164</v>
      </c>
      <c r="C3166" t="s">
        <v>1539</v>
      </c>
      <c r="D3166" t="s">
        <v>55</v>
      </c>
      <c r="E3166" s="10">
        <v>1.1574074074074073E-5</v>
      </c>
      <c r="F3166" t="s">
        <v>56</v>
      </c>
      <c r="G3166" t="s">
        <v>41</v>
      </c>
      <c r="H3166" s="11">
        <v>44171.435046296298</v>
      </c>
      <c r="I3166" t="s">
        <v>4171</v>
      </c>
      <c r="J3166">
        <v>0</v>
      </c>
      <c r="K3166">
        <v>85</v>
      </c>
      <c r="M3166">
        <v>3164</v>
      </c>
      <c r="N3166" s="16">
        <v>1.1574074074074073E-5</v>
      </c>
      <c r="O3166">
        <v>72</v>
      </c>
      <c r="P3166">
        <v>5</v>
      </c>
      <c r="Q3166">
        <f>pqZwift[[#This Row],[Afstand]]+IF(pqZwift[[#This Row],[Index]]&gt;1,Q3165,0)</f>
        <v>18441</v>
      </c>
      <c r="R3166">
        <v>17</v>
      </c>
      <c r="S3166">
        <v>85</v>
      </c>
    </row>
    <row r="3167" spans="2:19" x14ac:dyDescent="0.25">
      <c r="B3167">
        <v>3165</v>
      </c>
      <c r="C3167" t="s">
        <v>1539</v>
      </c>
      <c r="D3167" t="s">
        <v>55</v>
      </c>
      <c r="E3167" s="10">
        <v>1.1574074074074073E-5</v>
      </c>
      <c r="F3167" t="s">
        <v>56</v>
      </c>
      <c r="G3167" t="s">
        <v>41</v>
      </c>
      <c r="H3167" s="11">
        <v>44171.435057870367</v>
      </c>
      <c r="I3167" t="s">
        <v>4172</v>
      </c>
      <c r="J3167">
        <v>0</v>
      </c>
      <c r="K3167">
        <v>86</v>
      </c>
      <c r="M3167">
        <v>3165</v>
      </c>
      <c r="N3167" s="16">
        <v>1.1574074074074073E-5</v>
      </c>
      <c r="O3167">
        <v>72</v>
      </c>
      <c r="P3167">
        <v>5</v>
      </c>
      <c r="Q3167">
        <f>pqZwift[[#This Row],[Afstand]]+IF(pqZwift[[#This Row],[Index]]&gt;1,Q3166,0)</f>
        <v>18446</v>
      </c>
      <c r="R3167">
        <v>17</v>
      </c>
      <c r="S3167">
        <v>86</v>
      </c>
    </row>
    <row r="3168" spans="2:19" x14ac:dyDescent="0.25">
      <c r="B3168">
        <v>3166</v>
      </c>
      <c r="C3168" t="s">
        <v>1539</v>
      </c>
      <c r="D3168" t="s">
        <v>44</v>
      </c>
      <c r="E3168" s="10">
        <v>1.1574074074074073E-5</v>
      </c>
      <c r="F3168" t="s">
        <v>52</v>
      </c>
      <c r="G3168" t="s">
        <v>2058</v>
      </c>
      <c r="H3168" s="11">
        <v>44171.435069444444</v>
      </c>
      <c r="I3168" t="s">
        <v>4173</v>
      </c>
      <c r="J3168">
        <v>0</v>
      </c>
      <c r="K3168">
        <v>85</v>
      </c>
      <c r="M3168">
        <v>3166</v>
      </c>
      <c r="N3168" s="16">
        <v>1.1574074074074073E-5</v>
      </c>
      <c r="O3168">
        <v>72</v>
      </c>
      <c r="P3168">
        <v>4</v>
      </c>
      <c r="Q3168">
        <f>pqZwift[[#This Row],[Afstand]]+IF(pqZwift[[#This Row],[Index]]&gt;1,Q3167,0)</f>
        <v>18450</v>
      </c>
      <c r="R3168">
        <v>16</v>
      </c>
      <c r="S3168">
        <v>85</v>
      </c>
    </row>
    <row r="3169" spans="2:19" x14ac:dyDescent="0.25">
      <c r="B3169">
        <v>3167</v>
      </c>
      <c r="C3169" t="s">
        <v>1539</v>
      </c>
      <c r="D3169" t="s">
        <v>44</v>
      </c>
      <c r="E3169" s="10">
        <v>1.1574074074074073E-5</v>
      </c>
      <c r="F3169" t="s">
        <v>52</v>
      </c>
      <c r="G3169" t="s">
        <v>41</v>
      </c>
      <c r="H3169" s="11">
        <v>44171.435081018521</v>
      </c>
      <c r="I3169" t="s">
        <v>4174</v>
      </c>
      <c r="J3169">
        <v>0</v>
      </c>
      <c r="K3169">
        <v>86</v>
      </c>
      <c r="M3169">
        <v>3167</v>
      </c>
      <c r="N3169" s="16">
        <v>1.1574074074074073E-5</v>
      </c>
      <c r="O3169">
        <v>72</v>
      </c>
      <c r="P3169">
        <v>4</v>
      </c>
      <c r="Q3169">
        <f>pqZwift[[#This Row],[Afstand]]+IF(pqZwift[[#This Row],[Index]]&gt;1,Q3168,0)</f>
        <v>18454</v>
      </c>
      <c r="R3169">
        <v>16</v>
      </c>
      <c r="S3169">
        <v>86</v>
      </c>
    </row>
    <row r="3170" spans="2:19" x14ac:dyDescent="0.25">
      <c r="B3170">
        <v>3168</v>
      </c>
      <c r="C3170" t="s">
        <v>1539</v>
      </c>
      <c r="D3170" t="s">
        <v>55</v>
      </c>
      <c r="E3170" s="10">
        <v>1.1574074074074073E-5</v>
      </c>
      <c r="F3170" t="s">
        <v>61</v>
      </c>
      <c r="G3170" t="s">
        <v>2237</v>
      </c>
      <c r="H3170" s="11">
        <v>44171.43509259259</v>
      </c>
      <c r="I3170" t="s">
        <v>4175</v>
      </c>
      <c r="J3170">
        <v>0</v>
      </c>
      <c r="K3170">
        <v>87</v>
      </c>
      <c r="M3170">
        <v>3168</v>
      </c>
      <c r="N3170" s="16">
        <v>1.1574074074074073E-5</v>
      </c>
      <c r="O3170">
        <v>72</v>
      </c>
      <c r="P3170">
        <v>5</v>
      </c>
      <c r="Q3170">
        <f>pqZwift[[#This Row],[Afstand]]+IF(pqZwift[[#This Row],[Index]]&gt;1,Q3169,0)</f>
        <v>18459</v>
      </c>
      <c r="R3170">
        <v>18</v>
      </c>
      <c r="S3170">
        <v>87</v>
      </c>
    </row>
    <row r="3171" spans="2:19" x14ac:dyDescent="0.25">
      <c r="B3171">
        <v>3169</v>
      </c>
      <c r="C3171" t="s">
        <v>1539</v>
      </c>
      <c r="D3171" t="s">
        <v>55</v>
      </c>
      <c r="E3171" s="10">
        <v>1.1574074074074073E-5</v>
      </c>
      <c r="F3171" t="s">
        <v>56</v>
      </c>
      <c r="G3171" t="s">
        <v>41</v>
      </c>
      <c r="H3171" s="11">
        <v>44171.435104166667</v>
      </c>
      <c r="I3171" t="s">
        <v>4176</v>
      </c>
      <c r="J3171">
        <v>0</v>
      </c>
      <c r="K3171">
        <v>87</v>
      </c>
      <c r="M3171">
        <v>3169</v>
      </c>
      <c r="N3171" s="16">
        <v>1.1574074074074073E-5</v>
      </c>
      <c r="O3171">
        <v>72</v>
      </c>
      <c r="P3171">
        <v>5</v>
      </c>
      <c r="Q3171">
        <f>pqZwift[[#This Row],[Afstand]]+IF(pqZwift[[#This Row],[Index]]&gt;1,Q3170,0)</f>
        <v>18464</v>
      </c>
      <c r="R3171">
        <v>17</v>
      </c>
      <c r="S3171">
        <v>87</v>
      </c>
    </row>
    <row r="3172" spans="2:19" x14ac:dyDescent="0.25">
      <c r="B3172">
        <v>3170</v>
      </c>
      <c r="C3172" t="s">
        <v>1548</v>
      </c>
      <c r="D3172" t="s">
        <v>55</v>
      </c>
      <c r="E3172" s="10">
        <v>1.1574074074074073E-5</v>
      </c>
      <c r="F3172" t="s">
        <v>56</v>
      </c>
      <c r="G3172" t="s">
        <v>4177</v>
      </c>
      <c r="H3172" s="11">
        <v>44171.435115740744</v>
      </c>
      <c r="I3172" t="s">
        <v>4178</v>
      </c>
      <c r="J3172">
        <v>0</v>
      </c>
      <c r="K3172">
        <v>87</v>
      </c>
      <c r="M3172">
        <v>3170</v>
      </c>
      <c r="N3172" s="16">
        <v>1.1574074074074073E-5</v>
      </c>
      <c r="O3172">
        <v>73</v>
      </c>
      <c r="P3172">
        <v>5</v>
      </c>
      <c r="Q3172">
        <f>pqZwift[[#This Row],[Afstand]]+IF(pqZwift[[#This Row],[Index]]&gt;1,Q3171,0)</f>
        <v>18469</v>
      </c>
      <c r="R3172">
        <v>17</v>
      </c>
      <c r="S3172">
        <v>87</v>
      </c>
    </row>
    <row r="3173" spans="2:19" x14ac:dyDescent="0.25">
      <c r="B3173">
        <v>3171</v>
      </c>
      <c r="C3173" t="s">
        <v>1548</v>
      </c>
      <c r="D3173" t="s">
        <v>44</v>
      </c>
      <c r="E3173" s="10">
        <v>1.1574074074074073E-5</v>
      </c>
      <c r="F3173" t="s">
        <v>52</v>
      </c>
      <c r="G3173" t="s">
        <v>41</v>
      </c>
      <c r="H3173" s="11">
        <v>44171.435127314813</v>
      </c>
      <c r="I3173" t="s">
        <v>4179</v>
      </c>
      <c r="J3173">
        <v>0</v>
      </c>
      <c r="K3173">
        <v>88</v>
      </c>
      <c r="M3173">
        <v>3171</v>
      </c>
      <c r="N3173" s="16">
        <v>1.1574074074074073E-5</v>
      </c>
      <c r="O3173">
        <v>73</v>
      </c>
      <c r="P3173">
        <v>4</v>
      </c>
      <c r="Q3173">
        <f>pqZwift[[#This Row],[Afstand]]+IF(pqZwift[[#This Row],[Index]]&gt;1,Q3172,0)</f>
        <v>18473</v>
      </c>
      <c r="R3173">
        <v>16</v>
      </c>
      <c r="S3173">
        <v>88</v>
      </c>
    </row>
    <row r="3174" spans="2:19" x14ac:dyDescent="0.25">
      <c r="B3174">
        <v>3172</v>
      </c>
      <c r="C3174" t="s">
        <v>1548</v>
      </c>
      <c r="D3174" t="s">
        <v>55</v>
      </c>
      <c r="E3174" s="10">
        <v>1.1574074074074073E-5</v>
      </c>
      <c r="F3174" t="s">
        <v>56</v>
      </c>
      <c r="G3174" t="s">
        <v>41</v>
      </c>
      <c r="H3174" s="11">
        <v>44171.43513888889</v>
      </c>
      <c r="I3174" t="s">
        <v>4180</v>
      </c>
      <c r="J3174">
        <v>0</v>
      </c>
      <c r="K3174">
        <v>88</v>
      </c>
      <c r="M3174">
        <v>3172</v>
      </c>
      <c r="N3174" s="16">
        <v>1.1574074074074073E-5</v>
      </c>
      <c r="O3174">
        <v>73</v>
      </c>
      <c r="P3174">
        <v>5</v>
      </c>
      <c r="Q3174">
        <f>pqZwift[[#This Row],[Afstand]]+IF(pqZwift[[#This Row],[Index]]&gt;1,Q3173,0)</f>
        <v>18478</v>
      </c>
      <c r="R3174">
        <v>17</v>
      </c>
      <c r="S3174">
        <v>88</v>
      </c>
    </row>
    <row r="3175" spans="2:19" x14ac:dyDescent="0.25">
      <c r="B3175">
        <v>3173</v>
      </c>
      <c r="C3175" t="s">
        <v>1548</v>
      </c>
      <c r="D3175" t="s">
        <v>55</v>
      </c>
      <c r="E3175" s="10">
        <v>1.1574074074074073E-5</v>
      </c>
      <c r="F3175" t="s">
        <v>61</v>
      </c>
      <c r="G3175" t="s">
        <v>2237</v>
      </c>
      <c r="H3175" s="11">
        <v>44171.435150462959</v>
      </c>
      <c r="I3175" t="s">
        <v>4181</v>
      </c>
      <c r="J3175">
        <v>0</v>
      </c>
      <c r="K3175">
        <v>87</v>
      </c>
      <c r="M3175">
        <v>3173</v>
      </c>
      <c r="N3175" s="16">
        <v>1.1574074074074073E-5</v>
      </c>
      <c r="O3175">
        <v>73</v>
      </c>
      <c r="P3175">
        <v>5</v>
      </c>
      <c r="Q3175">
        <f>pqZwift[[#This Row],[Afstand]]+IF(pqZwift[[#This Row],[Index]]&gt;1,Q3174,0)</f>
        <v>18483</v>
      </c>
      <c r="R3175">
        <v>18</v>
      </c>
      <c r="S3175">
        <v>87</v>
      </c>
    </row>
    <row r="3176" spans="2:19" x14ac:dyDescent="0.25">
      <c r="B3176">
        <v>3174</v>
      </c>
      <c r="C3176" t="s">
        <v>1548</v>
      </c>
      <c r="D3176" t="s">
        <v>55</v>
      </c>
      <c r="E3176" s="10">
        <v>1.1574074074074073E-5</v>
      </c>
      <c r="F3176" t="s">
        <v>56</v>
      </c>
      <c r="G3176" t="s">
        <v>41</v>
      </c>
      <c r="H3176" s="11">
        <v>44171.435162037036</v>
      </c>
      <c r="I3176" t="s">
        <v>4182</v>
      </c>
      <c r="J3176">
        <v>0</v>
      </c>
      <c r="K3176">
        <v>88</v>
      </c>
      <c r="M3176">
        <v>3174</v>
      </c>
      <c r="N3176" s="16">
        <v>1.1574074074074073E-5</v>
      </c>
      <c r="O3176">
        <v>73</v>
      </c>
      <c r="P3176">
        <v>5</v>
      </c>
      <c r="Q3176">
        <f>pqZwift[[#This Row],[Afstand]]+IF(pqZwift[[#This Row],[Index]]&gt;1,Q3175,0)</f>
        <v>18488</v>
      </c>
      <c r="R3176">
        <v>17</v>
      </c>
      <c r="S3176">
        <v>88</v>
      </c>
    </row>
    <row r="3177" spans="2:19" x14ac:dyDescent="0.25">
      <c r="B3177">
        <v>3175</v>
      </c>
      <c r="C3177" t="s">
        <v>1548</v>
      </c>
      <c r="D3177" t="s">
        <v>44</v>
      </c>
      <c r="E3177" s="10">
        <v>1.1574074074074073E-5</v>
      </c>
      <c r="F3177" t="s">
        <v>52</v>
      </c>
      <c r="G3177" t="s">
        <v>41</v>
      </c>
      <c r="H3177" s="11">
        <v>44171.435173611113</v>
      </c>
      <c r="I3177" t="s">
        <v>4183</v>
      </c>
      <c r="J3177">
        <v>0</v>
      </c>
      <c r="K3177">
        <v>88</v>
      </c>
      <c r="M3177">
        <v>3175</v>
      </c>
      <c r="N3177" s="16">
        <v>1.1574074074074073E-5</v>
      </c>
      <c r="O3177">
        <v>73</v>
      </c>
      <c r="P3177">
        <v>4</v>
      </c>
      <c r="Q3177">
        <f>pqZwift[[#This Row],[Afstand]]+IF(pqZwift[[#This Row],[Index]]&gt;1,Q3176,0)</f>
        <v>18492</v>
      </c>
      <c r="R3177">
        <v>16</v>
      </c>
      <c r="S3177">
        <v>88</v>
      </c>
    </row>
    <row r="3178" spans="2:19" x14ac:dyDescent="0.25">
      <c r="B3178">
        <v>3176</v>
      </c>
      <c r="C3178" t="s">
        <v>1548</v>
      </c>
      <c r="D3178" t="s">
        <v>55</v>
      </c>
      <c r="E3178" s="10">
        <v>1.1574074074074073E-5</v>
      </c>
      <c r="F3178" t="s">
        <v>56</v>
      </c>
      <c r="G3178" t="s">
        <v>41</v>
      </c>
      <c r="H3178" s="11">
        <v>44171.435185185182</v>
      </c>
      <c r="I3178" t="s">
        <v>4184</v>
      </c>
      <c r="J3178">
        <v>0</v>
      </c>
      <c r="K3178">
        <v>87</v>
      </c>
      <c r="M3178">
        <v>3176</v>
      </c>
      <c r="N3178" s="16">
        <v>1.1574074074074073E-5</v>
      </c>
      <c r="O3178">
        <v>73</v>
      </c>
      <c r="P3178">
        <v>5</v>
      </c>
      <c r="Q3178">
        <f>pqZwift[[#This Row],[Afstand]]+IF(pqZwift[[#This Row],[Index]]&gt;1,Q3177,0)</f>
        <v>18497</v>
      </c>
      <c r="R3178">
        <v>17</v>
      </c>
      <c r="S3178">
        <v>87</v>
      </c>
    </row>
    <row r="3179" spans="2:19" x14ac:dyDescent="0.25">
      <c r="B3179">
        <v>3177</v>
      </c>
      <c r="C3179" t="s">
        <v>1548</v>
      </c>
      <c r="D3179" t="s">
        <v>44</v>
      </c>
      <c r="E3179" s="10">
        <v>1.1574074074074073E-5</v>
      </c>
      <c r="F3179" t="s">
        <v>52</v>
      </c>
      <c r="G3179" t="s">
        <v>41</v>
      </c>
      <c r="H3179" s="11">
        <v>44171.435196759259</v>
      </c>
      <c r="I3179" t="s">
        <v>4185</v>
      </c>
      <c r="J3179">
        <v>0</v>
      </c>
      <c r="K3179">
        <v>86</v>
      </c>
      <c r="M3179">
        <v>3177</v>
      </c>
      <c r="N3179" s="16">
        <v>1.1574074074074073E-5</v>
      </c>
      <c r="O3179">
        <v>73</v>
      </c>
      <c r="P3179">
        <v>4</v>
      </c>
      <c r="Q3179">
        <f>pqZwift[[#This Row],[Afstand]]+IF(pqZwift[[#This Row],[Index]]&gt;1,Q3178,0)</f>
        <v>18501</v>
      </c>
      <c r="R3179">
        <v>16</v>
      </c>
      <c r="S3179">
        <v>86</v>
      </c>
    </row>
    <row r="3180" spans="2:19" x14ac:dyDescent="0.25">
      <c r="B3180">
        <v>3178</v>
      </c>
      <c r="C3180" t="s">
        <v>1548</v>
      </c>
      <c r="D3180" t="s">
        <v>44</v>
      </c>
      <c r="E3180" s="10">
        <v>1.1574074074074073E-5</v>
      </c>
      <c r="F3180" t="s">
        <v>52</v>
      </c>
      <c r="G3180" t="s">
        <v>41</v>
      </c>
      <c r="H3180" s="11">
        <v>44171.435208333336</v>
      </c>
      <c r="I3180" t="s">
        <v>4186</v>
      </c>
      <c r="J3180">
        <v>0</v>
      </c>
      <c r="K3180">
        <v>87</v>
      </c>
      <c r="M3180">
        <v>3178</v>
      </c>
      <c r="N3180" s="16">
        <v>1.1574074074074073E-5</v>
      </c>
      <c r="O3180">
        <v>73</v>
      </c>
      <c r="P3180">
        <v>4</v>
      </c>
      <c r="Q3180">
        <f>pqZwift[[#This Row],[Afstand]]+IF(pqZwift[[#This Row],[Index]]&gt;1,Q3179,0)</f>
        <v>18505</v>
      </c>
      <c r="R3180">
        <v>16</v>
      </c>
      <c r="S3180">
        <v>87</v>
      </c>
    </row>
    <row r="3181" spans="2:19" x14ac:dyDescent="0.25">
      <c r="B3181">
        <v>3179</v>
      </c>
      <c r="C3181" t="s">
        <v>1557</v>
      </c>
      <c r="D3181" t="s">
        <v>55</v>
      </c>
      <c r="E3181" s="10">
        <v>1.1574074074074073E-5</v>
      </c>
      <c r="F3181" t="s">
        <v>921</v>
      </c>
      <c r="G3181" t="s">
        <v>4187</v>
      </c>
      <c r="H3181" s="11">
        <v>44171.435219907406</v>
      </c>
      <c r="I3181" t="s">
        <v>4188</v>
      </c>
      <c r="J3181">
        <v>0</v>
      </c>
      <c r="K3181">
        <v>87</v>
      </c>
      <c r="M3181">
        <v>3179</v>
      </c>
      <c r="N3181" s="16">
        <v>1.1574074074074073E-5</v>
      </c>
      <c r="O3181">
        <v>74</v>
      </c>
      <c r="P3181">
        <v>5</v>
      </c>
      <c r="Q3181">
        <f>pqZwift[[#This Row],[Afstand]]+IF(pqZwift[[#This Row],[Index]]&gt;1,Q3180,0)</f>
        <v>18510</v>
      </c>
      <c r="R3181">
        <v>19</v>
      </c>
      <c r="S3181">
        <v>87</v>
      </c>
    </row>
    <row r="3182" spans="2:19" x14ac:dyDescent="0.25">
      <c r="B3182">
        <v>3180</v>
      </c>
      <c r="C3182" t="s">
        <v>1557</v>
      </c>
      <c r="D3182" t="s">
        <v>55</v>
      </c>
      <c r="E3182" s="10">
        <v>1.1574074074074073E-5</v>
      </c>
      <c r="F3182" t="s">
        <v>56</v>
      </c>
      <c r="G3182" t="s">
        <v>41</v>
      </c>
      <c r="H3182" s="11">
        <v>44171.435231481482</v>
      </c>
      <c r="I3182" t="s">
        <v>4189</v>
      </c>
      <c r="J3182">
        <v>0</v>
      </c>
      <c r="K3182">
        <v>87</v>
      </c>
      <c r="M3182">
        <v>3180</v>
      </c>
      <c r="N3182" s="16">
        <v>1.1574074074074073E-5</v>
      </c>
      <c r="O3182">
        <v>74</v>
      </c>
      <c r="P3182">
        <v>5</v>
      </c>
      <c r="Q3182">
        <f>pqZwift[[#This Row],[Afstand]]+IF(pqZwift[[#This Row],[Index]]&gt;1,Q3181,0)</f>
        <v>18515</v>
      </c>
      <c r="R3182">
        <v>17</v>
      </c>
      <c r="S3182">
        <v>87</v>
      </c>
    </row>
    <row r="3183" spans="2:19" x14ac:dyDescent="0.25">
      <c r="B3183">
        <v>3181</v>
      </c>
      <c r="C3183" t="s">
        <v>1557</v>
      </c>
      <c r="D3183" t="s">
        <v>55</v>
      </c>
      <c r="E3183" s="10">
        <v>1.1574074074074073E-5</v>
      </c>
      <c r="F3183" t="s">
        <v>56</v>
      </c>
      <c r="G3183" t="s">
        <v>41</v>
      </c>
      <c r="H3183" s="11">
        <v>44171.435243055559</v>
      </c>
      <c r="I3183" t="s">
        <v>4190</v>
      </c>
      <c r="J3183">
        <v>0</v>
      </c>
      <c r="K3183">
        <v>88</v>
      </c>
      <c r="M3183">
        <v>3181</v>
      </c>
      <c r="N3183" s="16">
        <v>1.1574074074074073E-5</v>
      </c>
      <c r="O3183">
        <v>74</v>
      </c>
      <c r="P3183">
        <v>5</v>
      </c>
      <c r="Q3183">
        <f>pqZwift[[#This Row],[Afstand]]+IF(pqZwift[[#This Row],[Index]]&gt;1,Q3182,0)</f>
        <v>18520</v>
      </c>
      <c r="R3183">
        <v>17</v>
      </c>
      <c r="S3183">
        <v>88</v>
      </c>
    </row>
    <row r="3184" spans="2:19" x14ac:dyDescent="0.25">
      <c r="B3184">
        <v>3182</v>
      </c>
      <c r="C3184" t="s">
        <v>1557</v>
      </c>
      <c r="D3184" t="s">
        <v>44</v>
      </c>
      <c r="E3184" s="10">
        <v>1.1574074074074073E-5</v>
      </c>
      <c r="F3184" t="s">
        <v>52</v>
      </c>
      <c r="G3184" t="s">
        <v>41</v>
      </c>
      <c r="H3184" s="11">
        <v>44171.435254629629</v>
      </c>
      <c r="I3184" t="s">
        <v>4191</v>
      </c>
      <c r="J3184">
        <v>0</v>
      </c>
      <c r="K3184">
        <v>89</v>
      </c>
      <c r="M3184">
        <v>3182</v>
      </c>
      <c r="N3184" s="16">
        <v>1.1574074074074073E-5</v>
      </c>
      <c r="O3184">
        <v>74</v>
      </c>
      <c r="P3184">
        <v>4</v>
      </c>
      <c r="Q3184">
        <f>pqZwift[[#This Row],[Afstand]]+IF(pqZwift[[#This Row],[Index]]&gt;1,Q3183,0)</f>
        <v>18524</v>
      </c>
      <c r="R3184">
        <v>16</v>
      </c>
      <c r="S3184">
        <v>89</v>
      </c>
    </row>
    <row r="3185" spans="2:19" x14ac:dyDescent="0.25">
      <c r="B3185">
        <v>3183</v>
      </c>
      <c r="C3185" t="s">
        <v>1557</v>
      </c>
      <c r="D3185" t="s">
        <v>55</v>
      </c>
      <c r="E3185" s="10">
        <v>1.1574074074074073E-5</v>
      </c>
      <c r="F3185" t="s">
        <v>56</v>
      </c>
      <c r="G3185" t="s">
        <v>41</v>
      </c>
      <c r="H3185" s="11">
        <v>44171.435266203705</v>
      </c>
      <c r="I3185" t="s">
        <v>4192</v>
      </c>
      <c r="J3185">
        <v>0</v>
      </c>
      <c r="K3185">
        <v>90</v>
      </c>
      <c r="M3185">
        <v>3183</v>
      </c>
      <c r="N3185" s="16">
        <v>1.1574074074074073E-5</v>
      </c>
      <c r="O3185">
        <v>74</v>
      </c>
      <c r="P3185">
        <v>5</v>
      </c>
      <c r="Q3185">
        <f>pqZwift[[#This Row],[Afstand]]+IF(pqZwift[[#This Row],[Index]]&gt;1,Q3184,0)</f>
        <v>18529</v>
      </c>
      <c r="R3185">
        <v>17</v>
      </c>
      <c r="S3185">
        <v>90</v>
      </c>
    </row>
    <row r="3186" spans="2:19" x14ac:dyDescent="0.25">
      <c r="B3186">
        <v>3184</v>
      </c>
      <c r="C3186" t="s">
        <v>1557</v>
      </c>
      <c r="D3186" t="s">
        <v>55</v>
      </c>
      <c r="E3186" s="10">
        <v>1.1574074074074073E-5</v>
      </c>
      <c r="F3186" t="s">
        <v>61</v>
      </c>
      <c r="G3186" t="s">
        <v>3040</v>
      </c>
      <c r="H3186" s="11">
        <v>44171.435277777775</v>
      </c>
      <c r="I3186" t="s">
        <v>4193</v>
      </c>
      <c r="J3186">
        <v>0</v>
      </c>
      <c r="K3186">
        <v>89</v>
      </c>
      <c r="M3186">
        <v>3184</v>
      </c>
      <c r="N3186" s="16">
        <v>1.1574074074074073E-5</v>
      </c>
      <c r="O3186">
        <v>74</v>
      </c>
      <c r="P3186">
        <v>5</v>
      </c>
      <c r="Q3186">
        <f>pqZwift[[#This Row],[Afstand]]+IF(pqZwift[[#This Row],[Index]]&gt;1,Q3185,0)</f>
        <v>18534</v>
      </c>
      <c r="R3186">
        <v>18</v>
      </c>
      <c r="S3186">
        <v>89</v>
      </c>
    </row>
    <row r="3187" spans="2:19" x14ac:dyDescent="0.25">
      <c r="B3187">
        <v>3185</v>
      </c>
      <c r="C3187" t="s">
        <v>1557</v>
      </c>
      <c r="D3187" t="s">
        <v>44</v>
      </c>
      <c r="E3187" s="10">
        <v>1.1574074074074073E-5</v>
      </c>
      <c r="F3187" t="s">
        <v>52</v>
      </c>
      <c r="G3187" t="s">
        <v>41</v>
      </c>
      <c r="H3187" s="11">
        <v>44171.435289351852</v>
      </c>
      <c r="I3187" t="s">
        <v>4194</v>
      </c>
      <c r="J3187">
        <v>0</v>
      </c>
      <c r="K3187">
        <v>90</v>
      </c>
      <c r="M3187">
        <v>3185</v>
      </c>
      <c r="N3187" s="16">
        <v>1.1574074074074073E-5</v>
      </c>
      <c r="O3187">
        <v>74</v>
      </c>
      <c r="P3187">
        <v>4</v>
      </c>
      <c r="Q3187">
        <f>pqZwift[[#This Row],[Afstand]]+IF(pqZwift[[#This Row],[Index]]&gt;1,Q3186,0)</f>
        <v>18538</v>
      </c>
      <c r="R3187">
        <v>16</v>
      </c>
      <c r="S3187">
        <v>90</v>
      </c>
    </row>
    <row r="3188" spans="2:19" x14ac:dyDescent="0.25">
      <c r="B3188">
        <v>3186</v>
      </c>
      <c r="C3188" t="s">
        <v>1557</v>
      </c>
      <c r="D3188" t="s">
        <v>55</v>
      </c>
      <c r="E3188" s="10">
        <v>1.1574074074074073E-5</v>
      </c>
      <c r="F3188" t="s">
        <v>56</v>
      </c>
      <c r="G3188" t="s">
        <v>41</v>
      </c>
      <c r="H3188" s="11">
        <v>44171.435300925928</v>
      </c>
      <c r="I3188" t="s">
        <v>4195</v>
      </c>
      <c r="J3188">
        <v>0</v>
      </c>
      <c r="K3188">
        <v>90</v>
      </c>
      <c r="M3188">
        <v>3186</v>
      </c>
      <c r="N3188" s="16">
        <v>1.1574074074074073E-5</v>
      </c>
      <c r="O3188">
        <v>74</v>
      </c>
      <c r="P3188">
        <v>5</v>
      </c>
      <c r="Q3188">
        <f>pqZwift[[#This Row],[Afstand]]+IF(pqZwift[[#This Row],[Index]]&gt;1,Q3187,0)</f>
        <v>18543</v>
      </c>
      <c r="R3188">
        <v>17</v>
      </c>
      <c r="S3188">
        <v>90</v>
      </c>
    </row>
    <row r="3189" spans="2:19" x14ac:dyDescent="0.25">
      <c r="B3189">
        <v>3187</v>
      </c>
      <c r="C3189" t="s">
        <v>1557</v>
      </c>
      <c r="D3189" t="s">
        <v>55</v>
      </c>
      <c r="E3189" s="10">
        <v>1.1574074074074073E-5</v>
      </c>
      <c r="F3189" t="s">
        <v>921</v>
      </c>
      <c r="G3189" t="s">
        <v>4187</v>
      </c>
      <c r="H3189" s="11">
        <v>44171.435312499998</v>
      </c>
      <c r="I3189" t="s">
        <v>4196</v>
      </c>
      <c r="J3189">
        <v>0</v>
      </c>
      <c r="K3189">
        <v>91</v>
      </c>
      <c r="M3189">
        <v>3187</v>
      </c>
      <c r="N3189" s="16">
        <v>1.1574074074074073E-5</v>
      </c>
      <c r="O3189">
        <v>74</v>
      </c>
      <c r="P3189">
        <v>5</v>
      </c>
      <c r="Q3189">
        <f>pqZwift[[#This Row],[Afstand]]+IF(pqZwift[[#This Row],[Index]]&gt;1,Q3188,0)</f>
        <v>18548</v>
      </c>
      <c r="R3189">
        <v>19</v>
      </c>
      <c r="S3189">
        <v>91</v>
      </c>
    </row>
    <row r="3190" spans="2:19" x14ac:dyDescent="0.25">
      <c r="B3190">
        <v>3188</v>
      </c>
      <c r="C3190" t="s">
        <v>1566</v>
      </c>
      <c r="D3190" t="s">
        <v>55</v>
      </c>
      <c r="E3190" s="10">
        <v>1.1574074074074073E-5</v>
      </c>
      <c r="F3190" t="s">
        <v>56</v>
      </c>
      <c r="G3190" t="s">
        <v>41</v>
      </c>
      <c r="H3190" s="11">
        <v>44171.435324074075</v>
      </c>
      <c r="I3190" t="s">
        <v>4197</v>
      </c>
      <c r="J3190">
        <v>0</v>
      </c>
      <c r="K3190">
        <v>91</v>
      </c>
      <c r="M3190">
        <v>3188</v>
      </c>
      <c r="N3190" s="16">
        <v>1.1574074074074073E-5</v>
      </c>
      <c r="O3190">
        <v>75</v>
      </c>
      <c r="P3190">
        <v>5</v>
      </c>
      <c r="Q3190">
        <f>pqZwift[[#This Row],[Afstand]]+IF(pqZwift[[#This Row],[Index]]&gt;1,Q3189,0)</f>
        <v>18553</v>
      </c>
      <c r="R3190">
        <v>17</v>
      </c>
      <c r="S3190">
        <v>91</v>
      </c>
    </row>
    <row r="3191" spans="2:19" x14ac:dyDescent="0.25">
      <c r="B3191">
        <v>3189</v>
      </c>
      <c r="C3191" t="s">
        <v>1566</v>
      </c>
      <c r="D3191" t="s">
        <v>44</v>
      </c>
      <c r="E3191" s="10">
        <v>1.1574074074074073E-5</v>
      </c>
      <c r="F3191" t="s">
        <v>52</v>
      </c>
      <c r="G3191" t="s">
        <v>41</v>
      </c>
      <c r="H3191" s="11">
        <v>44171.435335648152</v>
      </c>
      <c r="I3191" t="s">
        <v>4198</v>
      </c>
      <c r="J3191">
        <v>0</v>
      </c>
      <c r="K3191">
        <v>89</v>
      </c>
      <c r="M3191">
        <v>3189</v>
      </c>
      <c r="N3191" s="16">
        <v>1.1574074074074073E-5</v>
      </c>
      <c r="O3191">
        <v>75</v>
      </c>
      <c r="P3191">
        <v>4</v>
      </c>
      <c r="Q3191">
        <f>pqZwift[[#This Row],[Afstand]]+IF(pqZwift[[#This Row],[Index]]&gt;1,Q3190,0)</f>
        <v>18557</v>
      </c>
      <c r="R3191">
        <v>16</v>
      </c>
      <c r="S3191">
        <v>89</v>
      </c>
    </row>
    <row r="3192" spans="2:19" x14ac:dyDescent="0.25">
      <c r="B3192">
        <v>3190</v>
      </c>
      <c r="C3192" t="s">
        <v>1566</v>
      </c>
      <c r="D3192" t="s">
        <v>55</v>
      </c>
      <c r="E3192" s="10">
        <v>1.1574074074074073E-5</v>
      </c>
      <c r="F3192" t="s">
        <v>56</v>
      </c>
      <c r="G3192" t="s">
        <v>108</v>
      </c>
      <c r="H3192" s="11">
        <v>44171.435347222221</v>
      </c>
      <c r="I3192" t="s">
        <v>4199</v>
      </c>
      <c r="J3192">
        <v>0</v>
      </c>
      <c r="K3192">
        <v>88</v>
      </c>
      <c r="M3192">
        <v>3190</v>
      </c>
      <c r="N3192" s="16">
        <v>1.1574074074074073E-5</v>
      </c>
      <c r="O3192">
        <v>75</v>
      </c>
      <c r="P3192">
        <v>5</v>
      </c>
      <c r="Q3192">
        <f>pqZwift[[#This Row],[Afstand]]+IF(pqZwift[[#This Row],[Index]]&gt;1,Q3191,0)</f>
        <v>18562</v>
      </c>
      <c r="R3192">
        <v>17</v>
      </c>
      <c r="S3192">
        <v>88</v>
      </c>
    </row>
    <row r="3193" spans="2:19" x14ac:dyDescent="0.25">
      <c r="B3193">
        <v>3191</v>
      </c>
      <c r="C3193" t="s">
        <v>1566</v>
      </c>
      <c r="D3193" t="s">
        <v>44</v>
      </c>
      <c r="E3193" s="10">
        <v>1.1574074074074073E-5</v>
      </c>
      <c r="F3193" t="s">
        <v>52</v>
      </c>
      <c r="G3193" t="s">
        <v>41</v>
      </c>
      <c r="H3193" s="11">
        <v>44171.435358796298</v>
      </c>
      <c r="I3193" t="s">
        <v>4200</v>
      </c>
      <c r="J3193">
        <v>0</v>
      </c>
      <c r="K3193">
        <v>88</v>
      </c>
      <c r="M3193">
        <v>3191</v>
      </c>
      <c r="N3193" s="16">
        <v>1.1574074074074073E-5</v>
      </c>
      <c r="O3193">
        <v>75</v>
      </c>
      <c r="P3193">
        <v>4</v>
      </c>
      <c r="Q3193">
        <f>pqZwift[[#This Row],[Afstand]]+IF(pqZwift[[#This Row],[Index]]&gt;1,Q3192,0)</f>
        <v>18566</v>
      </c>
      <c r="R3193">
        <v>16</v>
      </c>
      <c r="S3193">
        <v>88</v>
      </c>
    </row>
    <row r="3194" spans="2:19" x14ac:dyDescent="0.25">
      <c r="B3194">
        <v>3192</v>
      </c>
      <c r="C3194" t="s">
        <v>1566</v>
      </c>
      <c r="D3194" t="s">
        <v>55</v>
      </c>
      <c r="E3194" s="10">
        <v>1.1574074074074073E-5</v>
      </c>
      <c r="F3194" t="s">
        <v>56</v>
      </c>
      <c r="G3194" t="s">
        <v>108</v>
      </c>
      <c r="H3194" s="11">
        <v>44171.435370370367</v>
      </c>
      <c r="I3194" t="s">
        <v>4201</v>
      </c>
      <c r="J3194">
        <v>0</v>
      </c>
      <c r="K3194">
        <v>88</v>
      </c>
      <c r="M3194">
        <v>3192</v>
      </c>
      <c r="N3194" s="16">
        <v>1.1574074074074073E-5</v>
      </c>
      <c r="O3194">
        <v>75</v>
      </c>
      <c r="P3194">
        <v>5</v>
      </c>
      <c r="Q3194">
        <f>pqZwift[[#This Row],[Afstand]]+IF(pqZwift[[#This Row],[Index]]&gt;1,Q3193,0)</f>
        <v>18571</v>
      </c>
      <c r="R3194">
        <v>17</v>
      </c>
      <c r="S3194">
        <v>88</v>
      </c>
    </row>
    <row r="3195" spans="2:19" x14ac:dyDescent="0.25">
      <c r="B3195">
        <v>3193</v>
      </c>
      <c r="C3195" t="s">
        <v>1566</v>
      </c>
      <c r="D3195" t="s">
        <v>55</v>
      </c>
      <c r="E3195" s="10">
        <v>1.1574074074074073E-5</v>
      </c>
      <c r="F3195" t="s">
        <v>61</v>
      </c>
      <c r="G3195" t="s">
        <v>50</v>
      </c>
      <c r="H3195" s="11">
        <v>44171.435381944444</v>
      </c>
      <c r="I3195" t="s">
        <v>4202</v>
      </c>
      <c r="J3195">
        <v>0</v>
      </c>
      <c r="K3195">
        <v>87</v>
      </c>
      <c r="M3195">
        <v>3193</v>
      </c>
      <c r="N3195" s="16">
        <v>1.1574074074074073E-5</v>
      </c>
      <c r="O3195">
        <v>75</v>
      </c>
      <c r="P3195">
        <v>5</v>
      </c>
      <c r="Q3195">
        <f>pqZwift[[#This Row],[Afstand]]+IF(pqZwift[[#This Row],[Index]]&gt;1,Q3194,0)</f>
        <v>18576</v>
      </c>
      <c r="R3195">
        <v>18</v>
      </c>
      <c r="S3195">
        <v>87</v>
      </c>
    </row>
    <row r="3196" spans="2:19" x14ac:dyDescent="0.25">
      <c r="B3196">
        <v>3194</v>
      </c>
      <c r="C3196" t="s">
        <v>1566</v>
      </c>
      <c r="D3196" t="s">
        <v>44</v>
      </c>
      <c r="E3196" s="10">
        <v>1.1574074074074073E-5</v>
      </c>
      <c r="F3196" t="s">
        <v>52</v>
      </c>
      <c r="G3196" t="s">
        <v>41</v>
      </c>
      <c r="H3196" s="11">
        <v>44171.435393518521</v>
      </c>
      <c r="I3196" t="s">
        <v>4203</v>
      </c>
      <c r="J3196">
        <v>0</v>
      </c>
      <c r="K3196">
        <v>88</v>
      </c>
      <c r="M3196">
        <v>3194</v>
      </c>
      <c r="N3196" s="16">
        <v>1.1574074074074073E-5</v>
      </c>
      <c r="O3196">
        <v>75</v>
      </c>
      <c r="P3196">
        <v>4</v>
      </c>
      <c r="Q3196">
        <f>pqZwift[[#This Row],[Afstand]]+IF(pqZwift[[#This Row],[Index]]&gt;1,Q3195,0)</f>
        <v>18580</v>
      </c>
      <c r="R3196">
        <v>16</v>
      </c>
      <c r="S3196">
        <v>88</v>
      </c>
    </row>
    <row r="3197" spans="2:19" x14ac:dyDescent="0.25">
      <c r="B3197">
        <v>3195</v>
      </c>
      <c r="C3197" t="s">
        <v>1566</v>
      </c>
      <c r="D3197" t="s">
        <v>44</v>
      </c>
      <c r="E3197" s="10">
        <v>1.1574074074074073E-5</v>
      </c>
      <c r="F3197" t="s">
        <v>45</v>
      </c>
      <c r="G3197" t="s">
        <v>3046</v>
      </c>
      <c r="H3197" s="11">
        <v>44171.43540509259</v>
      </c>
      <c r="I3197" t="s">
        <v>4204</v>
      </c>
      <c r="J3197">
        <v>0</v>
      </c>
      <c r="K3197">
        <v>88</v>
      </c>
      <c r="M3197">
        <v>3195</v>
      </c>
      <c r="N3197" s="16">
        <v>1.1574074074074073E-5</v>
      </c>
      <c r="O3197">
        <v>75</v>
      </c>
      <c r="P3197">
        <v>4</v>
      </c>
      <c r="Q3197">
        <f>pqZwift[[#This Row],[Afstand]]+IF(pqZwift[[#This Row],[Index]]&gt;1,Q3196,0)</f>
        <v>18584</v>
      </c>
      <c r="R3197">
        <v>15</v>
      </c>
      <c r="S3197">
        <v>88</v>
      </c>
    </row>
    <row r="3198" spans="2:19" x14ac:dyDescent="0.25">
      <c r="B3198">
        <v>3196</v>
      </c>
      <c r="C3198" t="s">
        <v>1576</v>
      </c>
      <c r="D3198" t="s">
        <v>55</v>
      </c>
      <c r="E3198" s="10">
        <v>1.1574074074074073E-5</v>
      </c>
      <c r="F3198" t="s">
        <v>56</v>
      </c>
      <c r="G3198" t="s">
        <v>64</v>
      </c>
      <c r="H3198" s="11">
        <v>44171.435416666667</v>
      </c>
      <c r="I3198" t="s">
        <v>4205</v>
      </c>
      <c r="J3198">
        <v>0</v>
      </c>
      <c r="K3198">
        <v>87</v>
      </c>
      <c r="M3198">
        <v>3196</v>
      </c>
      <c r="N3198" s="16">
        <v>1.1574074074074073E-5</v>
      </c>
      <c r="O3198">
        <v>76</v>
      </c>
      <c r="P3198">
        <v>5</v>
      </c>
      <c r="Q3198">
        <f>pqZwift[[#This Row],[Afstand]]+IF(pqZwift[[#This Row],[Index]]&gt;1,Q3197,0)</f>
        <v>18589</v>
      </c>
      <c r="R3198">
        <v>17</v>
      </c>
      <c r="S3198">
        <v>87</v>
      </c>
    </row>
    <row r="3199" spans="2:19" x14ac:dyDescent="0.25">
      <c r="B3199">
        <v>3197</v>
      </c>
      <c r="C3199" t="s">
        <v>1576</v>
      </c>
      <c r="D3199" t="s">
        <v>44</v>
      </c>
      <c r="E3199" s="10">
        <v>1.1574074074074073E-5</v>
      </c>
      <c r="F3199" t="s">
        <v>45</v>
      </c>
      <c r="G3199" t="s">
        <v>2749</v>
      </c>
      <c r="H3199" s="11">
        <v>44171.435428240744</v>
      </c>
      <c r="I3199" t="s">
        <v>4206</v>
      </c>
      <c r="J3199">
        <v>0</v>
      </c>
      <c r="K3199">
        <v>87</v>
      </c>
      <c r="M3199">
        <v>3197</v>
      </c>
      <c r="N3199" s="16">
        <v>1.1574074074074073E-5</v>
      </c>
      <c r="O3199">
        <v>76</v>
      </c>
      <c r="P3199">
        <v>4</v>
      </c>
      <c r="Q3199">
        <f>pqZwift[[#This Row],[Afstand]]+IF(pqZwift[[#This Row],[Index]]&gt;1,Q3198,0)</f>
        <v>18593</v>
      </c>
      <c r="R3199">
        <v>15</v>
      </c>
      <c r="S3199">
        <v>87</v>
      </c>
    </row>
    <row r="3200" spans="2:19" x14ac:dyDescent="0.25">
      <c r="B3200">
        <v>3198</v>
      </c>
      <c r="C3200" t="s">
        <v>1576</v>
      </c>
      <c r="D3200" t="s">
        <v>55</v>
      </c>
      <c r="E3200" s="10">
        <v>1.1574074074074073E-5</v>
      </c>
      <c r="F3200" t="s">
        <v>56</v>
      </c>
      <c r="G3200" t="s">
        <v>3751</v>
      </c>
      <c r="H3200" s="11">
        <v>44171.435439814813</v>
      </c>
      <c r="I3200" t="s">
        <v>4207</v>
      </c>
      <c r="J3200">
        <v>0</v>
      </c>
      <c r="K3200">
        <v>87</v>
      </c>
      <c r="M3200">
        <v>3198</v>
      </c>
      <c r="N3200" s="16">
        <v>1.1574074074074073E-5</v>
      </c>
      <c r="O3200">
        <v>76</v>
      </c>
      <c r="P3200">
        <v>5</v>
      </c>
      <c r="Q3200">
        <f>pqZwift[[#This Row],[Afstand]]+IF(pqZwift[[#This Row],[Index]]&gt;1,Q3199,0)</f>
        <v>18598</v>
      </c>
      <c r="R3200">
        <v>17</v>
      </c>
      <c r="S3200">
        <v>87</v>
      </c>
    </row>
    <row r="3201" spans="2:19" x14ac:dyDescent="0.25">
      <c r="B3201">
        <v>3199</v>
      </c>
      <c r="C3201" t="s">
        <v>1576</v>
      </c>
      <c r="D3201" t="s">
        <v>44</v>
      </c>
      <c r="E3201" s="10">
        <v>1.1574074074074073E-5</v>
      </c>
      <c r="F3201" t="s">
        <v>1151</v>
      </c>
      <c r="G3201" t="s">
        <v>2889</v>
      </c>
      <c r="H3201" s="11">
        <v>44171.43545138889</v>
      </c>
      <c r="I3201" t="s">
        <v>4208</v>
      </c>
      <c r="J3201">
        <v>0</v>
      </c>
      <c r="K3201">
        <v>86</v>
      </c>
      <c r="M3201">
        <v>3199</v>
      </c>
      <c r="N3201" s="16">
        <v>1.1574074074074073E-5</v>
      </c>
      <c r="O3201">
        <v>76</v>
      </c>
      <c r="P3201">
        <v>4</v>
      </c>
      <c r="Q3201">
        <f>pqZwift[[#This Row],[Afstand]]+IF(pqZwift[[#This Row],[Index]]&gt;1,Q3200,0)</f>
        <v>18602</v>
      </c>
      <c r="R3201">
        <v>14</v>
      </c>
      <c r="S3201">
        <v>86</v>
      </c>
    </row>
    <row r="3202" spans="2:19" x14ac:dyDescent="0.25">
      <c r="B3202">
        <v>3200</v>
      </c>
      <c r="C3202" t="s">
        <v>1576</v>
      </c>
      <c r="D3202" t="s">
        <v>44</v>
      </c>
      <c r="E3202" s="10">
        <v>1.1574074074074073E-5</v>
      </c>
      <c r="F3202" t="s">
        <v>1151</v>
      </c>
      <c r="G3202" t="s">
        <v>2889</v>
      </c>
      <c r="H3202" s="11">
        <v>44171.43546296296</v>
      </c>
      <c r="I3202" t="s">
        <v>4209</v>
      </c>
      <c r="J3202">
        <v>0</v>
      </c>
      <c r="K3202">
        <v>86</v>
      </c>
      <c r="M3202">
        <v>3200</v>
      </c>
      <c r="N3202" s="16">
        <v>1.1574074074074073E-5</v>
      </c>
      <c r="O3202">
        <v>76</v>
      </c>
      <c r="P3202">
        <v>4</v>
      </c>
      <c r="Q3202">
        <f>pqZwift[[#This Row],[Afstand]]+IF(pqZwift[[#This Row],[Index]]&gt;1,Q3201,0)</f>
        <v>18606</v>
      </c>
      <c r="R3202">
        <v>14</v>
      </c>
      <c r="S3202">
        <v>86</v>
      </c>
    </row>
    <row r="3203" spans="2:19" x14ac:dyDescent="0.25">
      <c r="B3203">
        <v>3201</v>
      </c>
      <c r="C3203" t="s">
        <v>1595</v>
      </c>
      <c r="D3203" t="s">
        <v>55</v>
      </c>
      <c r="E3203" s="10">
        <v>1.1574074074074073E-5</v>
      </c>
      <c r="F3203" t="s">
        <v>61</v>
      </c>
      <c r="G3203" t="s">
        <v>162</v>
      </c>
      <c r="H3203" s="11">
        <v>44171.435474537036</v>
      </c>
      <c r="I3203" t="s">
        <v>4210</v>
      </c>
      <c r="J3203">
        <v>0</v>
      </c>
      <c r="K3203">
        <v>84</v>
      </c>
      <c r="M3203">
        <v>3201</v>
      </c>
      <c r="N3203" s="16">
        <v>1.1574074074074073E-5</v>
      </c>
      <c r="O3203">
        <v>77</v>
      </c>
      <c r="P3203">
        <v>5</v>
      </c>
      <c r="Q3203">
        <f>pqZwift[[#This Row],[Afstand]]+IF(pqZwift[[#This Row],[Index]]&gt;1,Q3202,0)</f>
        <v>18611</v>
      </c>
      <c r="R3203">
        <v>18</v>
      </c>
      <c r="S3203">
        <v>84</v>
      </c>
    </row>
    <row r="3204" spans="2:19" x14ac:dyDescent="0.25">
      <c r="B3204">
        <v>3202</v>
      </c>
      <c r="C3204" t="s">
        <v>1595</v>
      </c>
      <c r="D3204" t="s">
        <v>44</v>
      </c>
      <c r="E3204" s="10">
        <v>1.1574074074074073E-5</v>
      </c>
      <c r="F3204" t="s">
        <v>45</v>
      </c>
      <c r="G3204" t="s">
        <v>3157</v>
      </c>
      <c r="H3204" s="11">
        <v>44171.435486111113</v>
      </c>
      <c r="I3204" t="s">
        <v>4211</v>
      </c>
      <c r="J3204">
        <v>0</v>
      </c>
      <c r="K3204">
        <v>85</v>
      </c>
      <c r="M3204">
        <v>3202</v>
      </c>
      <c r="N3204" s="16">
        <v>1.1574074074074073E-5</v>
      </c>
      <c r="O3204">
        <v>77</v>
      </c>
      <c r="P3204">
        <v>4</v>
      </c>
      <c r="Q3204">
        <f>pqZwift[[#This Row],[Afstand]]+IF(pqZwift[[#This Row],[Index]]&gt;1,Q3203,0)</f>
        <v>18615</v>
      </c>
      <c r="R3204">
        <v>15</v>
      </c>
      <c r="S3204">
        <v>85</v>
      </c>
    </row>
    <row r="3205" spans="2:19" x14ac:dyDescent="0.25">
      <c r="B3205">
        <v>3203</v>
      </c>
      <c r="C3205" t="s">
        <v>1595</v>
      </c>
      <c r="D3205" t="s">
        <v>44</v>
      </c>
      <c r="E3205" s="10">
        <v>1.1574074074074073E-5</v>
      </c>
      <c r="F3205" t="s">
        <v>1154</v>
      </c>
      <c r="G3205" t="s">
        <v>3319</v>
      </c>
      <c r="H3205" s="11">
        <v>44171.435497685183</v>
      </c>
      <c r="I3205" t="s">
        <v>4212</v>
      </c>
      <c r="J3205">
        <v>0</v>
      </c>
      <c r="K3205">
        <v>84</v>
      </c>
      <c r="M3205">
        <v>3203</v>
      </c>
      <c r="N3205" s="16">
        <v>1.1574074074074073E-5</v>
      </c>
      <c r="O3205">
        <v>77</v>
      </c>
      <c r="P3205">
        <v>4</v>
      </c>
      <c r="Q3205">
        <f>pqZwift[[#This Row],[Afstand]]+IF(pqZwift[[#This Row],[Index]]&gt;1,Q3204,0)</f>
        <v>18619</v>
      </c>
      <c r="R3205">
        <v>13</v>
      </c>
      <c r="S3205">
        <v>84</v>
      </c>
    </row>
    <row r="3206" spans="2:19" x14ac:dyDescent="0.25">
      <c r="B3206">
        <v>3204</v>
      </c>
      <c r="C3206" t="s">
        <v>1595</v>
      </c>
      <c r="D3206" t="s">
        <v>44</v>
      </c>
      <c r="E3206" s="10">
        <v>1.1574074074074073E-5</v>
      </c>
      <c r="F3206" t="s">
        <v>1154</v>
      </c>
      <c r="G3206" t="s">
        <v>3319</v>
      </c>
      <c r="H3206" s="11">
        <v>44171.43550925926</v>
      </c>
      <c r="I3206" t="s">
        <v>4213</v>
      </c>
      <c r="J3206">
        <v>0</v>
      </c>
      <c r="K3206">
        <v>84</v>
      </c>
      <c r="M3206">
        <v>3204</v>
      </c>
      <c r="N3206" s="16">
        <v>1.1574074074074073E-5</v>
      </c>
      <c r="O3206">
        <v>77</v>
      </c>
      <c r="P3206">
        <v>4</v>
      </c>
      <c r="Q3206">
        <f>pqZwift[[#This Row],[Afstand]]+IF(pqZwift[[#This Row],[Index]]&gt;1,Q3205,0)</f>
        <v>18623</v>
      </c>
      <c r="R3206">
        <v>13</v>
      </c>
      <c r="S3206">
        <v>84</v>
      </c>
    </row>
    <row r="3207" spans="2:19" x14ac:dyDescent="0.25">
      <c r="B3207">
        <v>3205</v>
      </c>
      <c r="C3207" t="s">
        <v>1595</v>
      </c>
      <c r="D3207" t="s">
        <v>44</v>
      </c>
      <c r="E3207" s="10">
        <v>1.1574074074074073E-5</v>
      </c>
      <c r="F3207" t="s">
        <v>45</v>
      </c>
      <c r="G3207" t="s">
        <v>3157</v>
      </c>
      <c r="H3207" s="11">
        <v>44171.435520833336</v>
      </c>
      <c r="I3207" t="s">
        <v>4214</v>
      </c>
      <c r="J3207">
        <v>0</v>
      </c>
      <c r="K3207">
        <v>84</v>
      </c>
      <c r="M3207">
        <v>3205</v>
      </c>
      <c r="N3207" s="16">
        <v>1.1574074074074073E-5</v>
      </c>
      <c r="O3207">
        <v>77</v>
      </c>
      <c r="P3207">
        <v>4</v>
      </c>
      <c r="Q3207">
        <f>pqZwift[[#This Row],[Afstand]]+IF(pqZwift[[#This Row],[Index]]&gt;1,Q3206,0)</f>
        <v>18627</v>
      </c>
      <c r="R3207">
        <v>15</v>
      </c>
      <c r="S3207">
        <v>84</v>
      </c>
    </row>
    <row r="3208" spans="2:19" x14ac:dyDescent="0.25">
      <c r="B3208">
        <v>3206</v>
      </c>
      <c r="C3208" t="s">
        <v>1602</v>
      </c>
      <c r="D3208" t="s">
        <v>55</v>
      </c>
      <c r="E3208" s="10">
        <v>1.1574074074074073E-5</v>
      </c>
      <c r="F3208" t="s">
        <v>61</v>
      </c>
      <c r="G3208" t="s">
        <v>2751</v>
      </c>
      <c r="H3208" s="11">
        <v>44171.435532407406</v>
      </c>
      <c r="I3208" t="s">
        <v>4215</v>
      </c>
      <c r="J3208">
        <v>0</v>
      </c>
      <c r="K3208">
        <v>85</v>
      </c>
      <c r="M3208">
        <v>3206</v>
      </c>
      <c r="N3208" s="16">
        <v>1.1574074074074073E-5</v>
      </c>
      <c r="O3208">
        <v>78</v>
      </c>
      <c r="P3208">
        <v>5</v>
      </c>
      <c r="Q3208">
        <f>pqZwift[[#This Row],[Afstand]]+IF(pqZwift[[#This Row],[Index]]&gt;1,Q3207,0)</f>
        <v>18632</v>
      </c>
      <c r="R3208">
        <v>18</v>
      </c>
      <c r="S3208">
        <v>85</v>
      </c>
    </row>
    <row r="3209" spans="2:19" x14ac:dyDescent="0.25">
      <c r="B3209">
        <v>3207</v>
      </c>
      <c r="C3209" t="s">
        <v>1602</v>
      </c>
      <c r="D3209" t="s">
        <v>44</v>
      </c>
      <c r="E3209" s="10">
        <v>1.1574074074074073E-5</v>
      </c>
      <c r="F3209" t="s">
        <v>1154</v>
      </c>
      <c r="G3209" t="s">
        <v>3319</v>
      </c>
      <c r="H3209" s="11">
        <v>44171.435543981483</v>
      </c>
      <c r="I3209" t="s">
        <v>4216</v>
      </c>
      <c r="J3209">
        <v>0</v>
      </c>
      <c r="K3209">
        <v>84</v>
      </c>
      <c r="M3209">
        <v>3207</v>
      </c>
      <c r="N3209" s="16">
        <v>1.1574074074074073E-5</v>
      </c>
      <c r="O3209">
        <v>78</v>
      </c>
      <c r="P3209">
        <v>4</v>
      </c>
      <c r="Q3209">
        <f>pqZwift[[#This Row],[Afstand]]+IF(pqZwift[[#This Row],[Index]]&gt;1,Q3208,0)</f>
        <v>18636</v>
      </c>
      <c r="R3209">
        <v>13</v>
      </c>
      <c r="S3209">
        <v>84</v>
      </c>
    </row>
    <row r="3210" spans="2:19" x14ac:dyDescent="0.25">
      <c r="B3210">
        <v>3208</v>
      </c>
      <c r="C3210" t="s">
        <v>1602</v>
      </c>
      <c r="D3210" t="s">
        <v>44</v>
      </c>
      <c r="E3210" s="10">
        <v>1.1574074074074073E-5</v>
      </c>
      <c r="F3210" t="s">
        <v>45</v>
      </c>
      <c r="G3210" t="s">
        <v>140</v>
      </c>
      <c r="H3210" s="11">
        <v>44171.435555555552</v>
      </c>
      <c r="I3210" t="s">
        <v>4217</v>
      </c>
      <c r="J3210">
        <v>0</v>
      </c>
      <c r="K3210">
        <v>83</v>
      </c>
      <c r="M3210">
        <v>3208</v>
      </c>
      <c r="N3210" s="16">
        <v>1.1574074074074073E-5</v>
      </c>
      <c r="O3210">
        <v>78</v>
      </c>
      <c r="P3210">
        <v>4</v>
      </c>
      <c r="Q3210">
        <f>pqZwift[[#This Row],[Afstand]]+IF(pqZwift[[#This Row],[Index]]&gt;1,Q3209,0)</f>
        <v>18640</v>
      </c>
      <c r="R3210">
        <v>15</v>
      </c>
      <c r="S3210">
        <v>83</v>
      </c>
    </row>
    <row r="3211" spans="2:19" x14ac:dyDescent="0.25">
      <c r="B3211">
        <v>3209</v>
      </c>
      <c r="C3211" t="s">
        <v>1602</v>
      </c>
      <c r="D3211" t="s">
        <v>44</v>
      </c>
      <c r="E3211" s="10">
        <v>1.1574074074074073E-5</v>
      </c>
      <c r="F3211" t="s">
        <v>1154</v>
      </c>
      <c r="G3211" t="s">
        <v>3319</v>
      </c>
      <c r="H3211" s="11">
        <v>44171.435567129629</v>
      </c>
      <c r="I3211" t="s">
        <v>4218</v>
      </c>
      <c r="J3211">
        <v>0</v>
      </c>
      <c r="K3211">
        <v>83</v>
      </c>
      <c r="M3211">
        <v>3209</v>
      </c>
      <c r="N3211" s="16">
        <v>1.1574074074074073E-5</v>
      </c>
      <c r="O3211">
        <v>78</v>
      </c>
      <c r="P3211">
        <v>4</v>
      </c>
      <c r="Q3211">
        <f>pqZwift[[#This Row],[Afstand]]+IF(pqZwift[[#This Row],[Index]]&gt;1,Q3210,0)</f>
        <v>18644</v>
      </c>
      <c r="R3211">
        <v>13</v>
      </c>
      <c r="S3211">
        <v>83</v>
      </c>
    </row>
    <row r="3212" spans="2:19" x14ac:dyDescent="0.25">
      <c r="B3212">
        <v>3210</v>
      </c>
      <c r="C3212" t="s">
        <v>1602</v>
      </c>
      <c r="D3212" t="s">
        <v>44</v>
      </c>
      <c r="E3212" s="10">
        <v>1.1574074074074073E-5</v>
      </c>
      <c r="F3212" t="s">
        <v>1151</v>
      </c>
      <c r="G3212" t="s">
        <v>3328</v>
      </c>
      <c r="H3212" s="11">
        <v>44171.435578703706</v>
      </c>
      <c r="I3212" t="s">
        <v>4219</v>
      </c>
      <c r="J3212">
        <v>0</v>
      </c>
      <c r="K3212">
        <v>83</v>
      </c>
      <c r="M3212">
        <v>3210</v>
      </c>
      <c r="N3212" s="16">
        <v>1.1574074074074073E-5</v>
      </c>
      <c r="O3212">
        <v>78</v>
      </c>
      <c r="P3212">
        <v>4</v>
      </c>
      <c r="Q3212">
        <f>pqZwift[[#This Row],[Afstand]]+IF(pqZwift[[#This Row],[Index]]&gt;1,Q3211,0)</f>
        <v>18648</v>
      </c>
      <c r="R3212">
        <v>14</v>
      </c>
      <c r="S3212">
        <v>83</v>
      </c>
    </row>
    <row r="3213" spans="2:19" x14ac:dyDescent="0.25">
      <c r="B3213">
        <v>3211</v>
      </c>
      <c r="C3213" t="s">
        <v>1602</v>
      </c>
      <c r="D3213" t="s">
        <v>44</v>
      </c>
      <c r="E3213" s="10">
        <v>1.1574074074074073E-5</v>
      </c>
      <c r="F3213" t="s">
        <v>45</v>
      </c>
      <c r="G3213" t="s">
        <v>3322</v>
      </c>
      <c r="H3213" s="11">
        <v>44171.435590277775</v>
      </c>
      <c r="I3213" t="s">
        <v>4220</v>
      </c>
      <c r="J3213">
        <v>0</v>
      </c>
      <c r="K3213">
        <v>83</v>
      </c>
      <c r="M3213">
        <v>3211</v>
      </c>
      <c r="N3213" s="16">
        <v>1.1574074074074073E-5</v>
      </c>
      <c r="O3213">
        <v>78</v>
      </c>
      <c r="P3213">
        <v>4</v>
      </c>
      <c r="Q3213">
        <f>pqZwift[[#This Row],[Afstand]]+IF(pqZwift[[#This Row],[Index]]&gt;1,Q3212,0)</f>
        <v>18652</v>
      </c>
      <c r="R3213">
        <v>15</v>
      </c>
      <c r="S3213">
        <v>83</v>
      </c>
    </row>
    <row r="3214" spans="2:19" x14ac:dyDescent="0.25">
      <c r="B3214">
        <v>3212</v>
      </c>
      <c r="C3214" t="s">
        <v>1612</v>
      </c>
      <c r="D3214" t="s">
        <v>44</v>
      </c>
      <c r="E3214" s="10">
        <v>1.1574074074074073E-5</v>
      </c>
      <c r="F3214" t="s">
        <v>1151</v>
      </c>
      <c r="G3214" t="s">
        <v>3328</v>
      </c>
      <c r="H3214" s="11">
        <v>44171.435601851852</v>
      </c>
      <c r="I3214" t="s">
        <v>4221</v>
      </c>
      <c r="J3214">
        <v>0</v>
      </c>
      <c r="K3214">
        <v>81</v>
      </c>
      <c r="M3214">
        <v>3212</v>
      </c>
      <c r="N3214" s="16">
        <v>1.1574074074074073E-5</v>
      </c>
      <c r="O3214">
        <v>79</v>
      </c>
      <c r="P3214">
        <v>4</v>
      </c>
      <c r="Q3214">
        <f>pqZwift[[#This Row],[Afstand]]+IF(pqZwift[[#This Row],[Index]]&gt;1,Q3213,0)</f>
        <v>18656</v>
      </c>
      <c r="R3214">
        <v>14</v>
      </c>
      <c r="S3214">
        <v>81</v>
      </c>
    </row>
    <row r="3215" spans="2:19" x14ac:dyDescent="0.25">
      <c r="B3215">
        <v>3213</v>
      </c>
      <c r="C3215" t="s">
        <v>1612</v>
      </c>
      <c r="D3215" t="s">
        <v>44</v>
      </c>
      <c r="E3215" s="10">
        <v>1.1574074074074073E-5</v>
      </c>
      <c r="F3215" t="s">
        <v>1154</v>
      </c>
      <c r="G3215" t="s">
        <v>41</v>
      </c>
      <c r="H3215" s="11">
        <v>44171.435613425929</v>
      </c>
      <c r="I3215" t="s">
        <v>4222</v>
      </c>
      <c r="J3215">
        <v>0</v>
      </c>
      <c r="K3215">
        <v>81</v>
      </c>
      <c r="M3215">
        <v>3213</v>
      </c>
      <c r="N3215" s="16">
        <v>1.1574074074074073E-5</v>
      </c>
      <c r="O3215">
        <v>79</v>
      </c>
      <c r="P3215">
        <v>4</v>
      </c>
      <c r="Q3215">
        <f>pqZwift[[#This Row],[Afstand]]+IF(pqZwift[[#This Row],[Index]]&gt;1,Q3214,0)</f>
        <v>18660</v>
      </c>
      <c r="R3215">
        <v>13</v>
      </c>
      <c r="S3215">
        <v>81</v>
      </c>
    </row>
    <row r="3216" spans="2:19" x14ac:dyDescent="0.25">
      <c r="B3216">
        <v>3214</v>
      </c>
      <c r="C3216" t="s">
        <v>1612</v>
      </c>
      <c r="D3216" t="s">
        <v>44</v>
      </c>
      <c r="E3216" s="10">
        <v>1.1574074074074073E-5</v>
      </c>
      <c r="F3216" t="s">
        <v>45</v>
      </c>
      <c r="G3216" t="s">
        <v>3322</v>
      </c>
      <c r="H3216" s="11">
        <v>44171.435624999998</v>
      </c>
      <c r="I3216" t="s">
        <v>4223</v>
      </c>
      <c r="J3216">
        <v>0</v>
      </c>
      <c r="K3216">
        <v>81</v>
      </c>
      <c r="M3216">
        <v>3214</v>
      </c>
      <c r="N3216" s="16">
        <v>1.1574074074074073E-5</v>
      </c>
      <c r="O3216">
        <v>79</v>
      </c>
      <c r="P3216">
        <v>4</v>
      </c>
      <c r="Q3216">
        <f>pqZwift[[#This Row],[Afstand]]+IF(pqZwift[[#This Row],[Index]]&gt;1,Q3215,0)</f>
        <v>18664</v>
      </c>
      <c r="R3216">
        <v>15</v>
      </c>
      <c r="S3216">
        <v>81</v>
      </c>
    </row>
    <row r="3217" spans="2:19" x14ac:dyDescent="0.25">
      <c r="B3217">
        <v>3215</v>
      </c>
      <c r="C3217" t="s">
        <v>1612</v>
      </c>
      <c r="D3217" t="s">
        <v>44</v>
      </c>
      <c r="E3217" s="10">
        <v>1.1574074074074073E-5</v>
      </c>
      <c r="F3217" t="s">
        <v>1151</v>
      </c>
      <c r="G3217" t="s">
        <v>2889</v>
      </c>
      <c r="H3217" s="11">
        <v>44171.435636574075</v>
      </c>
      <c r="I3217" t="s">
        <v>4224</v>
      </c>
      <c r="J3217">
        <v>0</v>
      </c>
      <c r="K3217">
        <v>80</v>
      </c>
      <c r="M3217">
        <v>3215</v>
      </c>
      <c r="N3217" s="16">
        <v>1.1574074074074073E-5</v>
      </c>
      <c r="O3217">
        <v>79</v>
      </c>
      <c r="P3217">
        <v>4</v>
      </c>
      <c r="Q3217">
        <f>pqZwift[[#This Row],[Afstand]]+IF(pqZwift[[#This Row],[Index]]&gt;1,Q3216,0)</f>
        <v>18668</v>
      </c>
      <c r="R3217">
        <v>14</v>
      </c>
      <c r="S3217">
        <v>80</v>
      </c>
    </row>
    <row r="3218" spans="2:19" x14ac:dyDescent="0.25">
      <c r="B3218">
        <v>3216</v>
      </c>
      <c r="C3218" t="s">
        <v>1612</v>
      </c>
      <c r="D3218" t="s">
        <v>44</v>
      </c>
      <c r="E3218" s="10">
        <v>1.1574074074074073E-5</v>
      </c>
      <c r="F3218" t="s">
        <v>1154</v>
      </c>
      <c r="G3218" t="s">
        <v>41</v>
      </c>
      <c r="H3218" s="11">
        <v>44171.435648148145</v>
      </c>
      <c r="I3218" t="s">
        <v>4225</v>
      </c>
      <c r="J3218">
        <v>0</v>
      </c>
      <c r="K3218">
        <v>80</v>
      </c>
      <c r="M3218">
        <v>3216</v>
      </c>
      <c r="N3218" s="16">
        <v>1.1574074074074073E-5</v>
      </c>
      <c r="O3218">
        <v>79</v>
      </c>
      <c r="P3218">
        <v>4</v>
      </c>
      <c r="Q3218">
        <f>pqZwift[[#This Row],[Afstand]]+IF(pqZwift[[#This Row],[Index]]&gt;1,Q3217,0)</f>
        <v>18672</v>
      </c>
      <c r="R3218">
        <v>13</v>
      </c>
      <c r="S3218">
        <v>80</v>
      </c>
    </row>
    <row r="3219" spans="2:19" x14ac:dyDescent="0.25">
      <c r="B3219">
        <v>3217</v>
      </c>
      <c r="C3219" t="s">
        <v>1612</v>
      </c>
      <c r="D3219" t="s">
        <v>44</v>
      </c>
      <c r="E3219" s="10">
        <v>1.1574074074074073E-5</v>
      </c>
      <c r="F3219" t="s">
        <v>52</v>
      </c>
      <c r="G3219" t="s">
        <v>3325</v>
      </c>
      <c r="H3219" s="11">
        <v>44171.435659722221</v>
      </c>
      <c r="I3219" t="s">
        <v>4226</v>
      </c>
      <c r="J3219">
        <v>0</v>
      </c>
      <c r="K3219">
        <v>81</v>
      </c>
      <c r="M3219">
        <v>3217</v>
      </c>
      <c r="N3219" s="16">
        <v>1.1574074074074073E-5</v>
      </c>
      <c r="O3219">
        <v>79</v>
      </c>
      <c r="P3219">
        <v>4</v>
      </c>
      <c r="Q3219">
        <f>pqZwift[[#This Row],[Afstand]]+IF(pqZwift[[#This Row],[Index]]&gt;1,Q3218,0)</f>
        <v>18676</v>
      </c>
      <c r="R3219">
        <v>16</v>
      </c>
      <c r="S3219">
        <v>81</v>
      </c>
    </row>
    <row r="3220" spans="2:19" x14ac:dyDescent="0.25">
      <c r="B3220">
        <v>3218</v>
      </c>
      <c r="C3220" t="s">
        <v>1622</v>
      </c>
      <c r="D3220" t="s">
        <v>44</v>
      </c>
      <c r="E3220" s="10">
        <v>1.1574074074074073E-5</v>
      </c>
      <c r="F3220" t="s">
        <v>1154</v>
      </c>
      <c r="G3220" t="s">
        <v>41</v>
      </c>
      <c r="H3220" s="11">
        <v>44171.435671296298</v>
      </c>
      <c r="I3220" t="s">
        <v>4227</v>
      </c>
      <c r="J3220">
        <v>0</v>
      </c>
      <c r="K3220">
        <v>81</v>
      </c>
      <c r="M3220">
        <v>3218</v>
      </c>
      <c r="N3220" s="16">
        <v>1.1574074074074073E-5</v>
      </c>
      <c r="O3220">
        <v>80</v>
      </c>
      <c r="P3220">
        <v>4</v>
      </c>
      <c r="Q3220">
        <f>pqZwift[[#This Row],[Afstand]]+IF(pqZwift[[#This Row],[Index]]&gt;1,Q3219,0)</f>
        <v>18680</v>
      </c>
      <c r="R3220">
        <v>13</v>
      </c>
      <c r="S3220">
        <v>81</v>
      </c>
    </row>
    <row r="3221" spans="2:19" x14ac:dyDescent="0.25">
      <c r="B3221">
        <v>3219</v>
      </c>
      <c r="C3221" t="s">
        <v>1622</v>
      </c>
      <c r="D3221" t="s">
        <v>44</v>
      </c>
      <c r="E3221" s="10">
        <v>1.1574074074074073E-5</v>
      </c>
      <c r="F3221" t="s">
        <v>1151</v>
      </c>
      <c r="G3221" t="s">
        <v>2889</v>
      </c>
      <c r="H3221" s="11">
        <v>44171.435682870368</v>
      </c>
      <c r="I3221" t="s">
        <v>4228</v>
      </c>
      <c r="J3221">
        <v>0</v>
      </c>
      <c r="K3221">
        <v>82</v>
      </c>
      <c r="M3221">
        <v>3219</v>
      </c>
      <c r="N3221" s="16">
        <v>1.1574074074074073E-5</v>
      </c>
      <c r="O3221">
        <v>80</v>
      </c>
      <c r="P3221">
        <v>4</v>
      </c>
      <c r="Q3221">
        <f>pqZwift[[#This Row],[Afstand]]+IF(pqZwift[[#This Row],[Index]]&gt;1,Q3220,0)</f>
        <v>18684</v>
      </c>
      <c r="R3221">
        <v>14</v>
      </c>
      <c r="S3221">
        <v>82</v>
      </c>
    </row>
    <row r="3222" spans="2:19" x14ac:dyDescent="0.25">
      <c r="B3222">
        <v>3220</v>
      </c>
      <c r="C3222" t="s">
        <v>1622</v>
      </c>
      <c r="D3222" t="s">
        <v>44</v>
      </c>
      <c r="E3222" s="10">
        <v>1.1574074074074073E-5</v>
      </c>
      <c r="F3222" t="s">
        <v>1151</v>
      </c>
      <c r="G3222" t="s">
        <v>3328</v>
      </c>
      <c r="H3222" s="11">
        <v>44171.435694444444</v>
      </c>
      <c r="I3222" t="s">
        <v>4229</v>
      </c>
      <c r="J3222">
        <v>0</v>
      </c>
      <c r="K3222">
        <v>82</v>
      </c>
      <c r="M3222">
        <v>3220</v>
      </c>
      <c r="N3222" s="16">
        <v>1.1574074074074073E-5</v>
      </c>
      <c r="O3222">
        <v>80</v>
      </c>
      <c r="P3222">
        <v>4</v>
      </c>
      <c r="Q3222">
        <f>pqZwift[[#This Row],[Afstand]]+IF(pqZwift[[#This Row],[Index]]&gt;1,Q3221,0)</f>
        <v>18688</v>
      </c>
      <c r="R3222">
        <v>14</v>
      </c>
      <c r="S3222">
        <v>82</v>
      </c>
    </row>
    <row r="3223" spans="2:19" x14ac:dyDescent="0.25">
      <c r="B3223">
        <v>3221</v>
      </c>
      <c r="C3223" t="s">
        <v>1622</v>
      </c>
      <c r="D3223" t="s">
        <v>44</v>
      </c>
      <c r="E3223" s="10">
        <v>1.1574074074074073E-5</v>
      </c>
      <c r="F3223" t="s">
        <v>1154</v>
      </c>
      <c r="G3223" t="s">
        <v>41</v>
      </c>
      <c r="H3223" s="11">
        <v>44171.435706018521</v>
      </c>
      <c r="I3223" t="s">
        <v>4230</v>
      </c>
      <c r="J3223">
        <v>0</v>
      </c>
      <c r="K3223">
        <v>83</v>
      </c>
      <c r="M3223">
        <v>3221</v>
      </c>
      <c r="N3223" s="16">
        <v>1.1574074074074073E-5</v>
      </c>
      <c r="O3223">
        <v>80</v>
      </c>
      <c r="P3223">
        <v>4</v>
      </c>
      <c r="Q3223">
        <f>pqZwift[[#This Row],[Afstand]]+IF(pqZwift[[#This Row],[Index]]&gt;1,Q3222,0)</f>
        <v>18692</v>
      </c>
      <c r="R3223">
        <v>13</v>
      </c>
      <c r="S3223">
        <v>83</v>
      </c>
    </row>
    <row r="3224" spans="2:19" x14ac:dyDescent="0.25">
      <c r="B3224">
        <v>3222</v>
      </c>
      <c r="C3224" t="s">
        <v>1622</v>
      </c>
      <c r="D3224" t="s">
        <v>44</v>
      </c>
      <c r="E3224" s="10">
        <v>1.1574074074074073E-5</v>
      </c>
      <c r="F3224" t="s">
        <v>45</v>
      </c>
      <c r="G3224" t="s">
        <v>3322</v>
      </c>
      <c r="H3224" s="11">
        <v>44171.435717592591</v>
      </c>
      <c r="I3224" t="s">
        <v>4231</v>
      </c>
      <c r="J3224">
        <v>0</v>
      </c>
      <c r="K3224">
        <v>82</v>
      </c>
      <c r="M3224">
        <v>3222</v>
      </c>
      <c r="N3224" s="16">
        <v>1.1574074074074073E-5</v>
      </c>
      <c r="O3224">
        <v>80</v>
      </c>
      <c r="P3224">
        <v>4</v>
      </c>
      <c r="Q3224">
        <f>pqZwift[[#This Row],[Afstand]]+IF(pqZwift[[#This Row],[Index]]&gt;1,Q3223,0)</f>
        <v>18696</v>
      </c>
      <c r="R3224">
        <v>15</v>
      </c>
      <c r="S3224">
        <v>82</v>
      </c>
    </row>
    <row r="3225" spans="2:19" x14ac:dyDescent="0.25">
      <c r="B3225">
        <v>3223</v>
      </c>
      <c r="C3225" t="s">
        <v>1634</v>
      </c>
      <c r="D3225" t="s">
        <v>44</v>
      </c>
      <c r="E3225" s="10">
        <v>1.1574074074074073E-5</v>
      </c>
      <c r="F3225" t="s">
        <v>1154</v>
      </c>
      <c r="G3225" t="s">
        <v>41</v>
      </c>
      <c r="H3225" s="11">
        <v>44171.435729166667</v>
      </c>
      <c r="I3225" t="s">
        <v>4232</v>
      </c>
      <c r="J3225">
        <v>0</v>
      </c>
      <c r="K3225">
        <v>82</v>
      </c>
      <c r="M3225">
        <v>3223</v>
      </c>
      <c r="N3225" s="16">
        <v>1.1574074074074073E-5</v>
      </c>
      <c r="O3225">
        <v>81</v>
      </c>
      <c r="P3225">
        <v>4</v>
      </c>
      <c r="Q3225">
        <f>pqZwift[[#This Row],[Afstand]]+IF(pqZwift[[#This Row],[Index]]&gt;1,Q3224,0)</f>
        <v>18700</v>
      </c>
      <c r="R3225">
        <v>13</v>
      </c>
      <c r="S3225">
        <v>82</v>
      </c>
    </row>
    <row r="3226" spans="2:19" x14ac:dyDescent="0.25">
      <c r="B3226">
        <v>3224</v>
      </c>
      <c r="C3226" t="s">
        <v>1634</v>
      </c>
      <c r="D3226" t="s">
        <v>44</v>
      </c>
      <c r="E3226" s="10">
        <v>1.1574074074074073E-5</v>
      </c>
      <c r="F3226" t="s">
        <v>1151</v>
      </c>
      <c r="G3226" t="s">
        <v>3328</v>
      </c>
      <c r="H3226" s="11">
        <v>44171.435740740744</v>
      </c>
      <c r="I3226" t="s">
        <v>4233</v>
      </c>
      <c r="J3226">
        <v>0</v>
      </c>
      <c r="K3226">
        <v>80</v>
      </c>
      <c r="M3226">
        <v>3224</v>
      </c>
      <c r="N3226" s="16">
        <v>1.1574074074074073E-5</v>
      </c>
      <c r="O3226">
        <v>81</v>
      </c>
      <c r="P3226">
        <v>4</v>
      </c>
      <c r="Q3226">
        <f>pqZwift[[#This Row],[Afstand]]+IF(pqZwift[[#This Row],[Index]]&gt;1,Q3225,0)</f>
        <v>18704</v>
      </c>
      <c r="R3226">
        <v>14</v>
      </c>
      <c r="S3226">
        <v>80</v>
      </c>
    </row>
    <row r="3227" spans="2:19" x14ac:dyDescent="0.25">
      <c r="B3227">
        <v>3225</v>
      </c>
      <c r="C3227" t="s">
        <v>1634</v>
      </c>
      <c r="D3227" t="s">
        <v>44</v>
      </c>
      <c r="E3227" s="10">
        <v>1.1574074074074073E-5</v>
      </c>
      <c r="F3227" t="s">
        <v>45</v>
      </c>
      <c r="G3227" t="s">
        <v>3157</v>
      </c>
      <c r="H3227" s="11">
        <v>44171.435752314814</v>
      </c>
      <c r="I3227" t="s">
        <v>4234</v>
      </c>
      <c r="J3227">
        <v>0</v>
      </c>
      <c r="K3227">
        <v>80</v>
      </c>
      <c r="M3227">
        <v>3225</v>
      </c>
      <c r="N3227" s="16">
        <v>1.1574074074074073E-5</v>
      </c>
      <c r="O3227">
        <v>81</v>
      </c>
      <c r="P3227">
        <v>4</v>
      </c>
      <c r="Q3227">
        <f>pqZwift[[#This Row],[Afstand]]+IF(pqZwift[[#This Row],[Index]]&gt;1,Q3226,0)</f>
        <v>18708</v>
      </c>
      <c r="R3227">
        <v>15</v>
      </c>
      <c r="S3227">
        <v>80</v>
      </c>
    </row>
    <row r="3228" spans="2:19" x14ac:dyDescent="0.25">
      <c r="B3228">
        <v>3226</v>
      </c>
      <c r="C3228" t="s">
        <v>1634</v>
      </c>
      <c r="D3228" t="s">
        <v>44</v>
      </c>
      <c r="E3228" s="10">
        <v>1.1574074074074073E-5</v>
      </c>
      <c r="F3228" t="s">
        <v>1154</v>
      </c>
      <c r="G3228" t="s">
        <v>41</v>
      </c>
      <c r="H3228" s="11">
        <v>44171.435763888891</v>
      </c>
      <c r="I3228" t="s">
        <v>4235</v>
      </c>
      <c r="J3228">
        <v>0</v>
      </c>
      <c r="K3228">
        <v>80</v>
      </c>
      <c r="M3228">
        <v>3226</v>
      </c>
      <c r="N3228" s="16">
        <v>1.1574074074074073E-5</v>
      </c>
      <c r="O3228">
        <v>81</v>
      </c>
      <c r="P3228">
        <v>4</v>
      </c>
      <c r="Q3228">
        <f>pqZwift[[#This Row],[Afstand]]+IF(pqZwift[[#This Row],[Index]]&gt;1,Q3227,0)</f>
        <v>18712</v>
      </c>
      <c r="R3228">
        <v>13</v>
      </c>
      <c r="S3228">
        <v>80</v>
      </c>
    </row>
    <row r="3229" spans="2:19" x14ac:dyDescent="0.25">
      <c r="B3229">
        <v>3227</v>
      </c>
      <c r="C3229" t="s">
        <v>1634</v>
      </c>
      <c r="D3229" t="s">
        <v>44</v>
      </c>
      <c r="E3229" s="10">
        <v>1.1574074074074073E-5</v>
      </c>
      <c r="F3229" t="s">
        <v>1151</v>
      </c>
      <c r="G3229" t="s">
        <v>3328</v>
      </c>
      <c r="H3229" s="11">
        <v>44171.43577546296</v>
      </c>
      <c r="I3229" t="s">
        <v>4236</v>
      </c>
      <c r="J3229">
        <v>0</v>
      </c>
      <c r="K3229">
        <v>80</v>
      </c>
      <c r="M3229">
        <v>3227</v>
      </c>
      <c r="N3229" s="16">
        <v>1.1574074074074073E-5</v>
      </c>
      <c r="O3229">
        <v>81</v>
      </c>
      <c r="P3229">
        <v>4</v>
      </c>
      <c r="Q3229">
        <f>pqZwift[[#This Row],[Afstand]]+IF(pqZwift[[#This Row],[Index]]&gt;1,Q3228,0)</f>
        <v>18716</v>
      </c>
      <c r="R3229">
        <v>14</v>
      </c>
      <c r="S3229">
        <v>80</v>
      </c>
    </row>
    <row r="3230" spans="2:19" x14ac:dyDescent="0.25">
      <c r="B3230">
        <v>3228</v>
      </c>
      <c r="C3230" t="s">
        <v>1634</v>
      </c>
      <c r="D3230" t="s">
        <v>44</v>
      </c>
      <c r="E3230" s="10">
        <v>1.1574074074074073E-5</v>
      </c>
      <c r="F3230" t="s">
        <v>1154</v>
      </c>
      <c r="G3230" t="s">
        <v>41</v>
      </c>
      <c r="H3230" s="11">
        <v>44171.435787037037</v>
      </c>
      <c r="I3230" t="s">
        <v>4237</v>
      </c>
      <c r="J3230">
        <v>0</v>
      </c>
      <c r="K3230">
        <v>80</v>
      </c>
      <c r="M3230">
        <v>3228</v>
      </c>
      <c r="N3230" s="16">
        <v>1.1574074074074073E-5</v>
      </c>
      <c r="O3230">
        <v>81</v>
      </c>
      <c r="P3230">
        <v>4</v>
      </c>
      <c r="Q3230">
        <f>pqZwift[[#This Row],[Afstand]]+IF(pqZwift[[#This Row],[Index]]&gt;1,Q3229,0)</f>
        <v>18720</v>
      </c>
      <c r="R3230">
        <v>13</v>
      </c>
      <c r="S3230">
        <v>80</v>
      </c>
    </row>
    <row r="3231" spans="2:19" x14ac:dyDescent="0.25">
      <c r="B3231">
        <v>3229</v>
      </c>
      <c r="C3231" t="s">
        <v>1647</v>
      </c>
      <c r="D3231" t="s">
        <v>44</v>
      </c>
      <c r="E3231" s="10">
        <v>1.1574074074074073E-5</v>
      </c>
      <c r="F3231" t="s">
        <v>1151</v>
      </c>
      <c r="G3231" t="s">
        <v>2889</v>
      </c>
      <c r="H3231" s="11">
        <v>44171.435798611114</v>
      </c>
      <c r="I3231" t="s">
        <v>4238</v>
      </c>
      <c r="J3231">
        <v>0</v>
      </c>
      <c r="K3231">
        <v>80</v>
      </c>
      <c r="M3231">
        <v>3229</v>
      </c>
      <c r="N3231" s="16">
        <v>1.1574074074074073E-5</v>
      </c>
      <c r="O3231">
        <v>82</v>
      </c>
      <c r="P3231">
        <v>4</v>
      </c>
      <c r="Q3231">
        <f>pqZwift[[#This Row],[Afstand]]+IF(pqZwift[[#This Row],[Index]]&gt;1,Q3230,0)</f>
        <v>18724</v>
      </c>
      <c r="R3231">
        <v>14</v>
      </c>
      <c r="S3231">
        <v>80</v>
      </c>
    </row>
    <row r="3232" spans="2:19" x14ac:dyDescent="0.25">
      <c r="B3232">
        <v>3230</v>
      </c>
      <c r="C3232" t="s">
        <v>1647</v>
      </c>
      <c r="D3232" t="s">
        <v>44</v>
      </c>
      <c r="E3232" s="10">
        <v>1.1574074074074073E-5</v>
      </c>
      <c r="F3232" t="s">
        <v>1154</v>
      </c>
      <c r="G3232" t="s">
        <v>41</v>
      </c>
      <c r="H3232" s="11">
        <v>44171.435810185183</v>
      </c>
      <c r="I3232" t="s">
        <v>4239</v>
      </c>
      <c r="J3232">
        <v>0</v>
      </c>
      <c r="K3232">
        <v>80</v>
      </c>
      <c r="M3232">
        <v>3230</v>
      </c>
      <c r="N3232" s="16">
        <v>1.1574074074074073E-5</v>
      </c>
      <c r="O3232">
        <v>82</v>
      </c>
      <c r="P3232">
        <v>4</v>
      </c>
      <c r="Q3232">
        <f>pqZwift[[#This Row],[Afstand]]+IF(pqZwift[[#This Row],[Index]]&gt;1,Q3231,0)</f>
        <v>18728</v>
      </c>
      <c r="R3232">
        <v>13</v>
      </c>
      <c r="S3232">
        <v>80</v>
      </c>
    </row>
    <row r="3233" spans="2:19" x14ac:dyDescent="0.25">
      <c r="B3233">
        <v>3231</v>
      </c>
      <c r="C3233" t="s">
        <v>1647</v>
      </c>
      <c r="D3233" t="s">
        <v>44</v>
      </c>
      <c r="E3233" s="10">
        <v>1.1574074074074073E-5</v>
      </c>
      <c r="F3233" t="s">
        <v>1154</v>
      </c>
      <c r="G3233" t="s">
        <v>41</v>
      </c>
      <c r="H3233" s="11">
        <v>44171.43582175926</v>
      </c>
      <c r="I3233" t="s">
        <v>4240</v>
      </c>
      <c r="J3233">
        <v>0</v>
      </c>
      <c r="K3233">
        <v>80</v>
      </c>
      <c r="M3233">
        <v>3231</v>
      </c>
      <c r="N3233" s="16">
        <v>1.1574074074074073E-5</v>
      </c>
      <c r="O3233">
        <v>82</v>
      </c>
      <c r="P3233">
        <v>4</v>
      </c>
      <c r="Q3233">
        <f>pqZwift[[#This Row],[Afstand]]+IF(pqZwift[[#This Row],[Index]]&gt;1,Q3232,0)</f>
        <v>18732</v>
      </c>
      <c r="R3233">
        <v>13</v>
      </c>
      <c r="S3233">
        <v>80</v>
      </c>
    </row>
    <row r="3234" spans="2:19" x14ac:dyDescent="0.25">
      <c r="B3234">
        <v>3232</v>
      </c>
      <c r="C3234" t="s">
        <v>1647</v>
      </c>
      <c r="D3234" t="s">
        <v>44</v>
      </c>
      <c r="E3234" s="10">
        <v>1.1574074074074073E-5</v>
      </c>
      <c r="F3234" t="s">
        <v>1154</v>
      </c>
      <c r="G3234" t="s">
        <v>41</v>
      </c>
      <c r="H3234" s="11">
        <v>44171.435833333337</v>
      </c>
      <c r="I3234" t="s">
        <v>4241</v>
      </c>
      <c r="J3234">
        <v>0</v>
      </c>
      <c r="K3234">
        <v>80</v>
      </c>
      <c r="M3234">
        <v>3232</v>
      </c>
      <c r="N3234" s="16">
        <v>1.1574074074074073E-5</v>
      </c>
      <c r="O3234">
        <v>82</v>
      </c>
      <c r="P3234">
        <v>4</v>
      </c>
      <c r="Q3234">
        <f>pqZwift[[#This Row],[Afstand]]+IF(pqZwift[[#This Row],[Index]]&gt;1,Q3233,0)</f>
        <v>18736</v>
      </c>
      <c r="R3234">
        <v>13</v>
      </c>
      <c r="S3234">
        <v>80</v>
      </c>
    </row>
    <row r="3235" spans="2:19" x14ac:dyDescent="0.25">
      <c r="B3235">
        <v>3233</v>
      </c>
      <c r="C3235" t="s">
        <v>1647</v>
      </c>
      <c r="D3235" t="s">
        <v>44</v>
      </c>
      <c r="E3235" s="10">
        <v>1.1574074074074073E-5</v>
      </c>
      <c r="F3235" t="s">
        <v>1154</v>
      </c>
      <c r="G3235" t="s">
        <v>41</v>
      </c>
      <c r="H3235" s="11">
        <v>44171.435844907406</v>
      </c>
      <c r="I3235" t="s">
        <v>4242</v>
      </c>
      <c r="J3235">
        <v>0</v>
      </c>
      <c r="K3235">
        <v>80</v>
      </c>
      <c r="M3235">
        <v>3233</v>
      </c>
      <c r="N3235" s="16">
        <v>1.1574074074074073E-5</v>
      </c>
      <c r="O3235">
        <v>82</v>
      </c>
      <c r="P3235">
        <v>4</v>
      </c>
      <c r="Q3235">
        <f>pqZwift[[#This Row],[Afstand]]+IF(pqZwift[[#This Row],[Index]]&gt;1,Q3234,0)</f>
        <v>18740</v>
      </c>
      <c r="R3235">
        <v>13</v>
      </c>
      <c r="S3235">
        <v>80</v>
      </c>
    </row>
    <row r="3236" spans="2:19" x14ac:dyDescent="0.25">
      <c r="B3236">
        <v>3234</v>
      </c>
      <c r="C3236" t="s">
        <v>1647</v>
      </c>
      <c r="D3236" t="s">
        <v>44</v>
      </c>
      <c r="E3236" s="10">
        <v>1.1574074074074073E-5</v>
      </c>
      <c r="F3236" t="s">
        <v>1154</v>
      </c>
      <c r="G3236" t="s">
        <v>41</v>
      </c>
      <c r="H3236" s="11">
        <v>44171.435856481483</v>
      </c>
      <c r="I3236" t="s">
        <v>4243</v>
      </c>
      <c r="J3236">
        <v>0</v>
      </c>
      <c r="K3236">
        <v>80</v>
      </c>
      <c r="M3236">
        <v>3234</v>
      </c>
      <c r="N3236" s="16">
        <v>1.1574074074074073E-5</v>
      </c>
      <c r="O3236">
        <v>82</v>
      </c>
      <c r="P3236">
        <v>4</v>
      </c>
      <c r="Q3236">
        <f>pqZwift[[#This Row],[Afstand]]+IF(pqZwift[[#This Row],[Index]]&gt;1,Q3235,0)</f>
        <v>18744</v>
      </c>
      <c r="R3236">
        <v>13</v>
      </c>
      <c r="S3236">
        <v>80</v>
      </c>
    </row>
    <row r="3237" spans="2:19" x14ac:dyDescent="0.25">
      <c r="B3237">
        <v>3235</v>
      </c>
      <c r="C3237" t="s">
        <v>1657</v>
      </c>
      <c r="D3237" t="s">
        <v>44</v>
      </c>
      <c r="E3237" s="10">
        <v>1.1574074074074073E-5</v>
      </c>
      <c r="F3237" t="s">
        <v>1151</v>
      </c>
      <c r="G3237" t="s">
        <v>41</v>
      </c>
      <c r="H3237" s="11">
        <v>44171.435868055552</v>
      </c>
      <c r="I3237" t="s">
        <v>4244</v>
      </c>
      <c r="J3237">
        <v>0</v>
      </c>
      <c r="K3237">
        <v>81</v>
      </c>
      <c r="M3237">
        <v>3235</v>
      </c>
      <c r="N3237" s="16">
        <v>1.1574074074074073E-5</v>
      </c>
      <c r="O3237">
        <v>83</v>
      </c>
      <c r="P3237">
        <v>4</v>
      </c>
      <c r="Q3237">
        <f>pqZwift[[#This Row],[Afstand]]+IF(pqZwift[[#This Row],[Index]]&gt;1,Q3236,0)</f>
        <v>18748</v>
      </c>
      <c r="R3237">
        <v>14</v>
      </c>
      <c r="S3237">
        <v>81</v>
      </c>
    </row>
    <row r="3238" spans="2:19" x14ac:dyDescent="0.25">
      <c r="B3238">
        <v>3236</v>
      </c>
      <c r="C3238" t="s">
        <v>1657</v>
      </c>
      <c r="D3238" t="s">
        <v>44</v>
      </c>
      <c r="E3238" s="10">
        <v>1.1574074074074073E-5</v>
      </c>
      <c r="F3238" t="s">
        <v>1151</v>
      </c>
      <c r="G3238" t="s">
        <v>41</v>
      </c>
      <c r="H3238" s="11">
        <v>44171.435879629629</v>
      </c>
      <c r="I3238" t="s">
        <v>4245</v>
      </c>
      <c r="J3238">
        <v>0</v>
      </c>
      <c r="K3238">
        <v>82</v>
      </c>
      <c r="M3238">
        <v>3236</v>
      </c>
      <c r="N3238" s="16">
        <v>1.1574074074074073E-5</v>
      </c>
      <c r="O3238">
        <v>83</v>
      </c>
      <c r="P3238">
        <v>4</v>
      </c>
      <c r="Q3238">
        <f>pqZwift[[#This Row],[Afstand]]+IF(pqZwift[[#This Row],[Index]]&gt;1,Q3237,0)</f>
        <v>18752</v>
      </c>
      <c r="R3238">
        <v>14</v>
      </c>
      <c r="S3238">
        <v>82</v>
      </c>
    </row>
    <row r="3239" spans="2:19" x14ac:dyDescent="0.25">
      <c r="B3239">
        <v>3237</v>
      </c>
      <c r="C3239" t="s">
        <v>1657</v>
      </c>
      <c r="D3239" t="s">
        <v>44</v>
      </c>
      <c r="E3239" s="10">
        <v>1.1574074074074073E-5</v>
      </c>
      <c r="F3239" t="s">
        <v>1151</v>
      </c>
      <c r="G3239" t="s">
        <v>41</v>
      </c>
      <c r="H3239" s="11">
        <v>44171.435891203706</v>
      </c>
      <c r="I3239" t="s">
        <v>4246</v>
      </c>
      <c r="J3239">
        <v>0</v>
      </c>
      <c r="K3239">
        <v>83</v>
      </c>
      <c r="M3239">
        <v>3237</v>
      </c>
      <c r="N3239" s="16">
        <v>1.1574074074074073E-5</v>
      </c>
      <c r="O3239">
        <v>83</v>
      </c>
      <c r="P3239">
        <v>4</v>
      </c>
      <c r="Q3239">
        <f>pqZwift[[#This Row],[Afstand]]+IF(pqZwift[[#This Row],[Index]]&gt;1,Q3238,0)</f>
        <v>18756</v>
      </c>
      <c r="R3239">
        <v>14</v>
      </c>
      <c r="S3239">
        <v>83</v>
      </c>
    </row>
    <row r="3240" spans="2:19" x14ac:dyDescent="0.25">
      <c r="B3240">
        <v>3238</v>
      </c>
      <c r="C3240" t="s">
        <v>1657</v>
      </c>
      <c r="D3240" t="s">
        <v>44</v>
      </c>
      <c r="E3240" s="10">
        <v>1.1574074074074073E-5</v>
      </c>
      <c r="F3240" t="s">
        <v>1154</v>
      </c>
      <c r="G3240" t="s">
        <v>41</v>
      </c>
      <c r="H3240" s="11">
        <v>44171.435902777775</v>
      </c>
      <c r="I3240" t="s">
        <v>4247</v>
      </c>
      <c r="J3240">
        <v>0</v>
      </c>
      <c r="K3240">
        <v>82</v>
      </c>
      <c r="M3240">
        <v>3238</v>
      </c>
      <c r="N3240" s="16">
        <v>1.1574074074074073E-5</v>
      </c>
      <c r="O3240">
        <v>83</v>
      </c>
      <c r="P3240">
        <v>4</v>
      </c>
      <c r="Q3240">
        <f>pqZwift[[#This Row],[Afstand]]+IF(pqZwift[[#This Row],[Index]]&gt;1,Q3239,0)</f>
        <v>18760</v>
      </c>
      <c r="R3240">
        <v>13</v>
      </c>
      <c r="S3240">
        <v>82</v>
      </c>
    </row>
    <row r="3241" spans="2:19" x14ac:dyDescent="0.25">
      <c r="B3241">
        <v>3239</v>
      </c>
      <c r="C3241" t="s">
        <v>1657</v>
      </c>
      <c r="D3241" t="s">
        <v>44</v>
      </c>
      <c r="E3241" s="10">
        <v>1.1574074074074073E-5</v>
      </c>
      <c r="F3241" t="s">
        <v>45</v>
      </c>
      <c r="G3241" t="s">
        <v>2929</v>
      </c>
      <c r="H3241" s="11">
        <v>44171.435914351852</v>
      </c>
      <c r="I3241" t="s">
        <v>4248</v>
      </c>
      <c r="J3241">
        <v>0</v>
      </c>
      <c r="K3241">
        <v>83</v>
      </c>
      <c r="M3241">
        <v>3239</v>
      </c>
      <c r="N3241" s="16">
        <v>1.1574074074074073E-5</v>
      </c>
      <c r="O3241">
        <v>83</v>
      </c>
      <c r="P3241">
        <v>4</v>
      </c>
      <c r="Q3241">
        <f>pqZwift[[#This Row],[Afstand]]+IF(pqZwift[[#This Row],[Index]]&gt;1,Q3240,0)</f>
        <v>18764</v>
      </c>
      <c r="R3241">
        <v>15</v>
      </c>
      <c r="S3241">
        <v>83</v>
      </c>
    </row>
    <row r="3242" spans="2:19" x14ac:dyDescent="0.25">
      <c r="B3242">
        <v>3240</v>
      </c>
      <c r="C3242" t="s">
        <v>1657</v>
      </c>
      <c r="D3242" t="s">
        <v>44</v>
      </c>
      <c r="E3242" s="10">
        <v>1.1574074074074073E-5</v>
      </c>
      <c r="F3242" t="s">
        <v>1154</v>
      </c>
      <c r="G3242" t="s">
        <v>41</v>
      </c>
      <c r="H3242" s="11">
        <v>44171.435925925929</v>
      </c>
      <c r="I3242" t="s">
        <v>4249</v>
      </c>
      <c r="J3242">
        <v>0</v>
      </c>
      <c r="K3242">
        <v>83</v>
      </c>
      <c r="M3242">
        <v>3240</v>
      </c>
      <c r="N3242" s="16">
        <v>1.1574074074074073E-5</v>
      </c>
      <c r="O3242">
        <v>83</v>
      </c>
      <c r="P3242">
        <v>4</v>
      </c>
      <c r="Q3242">
        <f>pqZwift[[#This Row],[Afstand]]+IF(pqZwift[[#This Row],[Index]]&gt;1,Q3241,0)</f>
        <v>18768</v>
      </c>
      <c r="R3242">
        <v>13</v>
      </c>
      <c r="S3242">
        <v>83</v>
      </c>
    </row>
    <row r="3243" spans="2:19" x14ac:dyDescent="0.25">
      <c r="B3243">
        <v>3241</v>
      </c>
      <c r="C3243" t="s">
        <v>1666</v>
      </c>
      <c r="D3243" t="s">
        <v>44</v>
      </c>
      <c r="E3243" s="10">
        <v>1.1574074074074073E-5</v>
      </c>
      <c r="F3243" t="s">
        <v>1151</v>
      </c>
      <c r="G3243" t="s">
        <v>41</v>
      </c>
      <c r="H3243" s="11">
        <v>44171.435937499999</v>
      </c>
      <c r="I3243" t="s">
        <v>4250</v>
      </c>
      <c r="J3243">
        <v>0</v>
      </c>
      <c r="K3243">
        <v>82</v>
      </c>
      <c r="M3243">
        <v>3241</v>
      </c>
      <c r="N3243" s="16">
        <v>1.1574074074074073E-5</v>
      </c>
      <c r="O3243">
        <v>84</v>
      </c>
      <c r="P3243">
        <v>4</v>
      </c>
      <c r="Q3243">
        <f>pqZwift[[#This Row],[Afstand]]+IF(pqZwift[[#This Row],[Index]]&gt;1,Q3242,0)</f>
        <v>18772</v>
      </c>
      <c r="R3243">
        <v>14</v>
      </c>
      <c r="S3243">
        <v>82</v>
      </c>
    </row>
    <row r="3244" spans="2:19" x14ac:dyDescent="0.25">
      <c r="B3244">
        <v>3242</v>
      </c>
      <c r="C3244" t="s">
        <v>1666</v>
      </c>
      <c r="D3244" t="s">
        <v>44</v>
      </c>
      <c r="E3244" s="10">
        <v>1.1574074074074073E-5</v>
      </c>
      <c r="F3244" t="s">
        <v>1151</v>
      </c>
      <c r="G3244" t="s">
        <v>4251</v>
      </c>
      <c r="H3244" s="11">
        <v>44171.435949074075</v>
      </c>
      <c r="I3244" t="s">
        <v>4252</v>
      </c>
      <c r="J3244">
        <v>0</v>
      </c>
      <c r="K3244">
        <v>82</v>
      </c>
      <c r="M3244">
        <v>3242</v>
      </c>
      <c r="N3244" s="16">
        <v>1.1574074074074073E-5</v>
      </c>
      <c r="O3244">
        <v>84</v>
      </c>
      <c r="P3244">
        <v>4</v>
      </c>
      <c r="Q3244">
        <f>pqZwift[[#This Row],[Afstand]]+IF(pqZwift[[#This Row],[Index]]&gt;1,Q3243,0)</f>
        <v>18776</v>
      </c>
      <c r="R3244">
        <v>14</v>
      </c>
      <c r="S3244">
        <v>82</v>
      </c>
    </row>
    <row r="3245" spans="2:19" x14ac:dyDescent="0.25">
      <c r="B3245">
        <v>3243</v>
      </c>
      <c r="C3245" t="s">
        <v>1666</v>
      </c>
      <c r="D3245" t="s">
        <v>44</v>
      </c>
      <c r="E3245" s="10">
        <v>1.1574074074074073E-5</v>
      </c>
      <c r="F3245" t="s">
        <v>45</v>
      </c>
      <c r="G3245" t="s">
        <v>41</v>
      </c>
      <c r="H3245" s="11">
        <v>44171.435960648145</v>
      </c>
      <c r="I3245" t="s">
        <v>4253</v>
      </c>
      <c r="J3245">
        <v>0</v>
      </c>
      <c r="K3245">
        <v>82</v>
      </c>
      <c r="M3245">
        <v>3243</v>
      </c>
      <c r="N3245" s="16">
        <v>1.1574074074074073E-5</v>
      </c>
      <c r="O3245">
        <v>84</v>
      </c>
      <c r="P3245">
        <v>4</v>
      </c>
      <c r="Q3245">
        <f>pqZwift[[#This Row],[Afstand]]+IF(pqZwift[[#This Row],[Index]]&gt;1,Q3244,0)</f>
        <v>18780</v>
      </c>
      <c r="R3245">
        <v>15</v>
      </c>
      <c r="S3245">
        <v>82</v>
      </c>
    </row>
    <row r="3246" spans="2:19" x14ac:dyDescent="0.25">
      <c r="B3246">
        <v>3244</v>
      </c>
      <c r="C3246" t="s">
        <v>1666</v>
      </c>
      <c r="D3246" t="s">
        <v>55</v>
      </c>
      <c r="E3246" s="10">
        <v>1.1574074074074073E-5</v>
      </c>
      <c r="F3246" t="s">
        <v>52</v>
      </c>
      <c r="G3246" t="s">
        <v>2931</v>
      </c>
      <c r="H3246" s="11">
        <v>44171.435972222222</v>
      </c>
      <c r="I3246" t="s">
        <v>4254</v>
      </c>
      <c r="J3246">
        <v>0</v>
      </c>
      <c r="K3246">
        <v>83</v>
      </c>
      <c r="M3246">
        <v>3244</v>
      </c>
      <c r="N3246" s="16">
        <v>1.1574074074074073E-5</v>
      </c>
      <c r="O3246">
        <v>84</v>
      </c>
      <c r="P3246">
        <v>5</v>
      </c>
      <c r="Q3246">
        <f>pqZwift[[#This Row],[Afstand]]+IF(pqZwift[[#This Row],[Index]]&gt;1,Q3245,0)</f>
        <v>18785</v>
      </c>
      <c r="R3246">
        <v>16</v>
      </c>
      <c r="S3246">
        <v>83</v>
      </c>
    </row>
    <row r="3247" spans="2:19" x14ac:dyDescent="0.25">
      <c r="B3247">
        <v>3245</v>
      </c>
      <c r="C3247" t="s">
        <v>1666</v>
      </c>
      <c r="D3247" t="s">
        <v>44</v>
      </c>
      <c r="E3247" s="10">
        <v>1.1574074074074073E-5</v>
      </c>
      <c r="F3247" t="s">
        <v>1151</v>
      </c>
      <c r="G3247" t="s">
        <v>41</v>
      </c>
      <c r="H3247" s="11">
        <v>44171.435983796298</v>
      </c>
      <c r="I3247" t="s">
        <v>4255</v>
      </c>
      <c r="J3247">
        <v>0</v>
      </c>
      <c r="K3247">
        <v>82</v>
      </c>
      <c r="M3247">
        <v>3245</v>
      </c>
      <c r="N3247" s="16">
        <v>1.1574074074074073E-5</v>
      </c>
      <c r="O3247">
        <v>84</v>
      </c>
      <c r="P3247">
        <v>4</v>
      </c>
      <c r="Q3247">
        <f>pqZwift[[#This Row],[Afstand]]+IF(pqZwift[[#This Row],[Index]]&gt;1,Q3246,0)</f>
        <v>18789</v>
      </c>
      <c r="R3247">
        <v>14</v>
      </c>
      <c r="S3247">
        <v>82</v>
      </c>
    </row>
    <row r="3248" spans="2:19" x14ac:dyDescent="0.25">
      <c r="B3248">
        <v>3246</v>
      </c>
      <c r="C3248" t="s">
        <v>1666</v>
      </c>
      <c r="D3248" t="s">
        <v>44</v>
      </c>
      <c r="E3248" s="10">
        <v>1.1574074074074073E-5</v>
      </c>
      <c r="F3248" t="s">
        <v>45</v>
      </c>
      <c r="G3248" t="s">
        <v>4256</v>
      </c>
      <c r="H3248" s="11">
        <v>44171.435995370368</v>
      </c>
      <c r="I3248" t="s">
        <v>4257</v>
      </c>
      <c r="J3248">
        <v>0</v>
      </c>
      <c r="K3248">
        <v>83</v>
      </c>
      <c r="M3248">
        <v>3246</v>
      </c>
      <c r="N3248" s="16">
        <v>1.1574074074074073E-5</v>
      </c>
      <c r="O3248">
        <v>84</v>
      </c>
      <c r="P3248">
        <v>4</v>
      </c>
      <c r="Q3248">
        <f>pqZwift[[#This Row],[Afstand]]+IF(pqZwift[[#This Row],[Index]]&gt;1,Q3247,0)</f>
        <v>18793</v>
      </c>
      <c r="R3248">
        <v>15</v>
      </c>
      <c r="S3248">
        <v>83</v>
      </c>
    </row>
    <row r="3249" spans="2:19" x14ac:dyDescent="0.25">
      <c r="B3249">
        <v>3247</v>
      </c>
      <c r="C3249" t="s">
        <v>1666</v>
      </c>
      <c r="D3249" t="s">
        <v>55</v>
      </c>
      <c r="E3249" s="10">
        <v>1.1574074074074073E-5</v>
      </c>
      <c r="F3249" t="s">
        <v>52</v>
      </c>
      <c r="G3249" t="s">
        <v>2931</v>
      </c>
      <c r="H3249" s="11">
        <v>44171.436006944445</v>
      </c>
      <c r="I3249" t="s">
        <v>4258</v>
      </c>
      <c r="J3249">
        <v>0</v>
      </c>
      <c r="K3249">
        <v>85</v>
      </c>
      <c r="M3249">
        <v>3247</v>
      </c>
      <c r="N3249" s="16">
        <v>1.1574074074074073E-5</v>
      </c>
      <c r="O3249">
        <v>84</v>
      </c>
      <c r="P3249">
        <v>5</v>
      </c>
      <c r="Q3249">
        <f>pqZwift[[#This Row],[Afstand]]+IF(pqZwift[[#This Row],[Index]]&gt;1,Q3248,0)</f>
        <v>18798</v>
      </c>
      <c r="R3249">
        <v>16</v>
      </c>
      <c r="S3249">
        <v>85</v>
      </c>
    </row>
    <row r="3250" spans="2:19" x14ac:dyDescent="0.25">
      <c r="B3250">
        <v>3248</v>
      </c>
      <c r="C3250" t="s">
        <v>1666</v>
      </c>
      <c r="D3250" t="s">
        <v>44</v>
      </c>
      <c r="E3250" s="10">
        <v>1.1574074074074073E-5</v>
      </c>
      <c r="F3250" t="s">
        <v>45</v>
      </c>
      <c r="G3250" t="s">
        <v>41</v>
      </c>
      <c r="H3250" s="11">
        <v>44171.436018518521</v>
      </c>
      <c r="I3250" t="s">
        <v>4259</v>
      </c>
      <c r="J3250">
        <v>0</v>
      </c>
      <c r="K3250">
        <v>84</v>
      </c>
      <c r="M3250">
        <v>3248</v>
      </c>
      <c r="N3250" s="16">
        <v>1.1574074074074073E-5</v>
      </c>
      <c r="O3250">
        <v>84</v>
      </c>
      <c r="P3250">
        <v>4</v>
      </c>
      <c r="Q3250">
        <f>pqZwift[[#This Row],[Afstand]]+IF(pqZwift[[#This Row],[Index]]&gt;1,Q3249,0)</f>
        <v>18802</v>
      </c>
      <c r="R3250">
        <v>15</v>
      </c>
      <c r="S3250">
        <v>84</v>
      </c>
    </row>
    <row r="3251" spans="2:19" x14ac:dyDescent="0.25">
      <c r="B3251">
        <v>3249</v>
      </c>
      <c r="C3251" t="s">
        <v>1675</v>
      </c>
      <c r="D3251" t="s">
        <v>44</v>
      </c>
      <c r="E3251" s="10">
        <v>1.1574074074074073E-5</v>
      </c>
      <c r="F3251" t="s">
        <v>45</v>
      </c>
      <c r="G3251" t="s">
        <v>4256</v>
      </c>
      <c r="H3251" s="11">
        <v>44171.436030092591</v>
      </c>
      <c r="I3251" t="s">
        <v>4260</v>
      </c>
      <c r="J3251">
        <v>0</v>
      </c>
      <c r="K3251">
        <v>84</v>
      </c>
      <c r="M3251">
        <v>3249</v>
      </c>
      <c r="N3251" s="16">
        <v>1.1574074074074073E-5</v>
      </c>
      <c r="O3251">
        <v>85</v>
      </c>
      <c r="P3251">
        <v>4</v>
      </c>
      <c r="Q3251">
        <f>pqZwift[[#This Row],[Afstand]]+IF(pqZwift[[#This Row],[Index]]&gt;1,Q3250,0)</f>
        <v>18806</v>
      </c>
      <c r="R3251">
        <v>15</v>
      </c>
      <c r="S3251">
        <v>84</v>
      </c>
    </row>
    <row r="3252" spans="2:19" x14ac:dyDescent="0.25">
      <c r="B3252">
        <v>3250</v>
      </c>
      <c r="C3252" t="s">
        <v>1675</v>
      </c>
      <c r="D3252" t="s">
        <v>44</v>
      </c>
      <c r="E3252" s="10">
        <v>1.1574074074074073E-5</v>
      </c>
      <c r="F3252" t="s">
        <v>45</v>
      </c>
      <c r="G3252" t="s">
        <v>4256</v>
      </c>
      <c r="H3252" s="11">
        <v>44171.436041666668</v>
      </c>
      <c r="I3252" t="s">
        <v>4261</v>
      </c>
      <c r="J3252">
        <v>0</v>
      </c>
      <c r="K3252">
        <v>83</v>
      </c>
      <c r="M3252">
        <v>3250</v>
      </c>
      <c r="N3252" s="16">
        <v>1.1574074074074073E-5</v>
      </c>
      <c r="O3252">
        <v>85</v>
      </c>
      <c r="P3252">
        <v>4</v>
      </c>
      <c r="Q3252">
        <f>pqZwift[[#This Row],[Afstand]]+IF(pqZwift[[#This Row],[Index]]&gt;1,Q3251,0)</f>
        <v>18810</v>
      </c>
      <c r="R3252">
        <v>15</v>
      </c>
      <c r="S3252">
        <v>83</v>
      </c>
    </row>
    <row r="3253" spans="2:19" x14ac:dyDescent="0.25">
      <c r="B3253">
        <v>3251</v>
      </c>
      <c r="C3253" t="s">
        <v>1675</v>
      </c>
      <c r="D3253" t="s">
        <v>55</v>
      </c>
      <c r="E3253" s="10">
        <v>1.1574074074074073E-5</v>
      </c>
      <c r="F3253" t="s">
        <v>52</v>
      </c>
      <c r="G3253" t="s">
        <v>2931</v>
      </c>
      <c r="H3253" s="11">
        <v>44171.436053240737</v>
      </c>
      <c r="I3253" t="s">
        <v>4262</v>
      </c>
      <c r="J3253">
        <v>0</v>
      </c>
      <c r="K3253">
        <v>83</v>
      </c>
      <c r="M3253">
        <v>3251</v>
      </c>
      <c r="N3253" s="16">
        <v>1.1574074074074073E-5</v>
      </c>
      <c r="O3253">
        <v>85</v>
      </c>
      <c r="P3253">
        <v>5</v>
      </c>
      <c r="Q3253">
        <f>pqZwift[[#This Row],[Afstand]]+IF(pqZwift[[#This Row],[Index]]&gt;1,Q3252,0)</f>
        <v>18815</v>
      </c>
      <c r="R3253">
        <v>16</v>
      </c>
      <c r="S3253">
        <v>83</v>
      </c>
    </row>
    <row r="3254" spans="2:19" x14ac:dyDescent="0.25">
      <c r="B3254">
        <v>3252</v>
      </c>
      <c r="C3254" t="s">
        <v>1675</v>
      </c>
      <c r="D3254" t="s">
        <v>44</v>
      </c>
      <c r="E3254" s="10">
        <v>1.1574074074074073E-5</v>
      </c>
      <c r="F3254" t="s">
        <v>1151</v>
      </c>
      <c r="G3254" t="s">
        <v>41</v>
      </c>
      <c r="H3254" s="11">
        <v>44171.436064814814</v>
      </c>
      <c r="I3254" t="s">
        <v>4263</v>
      </c>
      <c r="J3254">
        <v>0</v>
      </c>
      <c r="K3254">
        <v>83</v>
      </c>
      <c r="M3254">
        <v>3252</v>
      </c>
      <c r="N3254" s="16">
        <v>1.1574074074074073E-5</v>
      </c>
      <c r="O3254">
        <v>85</v>
      </c>
      <c r="P3254">
        <v>4</v>
      </c>
      <c r="Q3254">
        <f>pqZwift[[#This Row],[Afstand]]+IF(pqZwift[[#This Row],[Index]]&gt;1,Q3253,0)</f>
        <v>18819</v>
      </c>
      <c r="R3254">
        <v>14</v>
      </c>
      <c r="S3254">
        <v>83</v>
      </c>
    </row>
    <row r="3255" spans="2:19" x14ac:dyDescent="0.25">
      <c r="B3255">
        <v>3253</v>
      </c>
      <c r="C3255" t="s">
        <v>1675</v>
      </c>
      <c r="D3255" t="s">
        <v>44</v>
      </c>
      <c r="E3255" s="10">
        <v>1.1574074074074073E-5</v>
      </c>
      <c r="F3255" t="s">
        <v>45</v>
      </c>
      <c r="G3255" t="s">
        <v>4256</v>
      </c>
      <c r="H3255" s="11">
        <v>44171.436076388891</v>
      </c>
      <c r="I3255" t="s">
        <v>4264</v>
      </c>
      <c r="J3255">
        <v>0</v>
      </c>
      <c r="K3255">
        <v>83</v>
      </c>
      <c r="M3255">
        <v>3253</v>
      </c>
      <c r="N3255" s="16">
        <v>1.1574074074074073E-5</v>
      </c>
      <c r="O3255">
        <v>85</v>
      </c>
      <c r="P3255">
        <v>4</v>
      </c>
      <c r="Q3255">
        <f>pqZwift[[#This Row],[Afstand]]+IF(pqZwift[[#This Row],[Index]]&gt;1,Q3254,0)</f>
        <v>18823</v>
      </c>
      <c r="R3255">
        <v>15</v>
      </c>
      <c r="S3255">
        <v>83</v>
      </c>
    </row>
    <row r="3256" spans="2:19" x14ac:dyDescent="0.25">
      <c r="B3256">
        <v>3254</v>
      </c>
      <c r="C3256" t="s">
        <v>1675</v>
      </c>
      <c r="D3256" t="s">
        <v>55</v>
      </c>
      <c r="E3256" s="10">
        <v>1.1574074074074073E-5</v>
      </c>
      <c r="F3256" t="s">
        <v>52</v>
      </c>
      <c r="G3256" t="s">
        <v>2931</v>
      </c>
      <c r="H3256" s="11">
        <v>44171.43608796296</v>
      </c>
      <c r="I3256" t="s">
        <v>4265</v>
      </c>
      <c r="J3256">
        <v>0</v>
      </c>
      <c r="K3256">
        <v>83</v>
      </c>
      <c r="M3256">
        <v>3254</v>
      </c>
      <c r="N3256" s="16">
        <v>1.1574074074074073E-5</v>
      </c>
      <c r="O3256">
        <v>85</v>
      </c>
      <c r="P3256">
        <v>5</v>
      </c>
      <c r="Q3256">
        <f>pqZwift[[#This Row],[Afstand]]+IF(pqZwift[[#This Row],[Index]]&gt;1,Q3255,0)</f>
        <v>18828</v>
      </c>
      <c r="R3256">
        <v>16</v>
      </c>
      <c r="S3256">
        <v>83</v>
      </c>
    </row>
    <row r="3257" spans="2:19" x14ac:dyDescent="0.25">
      <c r="B3257">
        <v>3255</v>
      </c>
      <c r="C3257" t="s">
        <v>1675</v>
      </c>
      <c r="D3257" t="s">
        <v>44</v>
      </c>
      <c r="E3257" s="10">
        <v>1.1574074074074073E-5</v>
      </c>
      <c r="F3257" t="s">
        <v>1151</v>
      </c>
      <c r="G3257" t="s">
        <v>4251</v>
      </c>
      <c r="H3257" s="11">
        <v>44171.436099537037</v>
      </c>
      <c r="I3257" t="s">
        <v>4266</v>
      </c>
      <c r="J3257">
        <v>0</v>
      </c>
      <c r="K3257">
        <v>84</v>
      </c>
      <c r="M3257">
        <v>3255</v>
      </c>
      <c r="N3257" s="16">
        <v>1.1574074074074073E-5</v>
      </c>
      <c r="O3257">
        <v>85</v>
      </c>
      <c r="P3257">
        <v>4</v>
      </c>
      <c r="Q3257">
        <f>pqZwift[[#This Row],[Afstand]]+IF(pqZwift[[#This Row],[Index]]&gt;1,Q3256,0)</f>
        <v>18832</v>
      </c>
      <c r="R3257">
        <v>14</v>
      </c>
      <c r="S3257">
        <v>84</v>
      </c>
    </row>
    <row r="3258" spans="2:19" x14ac:dyDescent="0.25">
      <c r="B3258">
        <v>3256</v>
      </c>
      <c r="C3258" t="s">
        <v>1675</v>
      </c>
      <c r="D3258" t="s">
        <v>55</v>
      </c>
      <c r="E3258" s="10">
        <v>1.1574074074074073E-5</v>
      </c>
      <c r="F3258" t="s">
        <v>52</v>
      </c>
      <c r="G3258" t="s">
        <v>2931</v>
      </c>
      <c r="H3258" s="11">
        <v>44171.436111111114</v>
      </c>
      <c r="I3258" t="s">
        <v>4267</v>
      </c>
      <c r="J3258">
        <v>0</v>
      </c>
      <c r="K3258">
        <v>84</v>
      </c>
      <c r="M3258">
        <v>3256</v>
      </c>
      <c r="N3258" s="16">
        <v>1.1574074074074073E-5</v>
      </c>
      <c r="O3258">
        <v>85</v>
      </c>
      <c r="P3258">
        <v>5</v>
      </c>
      <c r="Q3258">
        <f>pqZwift[[#This Row],[Afstand]]+IF(pqZwift[[#This Row],[Index]]&gt;1,Q3257,0)</f>
        <v>18837</v>
      </c>
      <c r="R3258">
        <v>16</v>
      </c>
      <c r="S3258">
        <v>84</v>
      </c>
    </row>
    <row r="3259" spans="2:19" x14ac:dyDescent="0.25">
      <c r="B3259">
        <v>3257</v>
      </c>
      <c r="C3259" t="s">
        <v>1685</v>
      </c>
      <c r="D3259" t="s">
        <v>44</v>
      </c>
      <c r="E3259" s="10">
        <v>1.1574074074074073E-5</v>
      </c>
      <c r="F3259" t="s">
        <v>45</v>
      </c>
      <c r="G3259" t="s">
        <v>4256</v>
      </c>
      <c r="H3259" s="11">
        <v>44171.436122685183</v>
      </c>
      <c r="I3259" t="s">
        <v>4268</v>
      </c>
      <c r="J3259">
        <v>0</v>
      </c>
      <c r="K3259">
        <v>85</v>
      </c>
      <c r="M3259">
        <v>3257</v>
      </c>
      <c r="N3259" s="16">
        <v>1.1574074074074073E-5</v>
      </c>
      <c r="O3259">
        <v>86</v>
      </c>
      <c r="P3259">
        <v>4</v>
      </c>
      <c r="Q3259">
        <f>pqZwift[[#This Row],[Afstand]]+IF(pqZwift[[#This Row],[Index]]&gt;1,Q3258,0)</f>
        <v>18841</v>
      </c>
      <c r="R3259">
        <v>15</v>
      </c>
      <c r="S3259">
        <v>85</v>
      </c>
    </row>
    <row r="3260" spans="2:19" x14ac:dyDescent="0.25">
      <c r="B3260">
        <v>3258</v>
      </c>
      <c r="C3260" t="s">
        <v>1685</v>
      </c>
      <c r="D3260" t="s">
        <v>44</v>
      </c>
      <c r="E3260" s="10">
        <v>1.1574074074074073E-5</v>
      </c>
      <c r="F3260" t="s">
        <v>45</v>
      </c>
      <c r="G3260" t="s">
        <v>4256</v>
      </c>
      <c r="H3260" s="11">
        <v>44171.43613425926</v>
      </c>
      <c r="I3260" t="s">
        <v>4269</v>
      </c>
      <c r="J3260">
        <v>0</v>
      </c>
      <c r="K3260">
        <v>86</v>
      </c>
      <c r="M3260">
        <v>3258</v>
      </c>
      <c r="N3260" s="16">
        <v>1.1574074074074073E-5</v>
      </c>
      <c r="O3260">
        <v>86</v>
      </c>
      <c r="P3260">
        <v>4</v>
      </c>
      <c r="Q3260">
        <f>pqZwift[[#This Row],[Afstand]]+IF(pqZwift[[#This Row],[Index]]&gt;1,Q3259,0)</f>
        <v>18845</v>
      </c>
      <c r="R3260">
        <v>15</v>
      </c>
      <c r="S3260">
        <v>86</v>
      </c>
    </row>
    <row r="3261" spans="2:19" x14ac:dyDescent="0.25">
      <c r="B3261">
        <v>3259</v>
      </c>
      <c r="C3261" t="s">
        <v>1685</v>
      </c>
      <c r="D3261" t="s">
        <v>55</v>
      </c>
      <c r="E3261" s="10">
        <v>1.1574074074074073E-5</v>
      </c>
      <c r="F3261" t="s">
        <v>52</v>
      </c>
      <c r="G3261" t="s">
        <v>2931</v>
      </c>
      <c r="H3261" s="11">
        <v>44171.436145833337</v>
      </c>
      <c r="I3261" t="s">
        <v>4270</v>
      </c>
      <c r="J3261">
        <v>0</v>
      </c>
      <c r="K3261">
        <v>85</v>
      </c>
      <c r="M3261">
        <v>3259</v>
      </c>
      <c r="N3261" s="16">
        <v>1.1574074074074073E-5</v>
      </c>
      <c r="O3261">
        <v>86</v>
      </c>
      <c r="P3261">
        <v>5</v>
      </c>
      <c r="Q3261">
        <f>pqZwift[[#This Row],[Afstand]]+IF(pqZwift[[#This Row],[Index]]&gt;1,Q3260,0)</f>
        <v>18850</v>
      </c>
      <c r="R3261">
        <v>16</v>
      </c>
      <c r="S3261">
        <v>85</v>
      </c>
    </row>
    <row r="3262" spans="2:19" x14ac:dyDescent="0.25">
      <c r="B3262">
        <v>3260</v>
      </c>
      <c r="C3262" t="s">
        <v>1685</v>
      </c>
      <c r="D3262" t="s">
        <v>44</v>
      </c>
      <c r="E3262" s="10">
        <v>1.1574074074074073E-5</v>
      </c>
      <c r="F3262" t="s">
        <v>45</v>
      </c>
      <c r="G3262" t="s">
        <v>4256</v>
      </c>
      <c r="H3262" s="11">
        <v>44171.436157407406</v>
      </c>
      <c r="I3262" t="s">
        <v>4271</v>
      </c>
      <c r="J3262">
        <v>0</v>
      </c>
      <c r="K3262">
        <v>86</v>
      </c>
      <c r="M3262">
        <v>3260</v>
      </c>
      <c r="N3262" s="16">
        <v>1.1574074074074073E-5</v>
      </c>
      <c r="O3262">
        <v>86</v>
      </c>
      <c r="P3262">
        <v>4</v>
      </c>
      <c r="Q3262">
        <f>pqZwift[[#This Row],[Afstand]]+IF(pqZwift[[#This Row],[Index]]&gt;1,Q3261,0)</f>
        <v>18854</v>
      </c>
      <c r="R3262">
        <v>15</v>
      </c>
      <c r="S3262">
        <v>86</v>
      </c>
    </row>
    <row r="3263" spans="2:19" x14ac:dyDescent="0.25">
      <c r="B3263">
        <v>3261</v>
      </c>
      <c r="C3263" t="s">
        <v>1685</v>
      </c>
      <c r="D3263" t="s">
        <v>55</v>
      </c>
      <c r="E3263" s="10">
        <v>1.1574074074074073E-5</v>
      </c>
      <c r="F3263" t="s">
        <v>52</v>
      </c>
      <c r="G3263" t="s">
        <v>2931</v>
      </c>
      <c r="H3263" s="11">
        <v>44171.436168981483</v>
      </c>
      <c r="I3263" t="s">
        <v>4272</v>
      </c>
      <c r="J3263">
        <v>0</v>
      </c>
      <c r="K3263">
        <v>87</v>
      </c>
      <c r="M3263">
        <v>3261</v>
      </c>
      <c r="N3263" s="16">
        <v>1.1574074074074073E-5</v>
      </c>
      <c r="O3263">
        <v>86</v>
      </c>
      <c r="P3263">
        <v>5</v>
      </c>
      <c r="Q3263">
        <f>pqZwift[[#This Row],[Afstand]]+IF(pqZwift[[#This Row],[Index]]&gt;1,Q3262,0)</f>
        <v>18859</v>
      </c>
      <c r="R3263">
        <v>16</v>
      </c>
      <c r="S3263">
        <v>87</v>
      </c>
    </row>
    <row r="3264" spans="2:19" x14ac:dyDescent="0.25">
      <c r="B3264">
        <v>3262</v>
      </c>
      <c r="C3264" t="s">
        <v>1685</v>
      </c>
      <c r="D3264" t="s">
        <v>44</v>
      </c>
      <c r="E3264" s="10">
        <v>1.1574074074074073E-5</v>
      </c>
      <c r="F3264" t="s">
        <v>45</v>
      </c>
      <c r="G3264" t="s">
        <v>2929</v>
      </c>
      <c r="H3264" s="11">
        <v>44171.436180555553</v>
      </c>
      <c r="I3264" t="s">
        <v>4273</v>
      </c>
      <c r="J3264">
        <v>0</v>
      </c>
      <c r="K3264">
        <v>86</v>
      </c>
      <c r="M3264">
        <v>3262</v>
      </c>
      <c r="N3264" s="16">
        <v>1.1574074074074073E-5</v>
      </c>
      <c r="O3264">
        <v>86</v>
      </c>
      <c r="P3264">
        <v>4</v>
      </c>
      <c r="Q3264">
        <f>pqZwift[[#This Row],[Afstand]]+IF(pqZwift[[#This Row],[Index]]&gt;1,Q3263,0)</f>
        <v>18863</v>
      </c>
      <c r="R3264">
        <v>15</v>
      </c>
      <c r="S3264">
        <v>86</v>
      </c>
    </row>
    <row r="3265" spans="2:19" x14ac:dyDescent="0.25">
      <c r="B3265">
        <v>3263</v>
      </c>
      <c r="C3265" t="s">
        <v>1685</v>
      </c>
      <c r="D3265" t="s">
        <v>55</v>
      </c>
      <c r="E3265" s="10">
        <v>1.1574074074074073E-5</v>
      </c>
      <c r="F3265" t="s">
        <v>52</v>
      </c>
      <c r="G3265" t="s">
        <v>2931</v>
      </c>
      <c r="H3265" s="11">
        <v>44171.436192129629</v>
      </c>
      <c r="I3265" t="s">
        <v>4274</v>
      </c>
      <c r="J3265">
        <v>0</v>
      </c>
      <c r="K3265">
        <v>85</v>
      </c>
      <c r="M3265">
        <v>3263</v>
      </c>
      <c r="N3265" s="16">
        <v>1.1574074074074073E-5</v>
      </c>
      <c r="O3265">
        <v>86</v>
      </c>
      <c r="P3265">
        <v>5</v>
      </c>
      <c r="Q3265">
        <f>pqZwift[[#This Row],[Afstand]]+IF(pqZwift[[#This Row],[Index]]&gt;1,Q3264,0)</f>
        <v>18868</v>
      </c>
      <c r="R3265">
        <v>16</v>
      </c>
      <c r="S3265">
        <v>85</v>
      </c>
    </row>
    <row r="3266" spans="2:19" x14ac:dyDescent="0.25">
      <c r="B3266">
        <v>3264</v>
      </c>
      <c r="C3266" t="s">
        <v>1685</v>
      </c>
      <c r="D3266" t="s">
        <v>44</v>
      </c>
      <c r="E3266" s="10">
        <v>1.1574074074074073E-5</v>
      </c>
      <c r="F3266" t="s">
        <v>45</v>
      </c>
      <c r="G3266" t="s">
        <v>2929</v>
      </c>
      <c r="H3266" s="11">
        <v>44171.436203703706</v>
      </c>
      <c r="I3266" t="s">
        <v>4275</v>
      </c>
      <c r="J3266">
        <v>0</v>
      </c>
      <c r="K3266">
        <v>86</v>
      </c>
      <c r="M3266">
        <v>3264</v>
      </c>
      <c r="N3266" s="16">
        <v>1.1574074074074073E-5</v>
      </c>
      <c r="O3266">
        <v>86</v>
      </c>
      <c r="P3266">
        <v>4</v>
      </c>
      <c r="Q3266">
        <f>pqZwift[[#This Row],[Afstand]]+IF(pqZwift[[#This Row],[Index]]&gt;1,Q3265,0)</f>
        <v>18872</v>
      </c>
      <c r="R3266">
        <v>15</v>
      </c>
      <c r="S3266">
        <v>86</v>
      </c>
    </row>
    <row r="3267" spans="2:19" x14ac:dyDescent="0.25">
      <c r="B3267">
        <v>3265</v>
      </c>
      <c r="C3267" t="s">
        <v>1695</v>
      </c>
      <c r="D3267" t="s">
        <v>44</v>
      </c>
      <c r="E3267" s="10">
        <v>1.1574074074074073E-5</v>
      </c>
      <c r="F3267" t="s">
        <v>45</v>
      </c>
      <c r="G3267" t="s">
        <v>4256</v>
      </c>
      <c r="H3267" s="11">
        <v>44171.436215277776</v>
      </c>
      <c r="I3267" t="s">
        <v>4276</v>
      </c>
      <c r="J3267">
        <v>0</v>
      </c>
      <c r="K3267">
        <v>85</v>
      </c>
      <c r="M3267">
        <v>3265</v>
      </c>
      <c r="N3267" s="16">
        <v>1.1574074074074073E-5</v>
      </c>
      <c r="O3267">
        <v>87</v>
      </c>
      <c r="P3267">
        <v>4</v>
      </c>
      <c r="Q3267">
        <f>pqZwift[[#This Row],[Afstand]]+IF(pqZwift[[#This Row],[Index]]&gt;1,Q3266,0)</f>
        <v>18876</v>
      </c>
      <c r="R3267">
        <v>15</v>
      </c>
      <c r="S3267">
        <v>85</v>
      </c>
    </row>
    <row r="3268" spans="2:19" x14ac:dyDescent="0.25">
      <c r="B3268">
        <v>3266</v>
      </c>
      <c r="C3268" t="s">
        <v>1695</v>
      </c>
      <c r="D3268" t="s">
        <v>55</v>
      </c>
      <c r="E3268" s="10">
        <v>1.1574074074074073E-5</v>
      </c>
      <c r="F3268" t="s">
        <v>52</v>
      </c>
      <c r="G3268" t="s">
        <v>2931</v>
      </c>
      <c r="H3268" s="11">
        <v>44171.436226851853</v>
      </c>
      <c r="I3268" t="s">
        <v>4277</v>
      </c>
      <c r="J3268">
        <v>0</v>
      </c>
      <c r="K3268">
        <v>87</v>
      </c>
      <c r="M3268">
        <v>3266</v>
      </c>
      <c r="N3268" s="16">
        <v>1.1574074074074073E-5</v>
      </c>
      <c r="O3268">
        <v>87</v>
      </c>
      <c r="P3268">
        <v>5</v>
      </c>
      <c r="Q3268">
        <f>pqZwift[[#This Row],[Afstand]]+IF(pqZwift[[#This Row],[Index]]&gt;1,Q3267,0)</f>
        <v>18881</v>
      </c>
      <c r="R3268">
        <v>16</v>
      </c>
      <c r="S3268">
        <v>87</v>
      </c>
    </row>
    <row r="3269" spans="2:19" x14ac:dyDescent="0.25">
      <c r="B3269">
        <v>3267</v>
      </c>
      <c r="C3269" t="s">
        <v>1695</v>
      </c>
      <c r="D3269" t="s">
        <v>55</v>
      </c>
      <c r="E3269" s="10">
        <v>1.1574074074074073E-5</v>
      </c>
      <c r="F3269" t="s">
        <v>921</v>
      </c>
      <c r="G3269" t="s">
        <v>3147</v>
      </c>
      <c r="H3269" s="11">
        <v>44171.436238425929</v>
      </c>
      <c r="I3269" t="s">
        <v>4278</v>
      </c>
      <c r="J3269">
        <v>0</v>
      </c>
      <c r="K3269">
        <v>88</v>
      </c>
      <c r="M3269">
        <v>3267</v>
      </c>
      <c r="N3269" s="16">
        <v>1.1574074074074073E-5</v>
      </c>
      <c r="O3269">
        <v>87</v>
      </c>
      <c r="P3269">
        <v>5</v>
      </c>
      <c r="Q3269">
        <f>pqZwift[[#This Row],[Afstand]]+IF(pqZwift[[#This Row],[Index]]&gt;1,Q3268,0)</f>
        <v>18886</v>
      </c>
      <c r="R3269">
        <v>19</v>
      </c>
      <c r="S3269">
        <v>88</v>
      </c>
    </row>
    <row r="3270" spans="2:19" x14ac:dyDescent="0.25">
      <c r="B3270">
        <v>3268</v>
      </c>
      <c r="C3270" t="s">
        <v>1695</v>
      </c>
      <c r="D3270" t="s">
        <v>44</v>
      </c>
      <c r="E3270" s="10">
        <v>1.1574074074074073E-5</v>
      </c>
      <c r="F3270" t="s">
        <v>45</v>
      </c>
      <c r="G3270" t="s">
        <v>2929</v>
      </c>
      <c r="H3270" s="11">
        <v>44171.436249999999</v>
      </c>
      <c r="I3270" t="s">
        <v>4279</v>
      </c>
      <c r="J3270">
        <v>0</v>
      </c>
      <c r="K3270">
        <v>88</v>
      </c>
      <c r="M3270">
        <v>3268</v>
      </c>
      <c r="N3270" s="16">
        <v>1.1574074074074073E-5</v>
      </c>
      <c r="O3270">
        <v>87</v>
      </c>
      <c r="P3270">
        <v>4</v>
      </c>
      <c r="Q3270">
        <f>pqZwift[[#This Row],[Afstand]]+IF(pqZwift[[#This Row],[Index]]&gt;1,Q3269,0)</f>
        <v>18890</v>
      </c>
      <c r="R3270">
        <v>15</v>
      </c>
      <c r="S3270">
        <v>88</v>
      </c>
    </row>
    <row r="3271" spans="2:19" x14ac:dyDescent="0.25">
      <c r="B3271">
        <v>3269</v>
      </c>
      <c r="C3271" t="s">
        <v>1695</v>
      </c>
      <c r="D3271" t="s">
        <v>44</v>
      </c>
      <c r="E3271" s="10">
        <v>1.1574074074074073E-5</v>
      </c>
      <c r="F3271" t="s">
        <v>45</v>
      </c>
      <c r="G3271" t="s">
        <v>2929</v>
      </c>
      <c r="H3271" s="11">
        <v>44171.436261574076</v>
      </c>
      <c r="I3271" t="s">
        <v>4280</v>
      </c>
      <c r="J3271">
        <v>0</v>
      </c>
      <c r="K3271">
        <v>87</v>
      </c>
      <c r="M3271">
        <v>3269</v>
      </c>
      <c r="N3271" s="16">
        <v>1.1574074074074073E-5</v>
      </c>
      <c r="O3271">
        <v>87</v>
      </c>
      <c r="P3271">
        <v>4</v>
      </c>
      <c r="Q3271">
        <f>pqZwift[[#This Row],[Afstand]]+IF(pqZwift[[#This Row],[Index]]&gt;1,Q3270,0)</f>
        <v>18894</v>
      </c>
      <c r="R3271">
        <v>15</v>
      </c>
      <c r="S3271">
        <v>87</v>
      </c>
    </row>
    <row r="3272" spans="2:19" x14ac:dyDescent="0.25">
      <c r="B3272">
        <v>3270</v>
      </c>
      <c r="C3272" t="s">
        <v>1695</v>
      </c>
      <c r="D3272" t="s">
        <v>55</v>
      </c>
      <c r="E3272" s="10">
        <v>1.1574074074074073E-5</v>
      </c>
      <c r="F3272" t="s">
        <v>56</v>
      </c>
      <c r="G3272" t="s">
        <v>4281</v>
      </c>
      <c r="H3272" s="11">
        <v>44171.436273148145</v>
      </c>
      <c r="I3272" t="s">
        <v>4282</v>
      </c>
      <c r="J3272">
        <v>0</v>
      </c>
      <c r="K3272">
        <v>88</v>
      </c>
      <c r="M3272">
        <v>3270</v>
      </c>
      <c r="N3272" s="16">
        <v>1.1574074074074073E-5</v>
      </c>
      <c r="O3272">
        <v>87</v>
      </c>
      <c r="P3272">
        <v>5</v>
      </c>
      <c r="Q3272">
        <f>pqZwift[[#This Row],[Afstand]]+IF(pqZwift[[#This Row],[Index]]&gt;1,Q3271,0)</f>
        <v>18899</v>
      </c>
      <c r="R3272">
        <v>17</v>
      </c>
      <c r="S3272">
        <v>88</v>
      </c>
    </row>
    <row r="3273" spans="2:19" x14ac:dyDescent="0.25">
      <c r="B3273">
        <v>3271</v>
      </c>
      <c r="C3273" t="s">
        <v>1695</v>
      </c>
      <c r="D3273" t="s">
        <v>44</v>
      </c>
      <c r="E3273" s="10">
        <v>1.1574074074074073E-5</v>
      </c>
      <c r="F3273" t="s">
        <v>45</v>
      </c>
      <c r="G3273" t="s">
        <v>4256</v>
      </c>
      <c r="H3273" s="11">
        <v>44171.436284722222</v>
      </c>
      <c r="I3273" t="s">
        <v>4283</v>
      </c>
      <c r="J3273">
        <v>0</v>
      </c>
      <c r="K3273">
        <v>87</v>
      </c>
      <c r="M3273">
        <v>3271</v>
      </c>
      <c r="N3273" s="16">
        <v>1.1574074074074073E-5</v>
      </c>
      <c r="O3273">
        <v>87</v>
      </c>
      <c r="P3273">
        <v>4</v>
      </c>
      <c r="Q3273">
        <f>pqZwift[[#This Row],[Afstand]]+IF(pqZwift[[#This Row],[Index]]&gt;1,Q3272,0)</f>
        <v>18903</v>
      </c>
      <c r="R3273">
        <v>15</v>
      </c>
      <c r="S3273">
        <v>87</v>
      </c>
    </row>
    <row r="3274" spans="2:19" x14ac:dyDescent="0.25">
      <c r="B3274">
        <v>3272</v>
      </c>
      <c r="C3274" t="s">
        <v>1695</v>
      </c>
      <c r="D3274" t="s">
        <v>55</v>
      </c>
      <c r="E3274" s="10">
        <v>1.1574074074074073E-5</v>
      </c>
      <c r="F3274" t="s">
        <v>56</v>
      </c>
      <c r="G3274" t="s">
        <v>4281</v>
      </c>
      <c r="H3274" s="11">
        <v>44171.436296296299</v>
      </c>
      <c r="I3274" t="s">
        <v>4284</v>
      </c>
      <c r="J3274">
        <v>0</v>
      </c>
      <c r="K3274">
        <v>86</v>
      </c>
      <c r="M3274">
        <v>3272</v>
      </c>
      <c r="N3274" s="16">
        <v>1.1574074074074073E-5</v>
      </c>
      <c r="O3274">
        <v>87</v>
      </c>
      <c r="P3274">
        <v>5</v>
      </c>
      <c r="Q3274">
        <f>pqZwift[[#This Row],[Afstand]]+IF(pqZwift[[#This Row],[Index]]&gt;1,Q3273,0)</f>
        <v>18908</v>
      </c>
      <c r="R3274">
        <v>17</v>
      </c>
      <c r="S3274">
        <v>86</v>
      </c>
    </row>
    <row r="3275" spans="2:19" x14ac:dyDescent="0.25">
      <c r="B3275">
        <v>3273</v>
      </c>
      <c r="C3275" t="s">
        <v>1695</v>
      </c>
      <c r="D3275" t="s">
        <v>44</v>
      </c>
      <c r="E3275" s="10">
        <v>1.1574074074074073E-5</v>
      </c>
      <c r="F3275" t="s">
        <v>52</v>
      </c>
      <c r="G3275" t="s">
        <v>4285</v>
      </c>
      <c r="H3275" s="11">
        <v>44171.436307870368</v>
      </c>
      <c r="I3275" t="s">
        <v>4286</v>
      </c>
      <c r="J3275">
        <v>0</v>
      </c>
      <c r="K3275">
        <v>87</v>
      </c>
      <c r="M3275">
        <v>3273</v>
      </c>
      <c r="N3275" s="16">
        <v>1.1574074074074073E-5</v>
      </c>
      <c r="O3275">
        <v>87</v>
      </c>
      <c r="P3275">
        <v>4</v>
      </c>
      <c r="Q3275">
        <f>pqZwift[[#This Row],[Afstand]]+IF(pqZwift[[#This Row],[Index]]&gt;1,Q3274,0)</f>
        <v>18912</v>
      </c>
      <c r="R3275">
        <v>16</v>
      </c>
      <c r="S3275">
        <v>87</v>
      </c>
    </row>
    <row r="3276" spans="2:19" x14ac:dyDescent="0.25">
      <c r="B3276">
        <v>3274</v>
      </c>
      <c r="C3276" t="s">
        <v>1707</v>
      </c>
      <c r="D3276" t="s">
        <v>55</v>
      </c>
      <c r="E3276" s="10">
        <v>1.1574074074074073E-5</v>
      </c>
      <c r="F3276" t="s">
        <v>52</v>
      </c>
      <c r="G3276" t="s">
        <v>2931</v>
      </c>
      <c r="H3276" s="11">
        <v>44171.436319444445</v>
      </c>
      <c r="I3276" t="s">
        <v>4287</v>
      </c>
      <c r="J3276">
        <v>0</v>
      </c>
      <c r="K3276">
        <v>87</v>
      </c>
      <c r="M3276">
        <v>3274</v>
      </c>
      <c r="N3276" s="16">
        <v>1.1574074074074073E-5</v>
      </c>
      <c r="O3276">
        <v>88</v>
      </c>
      <c r="P3276">
        <v>5</v>
      </c>
      <c r="Q3276">
        <f>pqZwift[[#This Row],[Afstand]]+IF(pqZwift[[#This Row],[Index]]&gt;1,Q3275,0)</f>
        <v>18917</v>
      </c>
      <c r="R3276">
        <v>16</v>
      </c>
      <c r="S3276">
        <v>87</v>
      </c>
    </row>
    <row r="3277" spans="2:19" x14ac:dyDescent="0.25">
      <c r="B3277">
        <v>3275</v>
      </c>
      <c r="C3277" t="s">
        <v>1707</v>
      </c>
      <c r="D3277" t="s">
        <v>55</v>
      </c>
      <c r="E3277" s="10">
        <v>1.1574074074074073E-5</v>
      </c>
      <c r="F3277" t="s">
        <v>56</v>
      </c>
      <c r="G3277" t="s">
        <v>4281</v>
      </c>
      <c r="H3277" s="11">
        <v>44171.436331018522</v>
      </c>
      <c r="I3277" t="s">
        <v>4288</v>
      </c>
      <c r="J3277">
        <v>0</v>
      </c>
      <c r="K3277">
        <v>87</v>
      </c>
      <c r="M3277">
        <v>3275</v>
      </c>
      <c r="N3277" s="16">
        <v>1.1574074074074073E-5</v>
      </c>
      <c r="O3277">
        <v>88</v>
      </c>
      <c r="P3277">
        <v>5</v>
      </c>
      <c r="Q3277">
        <f>pqZwift[[#This Row],[Afstand]]+IF(pqZwift[[#This Row],[Index]]&gt;1,Q3276,0)</f>
        <v>18922</v>
      </c>
      <c r="R3277">
        <v>17</v>
      </c>
      <c r="S3277">
        <v>87</v>
      </c>
    </row>
    <row r="3278" spans="2:19" x14ac:dyDescent="0.25">
      <c r="B3278">
        <v>3276</v>
      </c>
      <c r="C3278" t="s">
        <v>1707</v>
      </c>
      <c r="D3278" t="s">
        <v>55</v>
      </c>
      <c r="E3278" s="10">
        <v>1.1574074074074073E-5</v>
      </c>
      <c r="F3278" t="s">
        <v>56</v>
      </c>
      <c r="G3278" t="s">
        <v>2927</v>
      </c>
      <c r="H3278" s="11">
        <v>44171.436342592591</v>
      </c>
      <c r="I3278" t="s">
        <v>4289</v>
      </c>
      <c r="J3278">
        <v>0</v>
      </c>
      <c r="K3278">
        <v>86</v>
      </c>
      <c r="M3278">
        <v>3276</v>
      </c>
      <c r="N3278" s="16">
        <v>1.1574074074074073E-5</v>
      </c>
      <c r="O3278">
        <v>88</v>
      </c>
      <c r="P3278">
        <v>5</v>
      </c>
      <c r="Q3278">
        <f>pqZwift[[#This Row],[Afstand]]+IF(pqZwift[[#This Row],[Index]]&gt;1,Q3277,0)</f>
        <v>18927</v>
      </c>
      <c r="R3278">
        <v>17</v>
      </c>
      <c r="S3278">
        <v>86</v>
      </c>
    </row>
    <row r="3279" spans="2:19" x14ac:dyDescent="0.25">
      <c r="B3279">
        <v>3277</v>
      </c>
      <c r="C3279" t="s">
        <v>1707</v>
      </c>
      <c r="D3279" t="s">
        <v>44</v>
      </c>
      <c r="E3279" s="10">
        <v>1.1574074074074073E-5</v>
      </c>
      <c r="F3279" t="s">
        <v>45</v>
      </c>
      <c r="G3279" t="s">
        <v>2929</v>
      </c>
      <c r="H3279" s="11">
        <v>44171.436354166668</v>
      </c>
      <c r="I3279" t="s">
        <v>4290</v>
      </c>
      <c r="J3279">
        <v>0</v>
      </c>
      <c r="K3279">
        <v>87</v>
      </c>
      <c r="M3279">
        <v>3277</v>
      </c>
      <c r="N3279" s="16">
        <v>1.1574074074074073E-5</v>
      </c>
      <c r="O3279">
        <v>88</v>
      </c>
      <c r="P3279">
        <v>4</v>
      </c>
      <c r="Q3279">
        <f>pqZwift[[#This Row],[Afstand]]+IF(pqZwift[[#This Row],[Index]]&gt;1,Q3278,0)</f>
        <v>18931</v>
      </c>
      <c r="R3279">
        <v>15</v>
      </c>
      <c r="S3279">
        <v>87</v>
      </c>
    </row>
    <row r="3280" spans="2:19" x14ac:dyDescent="0.25">
      <c r="B3280">
        <v>3278</v>
      </c>
      <c r="C3280" t="s">
        <v>1707</v>
      </c>
      <c r="D3280" t="s">
        <v>55</v>
      </c>
      <c r="E3280" s="10">
        <v>1.1574074074074073E-5</v>
      </c>
      <c r="F3280" t="s">
        <v>56</v>
      </c>
      <c r="G3280" t="s">
        <v>4281</v>
      </c>
      <c r="H3280" s="11">
        <v>44171.436365740738</v>
      </c>
      <c r="I3280" t="s">
        <v>4291</v>
      </c>
      <c r="J3280">
        <v>0</v>
      </c>
      <c r="K3280">
        <v>86</v>
      </c>
      <c r="M3280">
        <v>3278</v>
      </c>
      <c r="N3280" s="16">
        <v>1.1574074074074073E-5</v>
      </c>
      <c r="O3280">
        <v>88</v>
      </c>
      <c r="P3280">
        <v>5</v>
      </c>
      <c r="Q3280">
        <f>pqZwift[[#This Row],[Afstand]]+IF(pqZwift[[#This Row],[Index]]&gt;1,Q3279,0)</f>
        <v>18936</v>
      </c>
      <c r="R3280">
        <v>17</v>
      </c>
      <c r="S3280">
        <v>86</v>
      </c>
    </row>
    <row r="3281" spans="2:19" x14ac:dyDescent="0.25">
      <c r="B3281">
        <v>3279</v>
      </c>
      <c r="C3281" t="s">
        <v>1707</v>
      </c>
      <c r="D3281" t="s">
        <v>44</v>
      </c>
      <c r="E3281" s="10">
        <v>1.1574074074074073E-5</v>
      </c>
      <c r="F3281" t="s">
        <v>45</v>
      </c>
      <c r="G3281" t="s">
        <v>2929</v>
      </c>
      <c r="H3281" s="11">
        <v>44171.436377314814</v>
      </c>
      <c r="I3281" t="s">
        <v>4292</v>
      </c>
      <c r="J3281">
        <v>0</v>
      </c>
      <c r="K3281">
        <v>85</v>
      </c>
      <c r="M3281">
        <v>3279</v>
      </c>
      <c r="N3281" s="16">
        <v>1.1574074074074073E-5</v>
      </c>
      <c r="O3281">
        <v>88</v>
      </c>
      <c r="P3281">
        <v>4</v>
      </c>
      <c r="Q3281">
        <f>pqZwift[[#This Row],[Afstand]]+IF(pqZwift[[#This Row],[Index]]&gt;1,Q3280,0)</f>
        <v>18940</v>
      </c>
      <c r="R3281">
        <v>15</v>
      </c>
      <c r="S3281">
        <v>85</v>
      </c>
    </row>
    <row r="3282" spans="2:19" x14ac:dyDescent="0.25">
      <c r="B3282">
        <v>3280</v>
      </c>
      <c r="C3282" t="s">
        <v>1707</v>
      </c>
      <c r="D3282" t="s">
        <v>55</v>
      </c>
      <c r="E3282" s="10">
        <v>1.1574074074074073E-5</v>
      </c>
      <c r="F3282" t="s">
        <v>52</v>
      </c>
      <c r="G3282" t="s">
        <v>2931</v>
      </c>
      <c r="H3282" s="11">
        <v>44171.436388888891</v>
      </c>
      <c r="I3282" t="s">
        <v>4293</v>
      </c>
      <c r="J3282">
        <v>0</v>
      </c>
      <c r="K3282">
        <v>86</v>
      </c>
      <c r="M3282">
        <v>3280</v>
      </c>
      <c r="N3282" s="16">
        <v>1.1574074074074073E-5</v>
      </c>
      <c r="O3282">
        <v>88</v>
      </c>
      <c r="P3282">
        <v>5</v>
      </c>
      <c r="Q3282">
        <f>pqZwift[[#This Row],[Afstand]]+IF(pqZwift[[#This Row],[Index]]&gt;1,Q3281,0)</f>
        <v>18945</v>
      </c>
      <c r="R3282">
        <v>16</v>
      </c>
      <c r="S3282">
        <v>86</v>
      </c>
    </row>
    <row r="3283" spans="2:19" x14ac:dyDescent="0.25">
      <c r="B3283">
        <v>3281</v>
      </c>
      <c r="C3283" t="s">
        <v>1707</v>
      </c>
      <c r="D3283" t="s">
        <v>55</v>
      </c>
      <c r="E3283" s="10">
        <v>1.1574074074074073E-5</v>
      </c>
      <c r="F3283" t="s">
        <v>56</v>
      </c>
      <c r="G3283" t="s">
        <v>4281</v>
      </c>
      <c r="H3283" s="11">
        <v>44171.436400462961</v>
      </c>
      <c r="I3283" t="s">
        <v>4294</v>
      </c>
      <c r="J3283">
        <v>0</v>
      </c>
      <c r="K3283">
        <v>86</v>
      </c>
      <c r="M3283">
        <v>3281</v>
      </c>
      <c r="N3283" s="16">
        <v>1.1574074074074073E-5</v>
      </c>
      <c r="O3283">
        <v>88</v>
      </c>
      <c r="P3283">
        <v>5</v>
      </c>
      <c r="Q3283">
        <f>pqZwift[[#This Row],[Afstand]]+IF(pqZwift[[#This Row],[Index]]&gt;1,Q3282,0)</f>
        <v>18950</v>
      </c>
      <c r="R3283">
        <v>17</v>
      </c>
      <c r="S3283">
        <v>86</v>
      </c>
    </row>
    <row r="3284" spans="2:19" x14ac:dyDescent="0.25">
      <c r="B3284">
        <v>3282</v>
      </c>
      <c r="C3284" t="s">
        <v>1722</v>
      </c>
      <c r="D3284" t="s">
        <v>55</v>
      </c>
      <c r="E3284" s="10">
        <v>1.1574074074074073E-5</v>
      </c>
      <c r="F3284" t="s">
        <v>56</v>
      </c>
      <c r="G3284" t="s">
        <v>4281</v>
      </c>
      <c r="H3284" s="11">
        <v>44171.436412037037</v>
      </c>
      <c r="I3284" t="s">
        <v>4295</v>
      </c>
      <c r="J3284">
        <v>0</v>
      </c>
      <c r="K3284">
        <v>87</v>
      </c>
      <c r="M3284">
        <v>3282</v>
      </c>
      <c r="N3284" s="16">
        <v>1.1574074074074073E-5</v>
      </c>
      <c r="O3284">
        <v>89</v>
      </c>
      <c r="P3284">
        <v>5</v>
      </c>
      <c r="Q3284">
        <f>pqZwift[[#This Row],[Afstand]]+IF(pqZwift[[#This Row],[Index]]&gt;1,Q3283,0)</f>
        <v>18955</v>
      </c>
      <c r="R3284">
        <v>17</v>
      </c>
      <c r="S3284">
        <v>87</v>
      </c>
    </row>
    <row r="3285" spans="2:19" x14ac:dyDescent="0.25">
      <c r="B3285">
        <v>3283</v>
      </c>
      <c r="C3285" t="s">
        <v>1722</v>
      </c>
      <c r="D3285" t="s">
        <v>44</v>
      </c>
      <c r="E3285" s="10">
        <v>1.1574074074074073E-5</v>
      </c>
      <c r="F3285" t="s">
        <v>52</v>
      </c>
      <c r="G3285" t="s">
        <v>4285</v>
      </c>
      <c r="H3285" s="11">
        <v>44171.436423611114</v>
      </c>
      <c r="I3285" t="s">
        <v>4296</v>
      </c>
      <c r="J3285">
        <v>0</v>
      </c>
      <c r="K3285">
        <v>87</v>
      </c>
      <c r="M3285">
        <v>3283</v>
      </c>
      <c r="N3285" s="16">
        <v>1.1574074074074073E-5</v>
      </c>
      <c r="O3285">
        <v>89</v>
      </c>
      <c r="P3285">
        <v>4</v>
      </c>
      <c r="Q3285">
        <f>pqZwift[[#This Row],[Afstand]]+IF(pqZwift[[#This Row],[Index]]&gt;1,Q3284,0)</f>
        <v>18959</v>
      </c>
      <c r="R3285">
        <v>16</v>
      </c>
      <c r="S3285">
        <v>87</v>
      </c>
    </row>
    <row r="3286" spans="2:19" x14ac:dyDescent="0.25">
      <c r="B3286">
        <v>3284</v>
      </c>
      <c r="C3286" t="s">
        <v>1722</v>
      </c>
      <c r="D3286" t="s">
        <v>55</v>
      </c>
      <c r="E3286" s="10">
        <v>1.1574074074074073E-5</v>
      </c>
      <c r="F3286" t="s">
        <v>56</v>
      </c>
      <c r="G3286" t="s">
        <v>2927</v>
      </c>
      <c r="H3286" s="11">
        <v>44171.436435185184</v>
      </c>
      <c r="I3286" t="s">
        <v>4297</v>
      </c>
      <c r="J3286">
        <v>0</v>
      </c>
      <c r="K3286">
        <v>86</v>
      </c>
      <c r="M3286">
        <v>3284</v>
      </c>
      <c r="N3286" s="16">
        <v>1.1574074074074073E-5</v>
      </c>
      <c r="O3286">
        <v>89</v>
      </c>
      <c r="P3286">
        <v>5</v>
      </c>
      <c r="Q3286">
        <f>pqZwift[[#This Row],[Afstand]]+IF(pqZwift[[#This Row],[Index]]&gt;1,Q3285,0)</f>
        <v>18964</v>
      </c>
      <c r="R3286">
        <v>17</v>
      </c>
      <c r="S3286">
        <v>86</v>
      </c>
    </row>
    <row r="3287" spans="2:19" x14ac:dyDescent="0.25">
      <c r="B3287">
        <v>3285</v>
      </c>
      <c r="C3287" t="s">
        <v>1722</v>
      </c>
      <c r="D3287" t="s">
        <v>44</v>
      </c>
      <c r="E3287" s="10">
        <v>1.1574074074074073E-5</v>
      </c>
      <c r="F3287" t="s">
        <v>45</v>
      </c>
      <c r="G3287" t="s">
        <v>2929</v>
      </c>
      <c r="H3287" s="11">
        <v>44171.43644675926</v>
      </c>
      <c r="I3287" t="s">
        <v>4298</v>
      </c>
      <c r="J3287">
        <v>0</v>
      </c>
      <c r="K3287">
        <v>87</v>
      </c>
      <c r="M3287">
        <v>3285</v>
      </c>
      <c r="N3287" s="16">
        <v>1.1574074074074073E-5</v>
      </c>
      <c r="O3287">
        <v>89</v>
      </c>
      <c r="P3287">
        <v>4</v>
      </c>
      <c r="Q3287">
        <f>pqZwift[[#This Row],[Afstand]]+IF(pqZwift[[#This Row],[Index]]&gt;1,Q3286,0)</f>
        <v>18968</v>
      </c>
      <c r="R3287">
        <v>15</v>
      </c>
      <c r="S3287">
        <v>87</v>
      </c>
    </row>
    <row r="3288" spans="2:19" x14ac:dyDescent="0.25">
      <c r="B3288">
        <v>3286</v>
      </c>
      <c r="C3288" t="s">
        <v>1722</v>
      </c>
      <c r="D3288" t="s">
        <v>55</v>
      </c>
      <c r="E3288" s="10">
        <v>1.1574074074074073E-5</v>
      </c>
      <c r="F3288" t="s">
        <v>56</v>
      </c>
      <c r="G3288" t="s">
        <v>4281</v>
      </c>
      <c r="H3288" s="11">
        <v>44171.43645833333</v>
      </c>
      <c r="I3288" t="s">
        <v>4299</v>
      </c>
      <c r="J3288">
        <v>0</v>
      </c>
      <c r="K3288">
        <v>87</v>
      </c>
      <c r="M3288">
        <v>3286</v>
      </c>
      <c r="N3288" s="16">
        <v>1.1574074074074073E-5</v>
      </c>
      <c r="O3288">
        <v>89</v>
      </c>
      <c r="P3288">
        <v>5</v>
      </c>
      <c r="Q3288">
        <f>pqZwift[[#This Row],[Afstand]]+IF(pqZwift[[#This Row],[Index]]&gt;1,Q3287,0)</f>
        <v>18973</v>
      </c>
      <c r="R3288">
        <v>17</v>
      </c>
      <c r="S3288">
        <v>87</v>
      </c>
    </row>
    <row r="3289" spans="2:19" x14ac:dyDescent="0.25">
      <c r="B3289">
        <v>3287</v>
      </c>
      <c r="C3289" t="s">
        <v>1722</v>
      </c>
      <c r="D3289" t="s">
        <v>44</v>
      </c>
      <c r="E3289" s="10">
        <v>1.1574074074074073E-5</v>
      </c>
      <c r="F3289" t="s">
        <v>52</v>
      </c>
      <c r="G3289" t="s">
        <v>4285</v>
      </c>
      <c r="H3289" s="11">
        <v>44171.436469907407</v>
      </c>
      <c r="I3289" t="s">
        <v>4300</v>
      </c>
      <c r="J3289">
        <v>0</v>
      </c>
      <c r="K3289">
        <v>87</v>
      </c>
      <c r="M3289">
        <v>3287</v>
      </c>
      <c r="N3289" s="16">
        <v>1.1574074074074073E-5</v>
      </c>
      <c r="O3289">
        <v>89</v>
      </c>
      <c r="P3289">
        <v>4</v>
      </c>
      <c r="Q3289">
        <f>pqZwift[[#This Row],[Afstand]]+IF(pqZwift[[#This Row],[Index]]&gt;1,Q3288,0)</f>
        <v>18977</v>
      </c>
      <c r="R3289">
        <v>16</v>
      </c>
      <c r="S3289">
        <v>87</v>
      </c>
    </row>
    <row r="3290" spans="2:19" x14ac:dyDescent="0.25">
      <c r="B3290">
        <v>3288</v>
      </c>
      <c r="C3290" t="s">
        <v>1722</v>
      </c>
      <c r="D3290" t="s">
        <v>44</v>
      </c>
      <c r="E3290" s="10">
        <v>1.1574074074074073E-5</v>
      </c>
      <c r="F3290" t="s">
        <v>52</v>
      </c>
      <c r="G3290" t="s">
        <v>2058</v>
      </c>
      <c r="H3290" s="11">
        <v>44171.436481481483</v>
      </c>
      <c r="I3290" t="s">
        <v>4301</v>
      </c>
      <c r="J3290">
        <v>0</v>
      </c>
      <c r="K3290">
        <v>88</v>
      </c>
      <c r="M3290">
        <v>3288</v>
      </c>
      <c r="N3290" s="16">
        <v>1.1574074074074073E-5</v>
      </c>
      <c r="O3290">
        <v>89</v>
      </c>
      <c r="P3290">
        <v>4</v>
      </c>
      <c r="Q3290">
        <f>pqZwift[[#This Row],[Afstand]]+IF(pqZwift[[#This Row],[Index]]&gt;1,Q3289,0)</f>
        <v>18981</v>
      </c>
      <c r="R3290">
        <v>16</v>
      </c>
      <c r="S3290">
        <v>88</v>
      </c>
    </row>
    <row r="3291" spans="2:19" x14ac:dyDescent="0.25">
      <c r="B3291">
        <v>3289</v>
      </c>
      <c r="C3291" t="s">
        <v>1722</v>
      </c>
      <c r="D3291" t="s">
        <v>55</v>
      </c>
      <c r="E3291" s="10">
        <v>1.1574074074074073E-5</v>
      </c>
      <c r="F3291" t="s">
        <v>56</v>
      </c>
      <c r="G3291" t="s">
        <v>4281</v>
      </c>
      <c r="H3291" s="11">
        <v>44171.436493055553</v>
      </c>
      <c r="I3291" t="s">
        <v>4302</v>
      </c>
      <c r="J3291">
        <v>0</v>
      </c>
      <c r="K3291">
        <v>87</v>
      </c>
      <c r="M3291">
        <v>3289</v>
      </c>
      <c r="N3291" s="16">
        <v>1.1574074074074073E-5</v>
      </c>
      <c r="O3291">
        <v>89</v>
      </c>
      <c r="P3291">
        <v>5</v>
      </c>
      <c r="Q3291">
        <f>pqZwift[[#This Row],[Afstand]]+IF(pqZwift[[#This Row],[Index]]&gt;1,Q3290,0)</f>
        <v>18986</v>
      </c>
      <c r="R3291">
        <v>17</v>
      </c>
      <c r="S3291">
        <v>87</v>
      </c>
    </row>
    <row r="3292" spans="2:19" x14ac:dyDescent="0.25">
      <c r="B3292">
        <v>3290</v>
      </c>
      <c r="C3292" t="s">
        <v>1722</v>
      </c>
      <c r="D3292" t="s">
        <v>55</v>
      </c>
      <c r="E3292" s="10">
        <v>1.1574074074074073E-5</v>
      </c>
      <c r="F3292" t="s">
        <v>921</v>
      </c>
      <c r="G3292" t="s">
        <v>2235</v>
      </c>
      <c r="H3292" s="11">
        <v>44171.43650462963</v>
      </c>
      <c r="I3292" t="s">
        <v>4303</v>
      </c>
      <c r="J3292">
        <v>0</v>
      </c>
      <c r="K3292">
        <v>87</v>
      </c>
      <c r="M3292">
        <v>3290</v>
      </c>
      <c r="N3292" s="16">
        <v>1.1574074074074073E-5</v>
      </c>
      <c r="O3292">
        <v>89</v>
      </c>
      <c r="P3292">
        <v>5</v>
      </c>
      <c r="Q3292">
        <f>pqZwift[[#This Row],[Afstand]]+IF(pqZwift[[#This Row],[Index]]&gt;1,Q3291,0)</f>
        <v>18991</v>
      </c>
      <c r="R3292">
        <v>19</v>
      </c>
      <c r="S3292">
        <v>87</v>
      </c>
    </row>
    <row r="3293" spans="2:19" x14ac:dyDescent="0.25">
      <c r="B3293">
        <v>3291</v>
      </c>
      <c r="C3293" t="s">
        <v>1732</v>
      </c>
      <c r="D3293" t="s">
        <v>44</v>
      </c>
      <c r="E3293" s="10">
        <v>1.1574074074074073E-5</v>
      </c>
      <c r="F3293" t="s">
        <v>52</v>
      </c>
      <c r="G3293" t="s">
        <v>2058</v>
      </c>
      <c r="H3293" s="11">
        <v>44171.436516203707</v>
      </c>
      <c r="I3293" t="s">
        <v>4304</v>
      </c>
      <c r="J3293">
        <v>0</v>
      </c>
      <c r="K3293">
        <v>87</v>
      </c>
      <c r="M3293">
        <v>3291</v>
      </c>
      <c r="N3293" s="16">
        <v>1.1574074074074073E-5</v>
      </c>
      <c r="O3293">
        <v>90</v>
      </c>
      <c r="P3293">
        <v>4</v>
      </c>
      <c r="Q3293">
        <f>pqZwift[[#This Row],[Afstand]]+IF(pqZwift[[#This Row],[Index]]&gt;1,Q3292,0)</f>
        <v>18995</v>
      </c>
      <c r="R3293">
        <v>16</v>
      </c>
      <c r="S3293">
        <v>87</v>
      </c>
    </row>
    <row r="3294" spans="2:19" x14ac:dyDescent="0.25">
      <c r="B3294">
        <v>3292</v>
      </c>
      <c r="C3294" t="s">
        <v>1732</v>
      </c>
      <c r="D3294" t="s">
        <v>44</v>
      </c>
      <c r="E3294" s="10">
        <v>1.1574074074074073E-5</v>
      </c>
      <c r="F3294" t="s">
        <v>52</v>
      </c>
      <c r="G3294" t="s">
        <v>4285</v>
      </c>
      <c r="H3294" s="11">
        <v>44171.436527777776</v>
      </c>
      <c r="I3294" t="s">
        <v>4305</v>
      </c>
      <c r="J3294">
        <v>0</v>
      </c>
      <c r="K3294">
        <v>86</v>
      </c>
      <c r="M3294">
        <v>3292</v>
      </c>
      <c r="N3294" s="16">
        <v>1.1574074074074073E-5</v>
      </c>
      <c r="O3294">
        <v>90</v>
      </c>
      <c r="P3294">
        <v>4</v>
      </c>
      <c r="Q3294">
        <f>pqZwift[[#This Row],[Afstand]]+IF(pqZwift[[#This Row],[Index]]&gt;1,Q3293,0)</f>
        <v>18999</v>
      </c>
      <c r="R3294">
        <v>16</v>
      </c>
      <c r="S3294">
        <v>86</v>
      </c>
    </row>
    <row r="3295" spans="2:19" x14ac:dyDescent="0.25">
      <c r="B3295">
        <v>3293</v>
      </c>
      <c r="C3295" t="s">
        <v>1732</v>
      </c>
      <c r="D3295" t="s">
        <v>55</v>
      </c>
      <c r="E3295" s="10">
        <v>1.1574074074074073E-5</v>
      </c>
      <c r="F3295" t="s">
        <v>56</v>
      </c>
      <c r="G3295" t="s">
        <v>2927</v>
      </c>
      <c r="H3295" s="11">
        <v>44171.436539351853</v>
      </c>
      <c r="I3295" t="s">
        <v>4306</v>
      </c>
      <c r="J3295">
        <v>0</v>
      </c>
      <c r="K3295">
        <v>87</v>
      </c>
      <c r="M3295">
        <v>3293</v>
      </c>
      <c r="N3295" s="16">
        <v>1.1574074074074073E-5</v>
      </c>
      <c r="O3295">
        <v>90</v>
      </c>
      <c r="P3295">
        <v>5</v>
      </c>
      <c r="Q3295">
        <f>pqZwift[[#This Row],[Afstand]]+IF(pqZwift[[#This Row],[Index]]&gt;1,Q3294,0)</f>
        <v>19004</v>
      </c>
      <c r="R3295">
        <v>17</v>
      </c>
      <c r="S3295">
        <v>87</v>
      </c>
    </row>
    <row r="3296" spans="2:19" x14ac:dyDescent="0.25">
      <c r="B3296">
        <v>3294</v>
      </c>
      <c r="C3296" t="s">
        <v>1732</v>
      </c>
      <c r="D3296" t="s">
        <v>44</v>
      </c>
      <c r="E3296" s="10">
        <v>1.1574074074074073E-5</v>
      </c>
      <c r="F3296" t="s">
        <v>52</v>
      </c>
      <c r="G3296" t="s">
        <v>4285</v>
      </c>
      <c r="H3296" s="11">
        <v>44171.436550925922</v>
      </c>
      <c r="I3296" t="s">
        <v>4307</v>
      </c>
      <c r="J3296">
        <v>0</v>
      </c>
      <c r="K3296">
        <v>87</v>
      </c>
      <c r="M3296">
        <v>3294</v>
      </c>
      <c r="N3296" s="16">
        <v>1.1574074074074073E-5</v>
      </c>
      <c r="O3296">
        <v>90</v>
      </c>
      <c r="P3296">
        <v>4</v>
      </c>
      <c r="Q3296">
        <f>pqZwift[[#This Row],[Afstand]]+IF(pqZwift[[#This Row],[Index]]&gt;1,Q3295,0)</f>
        <v>19008</v>
      </c>
      <c r="R3296">
        <v>16</v>
      </c>
      <c r="S3296">
        <v>87</v>
      </c>
    </row>
    <row r="3297" spans="2:19" x14ac:dyDescent="0.25">
      <c r="B3297">
        <v>3295</v>
      </c>
      <c r="C3297" t="s">
        <v>1732</v>
      </c>
      <c r="D3297" t="s">
        <v>55</v>
      </c>
      <c r="E3297" s="10">
        <v>1.1574074074074073E-5</v>
      </c>
      <c r="F3297" t="s">
        <v>56</v>
      </c>
      <c r="G3297" t="s">
        <v>2927</v>
      </c>
      <c r="H3297" s="11">
        <v>44171.436562499999</v>
      </c>
      <c r="I3297" t="s">
        <v>4308</v>
      </c>
      <c r="J3297">
        <v>0</v>
      </c>
      <c r="K3297">
        <v>87</v>
      </c>
      <c r="M3297">
        <v>3295</v>
      </c>
      <c r="N3297" s="16">
        <v>1.1574074074074073E-5</v>
      </c>
      <c r="O3297">
        <v>90</v>
      </c>
      <c r="P3297">
        <v>5</v>
      </c>
      <c r="Q3297">
        <f>pqZwift[[#This Row],[Afstand]]+IF(pqZwift[[#This Row],[Index]]&gt;1,Q3296,0)</f>
        <v>19013</v>
      </c>
      <c r="R3297">
        <v>17</v>
      </c>
      <c r="S3297">
        <v>87</v>
      </c>
    </row>
    <row r="3298" spans="2:19" x14ac:dyDescent="0.25">
      <c r="B3298">
        <v>3296</v>
      </c>
      <c r="C3298" t="s">
        <v>1732</v>
      </c>
      <c r="D3298" t="s">
        <v>44</v>
      </c>
      <c r="E3298" s="10">
        <v>1.1574074074074073E-5</v>
      </c>
      <c r="F3298" t="s">
        <v>52</v>
      </c>
      <c r="G3298" t="s">
        <v>2058</v>
      </c>
      <c r="H3298" s="11">
        <v>44171.436574074076</v>
      </c>
      <c r="I3298" t="s">
        <v>4309</v>
      </c>
      <c r="J3298">
        <v>0</v>
      </c>
      <c r="K3298">
        <v>85</v>
      </c>
      <c r="M3298">
        <v>3296</v>
      </c>
      <c r="N3298" s="16">
        <v>1.1574074074074073E-5</v>
      </c>
      <c r="O3298">
        <v>90</v>
      </c>
      <c r="P3298">
        <v>4</v>
      </c>
      <c r="Q3298">
        <f>pqZwift[[#This Row],[Afstand]]+IF(pqZwift[[#This Row],[Index]]&gt;1,Q3297,0)</f>
        <v>19017</v>
      </c>
      <c r="R3298">
        <v>16</v>
      </c>
      <c r="S3298">
        <v>85</v>
      </c>
    </row>
    <row r="3299" spans="2:19" x14ac:dyDescent="0.25">
      <c r="B3299">
        <v>3297</v>
      </c>
      <c r="C3299" t="s">
        <v>1732</v>
      </c>
      <c r="D3299" t="s">
        <v>55</v>
      </c>
      <c r="E3299" s="10">
        <v>1.1574074074074073E-5</v>
      </c>
      <c r="F3299" t="s">
        <v>56</v>
      </c>
      <c r="G3299" t="s">
        <v>4281</v>
      </c>
      <c r="H3299" s="11">
        <v>44171.436585648145</v>
      </c>
      <c r="I3299" t="s">
        <v>4310</v>
      </c>
      <c r="J3299">
        <v>0</v>
      </c>
      <c r="K3299">
        <v>84</v>
      </c>
      <c r="M3299">
        <v>3297</v>
      </c>
      <c r="N3299" s="16">
        <v>1.1574074074074073E-5</v>
      </c>
      <c r="O3299">
        <v>90</v>
      </c>
      <c r="P3299">
        <v>5</v>
      </c>
      <c r="Q3299">
        <f>pqZwift[[#This Row],[Afstand]]+IF(pqZwift[[#This Row],[Index]]&gt;1,Q3298,0)</f>
        <v>19022</v>
      </c>
      <c r="R3299">
        <v>17</v>
      </c>
      <c r="S3299">
        <v>84</v>
      </c>
    </row>
    <row r="3300" spans="2:19" x14ac:dyDescent="0.25">
      <c r="B3300">
        <v>3298</v>
      </c>
      <c r="C3300" t="s">
        <v>1732</v>
      </c>
      <c r="D3300" t="s">
        <v>44</v>
      </c>
      <c r="E3300" s="10">
        <v>1.1574074074074073E-5</v>
      </c>
      <c r="F3300" t="s">
        <v>52</v>
      </c>
      <c r="G3300" t="s">
        <v>4285</v>
      </c>
      <c r="H3300" s="11">
        <v>44171.436597222222</v>
      </c>
      <c r="I3300" t="s">
        <v>4311</v>
      </c>
      <c r="J3300">
        <v>0</v>
      </c>
      <c r="K3300">
        <v>85</v>
      </c>
      <c r="M3300">
        <v>3298</v>
      </c>
      <c r="N3300" s="16">
        <v>1.1574074074074073E-5</v>
      </c>
      <c r="O3300">
        <v>90</v>
      </c>
      <c r="P3300">
        <v>4</v>
      </c>
      <c r="Q3300">
        <f>pqZwift[[#This Row],[Afstand]]+IF(pqZwift[[#This Row],[Index]]&gt;1,Q3299,0)</f>
        <v>19026</v>
      </c>
      <c r="R3300">
        <v>16</v>
      </c>
      <c r="S3300">
        <v>85</v>
      </c>
    </row>
    <row r="3301" spans="2:19" x14ac:dyDescent="0.25">
      <c r="B3301">
        <v>3299</v>
      </c>
      <c r="C3301" t="s">
        <v>1744</v>
      </c>
      <c r="D3301" t="s">
        <v>44</v>
      </c>
      <c r="E3301" s="10">
        <v>1.1574074074074073E-5</v>
      </c>
      <c r="F3301" t="s">
        <v>52</v>
      </c>
      <c r="G3301" t="s">
        <v>4285</v>
      </c>
      <c r="H3301" s="11">
        <v>44171.436608796299</v>
      </c>
      <c r="I3301" t="s">
        <v>4312</v>
      </c>
      <c r="J3301">
        <v>0</v>
      </c>
      <c r="K3301">
        <v>84</v>
      </c>
      <c r="M3301">
        <v>3299</v>
      </c>
      <c r="N3301" s="16">
        <v>1.1574074074074073E-5</v>
      </c>
      <c r="O3301">
        <v>91</v>
      </c>
      <c r="P3301">
        <v>4</v>
      </c>
      <c r="Q3301">
        <f>pqZwift[[#This Row],[Afstand]]+IF(pqZwift[[#This Row],[Index]]&gt;1,Q3300,0)</f>
        <v>19030</v>
      </c>
      <c r="R3301">
        <v>16</v>
      </c>
      <c r="S3301">
        <v>84</v>
      </c>
    </row>
    <row r="3302" spans="2:19" x14ac:dyDescent="0.25">
      <c r="B3302">
        <v>3300</v>
      </c>
      <c r="C3302" t="s">
        <v>1744</v>
      </c>
      <c r="D3302" t="s">
        <v>55</v>
      </c>
      <c r="E3302" s="10">
        <v>1.1574074074074073E-5</v>
      </c>
      <c r="F3302" t="s">
        <v>61</v>
      </c>
      <c r="G3302" t="s">
        <v>4313</v>
      </c>
      <c r="H3302" s="11">
        <v>44171.436620370368</v>
      </c>
      <c r="I3302" t="s">
        <v>4314</v>
      </c>
      <c r="J3302">
        <v>0</v>
      </c>
      <c r="K3302">
        <v>84</v>
      </c>
      <c r="M3302">
        <v>3300</v>
      </c>
      <c r="N3302" s="16">
        <v>1.1574074074074073E-5</v>
      </c>
      <c r="O3302">
        <v>91</v>
      </c>
      <c r="P3302">
        <v>5</v>
      </c>
      <c r="Q3302">
        <f>pqZwift[[#This Row],[Afstand]]+IF(pqZwift[[#This Row],[Index]]&gt;1,Q3301,0)</f>
        <v>19035</v>
      </c>
      <c r="R3302">
        <v>18</v>
      </c>
      <c r="S3302">
        <v>84</v>
      </c>
    </row>
    <row r="3303" spans="2:19" x14ac:dyDescent="0.25">
      <c r="B3303">
        <v>3301</v>
      </c>
      <c r="C3303" t="s">
        <v>1744</v>
      </c>
      <c r="D3303" t="s">
        <v>44</v>
      </c>
      <c r="E3303" s="10">
        <v>1.1574074074074073E-5</v>
      </c>
      <c r="F3303" t="s">
        <v>45</v>
      </c>
      <c r="G3303" t="s">
        <v>2929</v>
      </c>
      <c r="H3303" s="11">
        <v>44171.436631944445</v>
      </c>
      <c r="I3303" t="s">
        <v>4315</v>
      </c>
      <c r="J3303">
        <v>0</v>
      </c>
      <c r="K3303">
        <v>84</v>
      </c>
      <c r="M3303">
        <v>3301</v>
      </c>
      <c r="N3303" s="16">
        <v>1.1574074074074073E-5</v>
      </c>
      <c r="O3303">
        <v>91</v>
      </c>
      <c r="P3303">
        <v>4</v>
      </c>
      <c r="Q3303">
        <f>pqZwift[[#This Row],[Afstand]]+IF(pqZwift[[#This Row],[Index]]&gt;1,Q3302,0)</f>
        <v>19039</v>
      </c>
      <c r="R3303">
        <v>15</v>
      </c>
      <c r="S3303">
        <v>84</v>
      </c>
    </row>
    <row r="3304" spans="2:19" x14ac:dyDescent="0.25">
      <c r="B3304">
        <v>3302</v>
      </c>
      <c r="C3304" t="s">
        <v>1744</v>
      </c>
      <c r="D3304" t="s">
        <v>55</v>
      </c>
      <c r="E3304" s="10">
        <v>1.1574074074074073E-5</v>
      </c>
      <c r="F3304" t="s">
        <v>56</v>
      </c>
      <c r="G3304" t="s">
        <v>2927</v>
      </c>
      <c r="H3304" s="11">
        <v>44171.436643518522</v>
      </c>
      <c r="I3304" t="s">
        <v>4316</v>
      </c>
      <c r="J3304">
        <v>0</v>
      </c>
      <c r="K3304">
        <v>85</v>
      </c>
      <c r="M3304">
        <v>3302</v>
      </c>
      <c r="N3304" s="16">
        <v>1.1574074074074073E-5</v>
      </c>
      <c r="O3304">
        <v>91</v>
      </c>
      <c r="P3304">
        <v>5</v>
      </c>
      <c r="Q3304">
        <f>pqZwift[[#This Row],[Afstand]]+IF(pqZwift[[#This Row],[Index]]&gt;1,Q3303,0)</f>
        <v>19044</v>
      </c>
      <c r="R3304">
        <v>17</v>
      </c>
      <c r="S3304">
        <v>85</v>
      </c>
    </row>
    <row r="3305" spans="2:19" x14ac:dyDescent="0.25">
      <c r="B3305">
        <v>3303</v>
      </c>
      <c r="C3305" t="s">
        <v>1744</v>
      </c>
      <c r="D3305" t="s">
        <v>44</v>
      </c>
      <c r="E3305" s="10">
        <v>1.1574074074074073E-5</v>
      </c>
      <c r="F3305" t="s">
        <v>52</v>
      </c>
      <c r="G3305" t="s">
        <v>41</v>
      </c>
      <c r="H3305" s="11">
        <v>44171.436655092592</v>
      </c>
      <c r="I3305" t="s">
        <v>4317</v>
      </c>
      <c r="J3305">
        <v>0</v>
      </c>
      <c r="K3305">
        <v>85</v>
      </c>
      <c r="M3305">
        <v>3303</v>
      </c>
      <c r="N3305" s="16">
        <v>1.1574074074074073E-5</v>
      </c>
      <c r="O3305">
        <v>91</v>
      </c>
      <c r="P3305">
        <v>4</v>
      </c>
      <c r="Q3305">
        <f>pqZwift[[#This Row],[Afstand]]+IF(pqZwift[[#This Row],[Index]]&gt;1,Q3304,0)</f>
        <v>19048</v>
      </c>
      <c r="R3305">
        <v>16</v>
      </c>
      <c r="S3305">
        <v>85</v>
      </c>
    </row>
    <row r="3306" spans="2:19" x14ac:dyDescent="0.25">
      <c r="B3306">
        <v>3304</v>
      </c>
      <c r="C3306" t="s">
        <v>1744</v>
      </c>
      <c r="D3306" t="s">
        <v>44</v>
      </c>
      <c r="E3306" s="10">
        <v>1.1574074074074073E-5</v>
      </c>
      <c r="F3306" t="s">
        <v>52</v>
      </c>
      <c r="G3306" t="s">
        <v>2058</v>
      </c>
      <c r="H3306" s="11">
        <v>44171.436666666668</v>
      </c>
      <c r="I3306" t="s">
        <v>4318</v>
      </c>
      <c r="J3306">
        <v>0</v>
      </c>
      <c r="K3306">
        <v>85</v>
      </c>
      <c r="M3306">
        <v>3304</v>
      </c>
      <c r="N3306" s="16">
        <v>1.1574074074074073E-5</v>
      </c>
      <c r="O3306">
        <v>91</v>
      </c>
      <c r="P3306">
        <v>4</v>
      </c>
      <c r="Q3306">
        <f>pqZwift[[#This Row],[Afstand]]+IF(pqZwift[[#This Row],[Index]]&gt;1,Q3305,0)</f>
        <v>19052</v>
      </c>
      <c r="R3306">
        <v>16</v>
      </c>
      <c r="S3306">
        <v>85</v>
      </c>
    </row>
    <row r="3307" spans="2:19" x14ac:dyDescent="0.25">
      <c r="B3307">
        <v>3305</v>
      </c>
      <c r="C3307" t="s">
        <v>1744</v>
      </c>
      <c r="D3307" t="s">
        <v>55</v>
      </c>
      <c r="E3307" s="10">
        <v>1.1574074074074073E-5</v>
      </c>
      <c r="F3307" t="s">
        <v>56</v>
      </c>
      <c r="G3307" t="s">
        <v>2927</v>
      </c>
      <c r="H3307" s="11">
        <v>44171.436678240738</v>
      </c>
      <c r="I3307" t="s">
        <v>4319</v>
      </c>
      <c r="J3307">
        <v>0</v>
      </c>
      <c r="K3307">
        <v>86</v>
      </c>
      <c r="M3307">
        <v>3305</v>
      </c>
      <c r="N3307" s="16">
        <v>1.1574074074074073E-5</v>
      </c>
      <c r="O3307">
        <v>91</v>
      </c>
      <c r="P3307">
        <v>5</v>
      </c>
      <c r="Q3307">
        <f>pqZwift[[#This Row],[Afstand]]+IF(pqZwift[[#This Row],[Index]]&gt;1,Q3306,0)</f>
        <v>19057</v>
      </c>
      <c r="R3307">
        <v>17</v>
      </c>
      <c r="S3307">
        <v>86</v>
      </c>
    </row>
    <row r="3308" spans="2:19" x14ac:dyDescent="0.25">
      <c r="B3308">
        <v>3306</v>
      </c>
      <c r="C3308" t="s">
        <v>1744</v>
      </c>
      <c r="D3308" t="s">
        <v>44</v>
      </c>
      <c r="E3308" s="10">
        <v>1.1574074074074073E-5</v>
      </c>
      <c r="F3308" t="s">
        <v>52</v>
      </c>
      <c r="G3308" t="s">
        <v>2058</v>
      </c>
      <c r="H3308" s="11">
        <v>44171.436689814815</v>
      </c>
      <c r="I3308" t="s">
        <v>4320</v>
      </c>
      <c r="J3308">
        <v>0</v>
      </c>
      <c r="K3308">
        <v>87</v>
      </c>
      <c r="M3308">
        <v>3306</v>
      </c>
      <c r="N3308" s="16">
        <v>1.1574074074074073E-5</v>
      </c>
      <c r="O3308">
        <v>91</v>
      </c>
      <c r="P3308">
        <v>4</v>
      </c>
      <c r="Q3308">
        <f>pqZwift[[#This Row],[Afstand]]+IF(pqZwift[[#This Row],[Index]]&gt;1,Q3307,0)</f>
        <v>19061</v>
      </c>
      <c r="R3308">
        <v>16</v>
      </c>
      <c r="S3308">
        <v>87</v>
      </c>
    </row>
    <row r="3309" spans="2:19" x14ac:dyDescent="0.25">
      <c r="B3309">
        <v>3307</v>
      </c>
      <c r="C3309" t="s">
        <v>1754</v>
      </c>
      <c r="D3309" t="s">
        <v>44</v>
      </c>
      <c r="E3309" s="10">
        <v>1.1574074074074073E-5</v>
      </c>
      <c r="F3309" t="s">
        <v>52</v>
      </c>
      <c r="G3309" t="s">
        <v>2058</v>
      </c>
      <c r="H3309" s="11">
        <v>44171.436701388891</v>
      </c>
      <c r="I3309" t="s">
        <v>4321</v>
      </c>
      <c r="J3309">
        <v>0</v>
      </c>
      <c r="K3309">
        <v>87</v>
      </c>
      <c r="M3309">
        <v>3307</v>
      </c>
      <c r="N3309" s="16">
        <v>1.1574074074074073E-5</v>
      </c>
      <c r="O3309">
        <v>92</v>
      </c>
      <c r="P3309">
        <v>4</v>
      </c>
      <c r="Q3309">
        <f>pqZwift[[#This Row],[Afstand]]+IF(pqZwift[[#This Row],[Index]]&gt;1,Q3308,0)</f>
        <v>19065</v>
      </c>
      <c r="R3309">
        <v>16</v>
      </c>
      <c r="S3309">
        <v>87</v>
      </c>
    </row>
    <row r="3310" spans="2:19" x14ac:dyDescent="0.25">
      <c r="B3310">
        <v>3308</v>
      </c>
      <c r="C3310" t="s">
        <v>1754</v>
      </c>
      <c r="D3310" t="s">
        <v>55</v>
      </c>
      <c r="E3310" s="10">
        <v>1.1574074074074073E-5</v>
      </c>
      <c r="F3310" t="s">
        <v>61</v>
      </c>
      <c r="G3310" t="s">
        <v>4313</v>
      </c>
      <c r="H3310" s="11">
        <v>44171.436712962961</v>
      </c>
      <c r="I3310" t="s">
        <v>4322</v>
      </c>
      <c r="J3310">
        <v>0</v>
      </c>
      <c r="K3310">
        <v>86</v>
      </c>
      <c r="M3310">
        <v>3308</v>
      </c>
      <c r="N3310" s="16">
        <v>1.1574074074074073E-5</v>
      </c>
      <c r="O3310">
        <v>92</v>
      </c>
      <c r="P3310">
        <v>5</v>
      </c>
      <c r="Q3310">
        <f>pqZwift[[#This Row],[Afstand]]+IF(pqZwift[[#This Row],[Index]]&gt;1,Q3309,0)</f>
        <v>19070</v>
      </c>
      <c r="R3310">
        <v>18</v>
      </c>
      <c r="S3310">
        <v>86</v>
      </c>
    </row>
    <row r="3311" spans="2:19" x14ac:dyDescent="0.25">
      <c r="B3311">
        <v>3309</v>
      </c>
      <c r="C3311" t="s">
        <v>1754</v>
      </c>
      <c r="D3311" t="s">
        <v>44</v>
      </c>
      <c r="E3311" s="10">
        <v>1.1574074074074073E-5</v>
      </c>
      <c r="F3311" t="s">
        <v>52</v>
      </c>
      <c r="G3311" t="s">
        <v>41</v>
      </c>
      <c r="H3311" s="11">
        <v>44171.436724537038</v>
      </c>
      <c r="I3311" t="s">
        <v>4323</v>
      </c>
      <c r="J3311">
        <v>0</v>
      </c>
      <c r="K3311">
        <v>86</v>
      </c>
      <c r="M3311">
        <v>3309</v>
      </c>
      <c r="N3311" s="16">
        <v>1.1574074074074073E-5</v>
      </c>
      <c r="O3311">
        <v>92</v>
      </c>
      <c r="P3311">
        <v>4</v>
      </c>
      <c r="Q3311">
        <f>pqZwift[[#This Row],[Afstand]]+IF(pqZwift[[#This Row],[Index]]&gt;1,Q3310,0)</f>
        <v>19074</v>
      </c>
      <c r="R3311">
        <v>16</v>
      </c>
      <c r="S3311">
        <v>86</v>
      </c>
    </row>
    <row r="3312" spans="2:19" x14ac:dyDescent="0.25">
      <c r="B3312">
        <v>3310</v>
      </c>
      <c r="C3312" t="s">
        <v>1754</v>
      </c>
      <c r="D3312" t="s">
        <v>44</v>
      </c>
      <c r="E3312" s="10">
        <v>1.1574074074074073E-5</v>
      </c>
      <c r="F3312" t="s">
        <v>52</v>
      </c>
      <c r="G3312" t="s">
        <v>4285</v>
      </c>
      <c r="H3312" s="11">
        <v>44171.436736111114</v>
      </c>
      <c r="I3312" t="s">
        <v>4324</v>
      </c>
      <c r="J3312">
        <v>0</v>
      </c>
      <c r="K3312">
        <v>85</v>
      </c>
      <c r="M3312">
        <v>3310</v>
      </c>
      <c r="N3312" s="16">
        <v>1.1574074074074073E-5</v>
      </c>
      <c r="O3312">
        <v>92</v>
      </c>
      <c r="P3312">
        <v>4</v>
      </c>
      <c r="Q3312">
        <f>pqZwift[[#This Row],[Afstand]]+IF(pqZwift[[#This Row],[Index]]&gt;1,Q3311,0)</f>
        <v>19078</v>
      </c>
      <c r="R3312">
        <v>16</v>
      </c>
      <c r="S3312">
        <v>85</v>
      </c>
    </row>
    <row r="3313" spans="2:19" x14ac:dyDescent="0.25">
      <c r="B3313">
        <v>3311</v>
      </c>
      <c r="C3313" t="s">
        <v>1754</v>
      </c>
      <c r="D3313" t="s">
        <v>55</v>
      </c>
      <c r="E3313" s="10">
        <v>1.1574074074074073E-5</v>
      </c>
      <c r="F3313" t="s">
        <v>61</v>
      </c>
      <c r="G3313" t="s">
        <v>2237</v>
      </c>
      <c r="H3313" s="11">
        <v>44171.436747685184</v>
      </c>
      <c r="I3313" t="s">
        <v>4325</v>
      </c>
      <c r="J3313">
        <v>0</v>
      </c>
      <c r="K3313">
        <v>85</v>
      </c>
      <c r="M3313">
        <v>3311</v>
      </c>
      <c r="N3313" s="16">
        <v>1.1574074074074073E-5</v>
      </c>
      <c r="O3313">
        <v>92</v>
      </c>
      <c r="P3313">
        <v>5</v>
      </c>
      <c r="Q3313">
        <f>pqZwift[[#This Row],[Afstand]]+IF(pqZwift[[#This Row],[Index]]&gt;1,Q3312,0)</f>
        <v>19083</v>
      </c>
      <c r="R3313">
        <v>18</v>
      </c>
      <c r="S3313">
        <v>85</v>
      </c>
    </row>
    <row r="3314" spans="2:19" x14ac:dyDescent="0.25">
      <c r="B3314">
        <v>3312</v>
      </c>
      <c r="C3314" t="s">
        <v>1754</v>
      </c>
      <c r="D3314" t="s">
        <v>44</v>
      </c>
      <c r="E3314" s="10">
        <v>1.1574074074074073E-5</v>
      </c>
      <c r="F3314" t="s">
        <v>45</v>
      </c>
      <c r="G3314" t="s">
        <v>41</v>
      </c>
      <c r="H3314" s="11">
        <v>44171.436759259261</v>
      </c>
      <c r="I3314" t="s">
        <v>4326</v>
      </c>
      <c r="J3314">
        <v>0</v>
      </c>
      <c r="K3314">
        <v>86</v>
      </c>
      <c r="M3314">
        <v>3312</v>
      </c>
      <c r="N3314" s="16">
        <v>1.1574074074074073E-5</v>
      </c>
      <c r="O3314">
        <v>92</v>
      </c>
      <c r="P3314">
        <v>4</v>
      </c>
      <c r="Q3314">
        <f>pqZwift[[#This Row],[Afstand]]+IF(pqZwift[[#This Row],[Index]]&gt;1,Q3313,0)</f>
        <v>19087</v>
      </c>
      <c r="R3314">
        <v>15</v>
      </c>
      <c r="S3314">
        <v>86</v>
      </c>
    </row>
    <row r="3315" spans="2:19" x14ac:dyDescent="0.25">
      <c r="B3315">
        <v>3313</v>
      </c>
      <c r="C3315" t="s">
        <v>1754</v>
      </c>
      <c r="D3315" t="s">
        <v>55</v>
      </c>
      <c r="E3315" s="10">
        <v>1.1574074074074073E-5</v>
      </c>
      <c r="F3315" t="s">
        <v>56</v>
      </c>
      <c r="G3315" t="s">
        <v>4177</v>
      </c>
      <c r="H3315" s="11">
        <v>44171.43677083333</v>
      </c>
      <c r="I3315" t="s">
        <v>4327</v>
      </c>
      <c r="J3315">
        <v>0</v>
      </c>
      <c r="K3315">
        <v>85</v>
      </c>
      <c r="M3315">
        <v>3313</v>
      </c>
      <c r="N3315" s="16">
        <v>1.1574074074074073E-5</v>
      </c>
      <c r="O3315">
        <v>92</v>
      </c>
      <c r="P3315">
        <v>5</v>
      </c>
      <c r="Q3315">
        <f>pqZwift[[#This Row],[Afstand]]+IF(pqZwift[[#This Row],[Index]]&gt;1,Q3314,0)</f>
        <v>19092</v>
      </c>
      <c r="R3315">
        <v>17</v>
      </c>
      <c r="S3315">
        <v>85</v>
      </c>
    </row>
    <row r="3316" spans="2:19" x14ac:dyDescent="0.25">
      <c r="B3316">
        <v>3314</v>
      </c>
      <c r="C3316" t="s">
        <v>1754</v>
      </c>
      <c r="D3316" t="s">
        <v>44</v>
      </c>
      <c r="E3316" s="10">
        <v>1.1574074074074073E-5</v>
      </c>
      <c r="F3316" t="s">
        <v>52</v>
      </c>
      <c r="G3316" t="s">
        <v>41</v>
      </c>
      <c r="H3316" s="11">
        <v>44171.436782407407</v>
      </c>
      <c r="I3316" t="s">
        <v>4328</v>
      </c>
      <c r="J3316">
        <v>0</v>
      </c>
      <c r="K3316">
        <v>85</v>
      </c>
      <c r="M3316">
        <v>3314</v>
      </c>
      <c r="N3316" s="16">
        <v>1.1574074074074073E-5</v>
      </c>
      <c r="O3316">
        <v>92</v>
      </c>
      <c r="P3316">
        <v>4</v>
      </c>
      <c r="Q3316">
        <f>pqZwift[[#This Row],[Afstand]]+IF(pqZwift[[#This Row],[Index]]&gt;1,Q3315,0)</f>
        <v>19096</v>
      </c>
      <c r="R3316">
        <v>16</v>
      </c>
      <c r="S3316">
        <v>85</v>
      </c>
    </row>
    <row r="3317" spans="2:19" x14ac:dyDescent="0.25">
      <c r="B3317">
        <v>3315</v>
      </c>
      <c r="C3317" t="s">
        <v>1763</v>
      </c>
      <c r="D3317" t="s">
        <v>55</v>
      </c>
      <c r="E3317" s="10">
        <v>1.1574074074074073E-5</v>
      </c>
      <c r="F3317" t="s">
        <v>56</v>
      </c>
      <c r="G3317" t="s">
        <v>4177</v>
      </c>
      <c r="H3317" s="11">
        <v>44171.436793981484</v>
      </c>
      <c r="I3317" t="s">
        <v>4329</v>
      </c>
      <c r="J3317">
        <v>0</v>
      </c>
      <c r="K3317">
        <v>85</v>
      </c>
      <c r="M3317">
        <v>3315</v>
      </c>
      <c r="N3317" s="16">
        <v>1.1574074074074073E-5</v>
      </c>
      <c r="O3317">
        <v>93</v>
      </c>
      <c r="P3317">
        <v>5</v>
      </c>
      <c r="Q3317">
        <f>pqZwift[[#This Row],[Afstand]]+IF(pqZwift[[#This Row],[Index]]&gt;1,Q3316,0)</f>
        <v>19101</v>
      </c>
      <c r="R3317">
        <v>17</v>
      </c>
      <c r="S3317">
        <v>85</v>
      </c>
    </row>
    <row r="3318" spans="2:19" x14ac:dyDescent="0.25">
      <c r="B3318">
        <v>3316</v>
      </c>
      <c r="C3318" t="s">
        <v>1763</v>
      </c>
      <c r="D3318" t="s">
        <v>44</v>
      </c>
      <c r="E3318" s="10">
        <v>1.1574074074074073E-5</v>
      </c>
      <c r="F3318" t="s">
        <v>52</v>
      </c>
      <c r="G3318" t="s">
        <v>41</v>
      </c>
      <c r="H3318" s="11">
        <v>44171.436805555553</v>
      </c>
      <c r="I3318" t="s">
        <v>4330</v>
      </c>
      <c r="J3318">
        <v>0</v>
      </c>
      <c r="K3318">
        <v>84</v>
      </c>
      <c r="M3318">
        <v>3316</v>
      </c>
      <c r="N3318" s="16">
        <v>1.1574074074074073E-5</v>
      </c>
      <c r="O3318">
        <v>93</v>
      </c>
      <c r="P3318">
        <v>4</v>
      </c>
      <c r="Q3318">
        <f>pqZwift[[#This Row],[Afstand]]+IF(pqZwift[[#This Row],[Index]]&gt;1,Q3317,0)</f>
        <v>19105</v>
      </c>
      <c r="R3318">
        <v>16</v>
      </c>
      <c r="S3318">
        <v>84</v>
      </c>
    </row>
    <row r="3319" spans="2:19" x14ac:dyDescent="0.25">
      <c r="B3319">
        <v>3317</v>
      </c>
      <c r="C3319" t="s">
        <v>1763</v>
      </c>
      <c r="D3319" t="s">
        <v>44</v>
      </c>
      <c r="E3319" s="10">
        <v>1.1574074074074073E-5</v>
      </c>
      <c r="F3319" t="s">
        <v>52</v>
      </c>
      <c r="G3319" t="s">
        <v>41</v>
      </c>
      <c r="H3319" s="11">
        <v>44171.43681712963</v>
      </c>
      <c r="I3319" t="s">
        <v>4331</v>
      </c>
      <c r="J3319">
        <v>0</v>
      </c>
      <c r="K3319">
        <v>84</v>
      </c>
      <c r="M3319">
        <v>3317</v>
      </c>
      <c r="N3319" s="16">
        <v>1.1574074074074073E-5</v>
      </c>
      <c r="O3319">
        <v>93</v>
      </c>
      <c r="P3319">
        <v>4</v>
      </c>
      <c r="Q3319">
        <f>pqZwift[[#This Row],[Afstand]]+IF(pqZwift[[#This Row],[Index]]&gt;1,Q3318,0)</f>
        <v>19109</v>
      </c>
      <c r="R3319">
        <v>16</v>
      </c>
      <c r="S3319">
        <v>84</v>
      </c>
    </row>
    <row r="3320" spans="2:19" x14ac:dyDescent="0.25">
      <c r="B3320">
        <v>3318</v>
      </c>
      <c r="C3320" t="s">
        <v>1763</v>
      </c>
      <c r="D3320" t="s">
        <v>55</v>
      </c>
      <c r="E3320" s="10">
        <v>1.1574074074074073E-5</v>
      </c>
      <c r="F3320" t="s">
        <v>61</v>
      </c>
      <c r="G3320" t="s">
        <v>4313</v>
      </c>
      <c r="H3320" s="11">
        <v>44171.436828703707</v>
      </c>
      <c r="I3320" t="s">
        <v>4332</v>
      </c>
      <c r="J3320">
        <v>0</v>
      </c>
      <c r="K3320">
        <v>84</v>
      </c>
      <c r="M3320">
        <v>3318</v>
      </c>
      <c r="N3320" s="16">
        <v>1.1574074074074073E-5</v>
      </c>
      <c r="O3320">
        <v>93</v>
      </c>
      <c r="P3320">
        <v>5</v>
      </c>
      <c r="Q3320">
        <f>pqZwift[[#This Row],[Afstand]]+IF(pqZwift[[#This Row],[Index]]&gt;1,Q3319,0)</f>
        <v>19114</v>
      </c>
      <c r="R3320">
        <v>18</v>
      </c>
      <c r="S3320">
        <v>84</v>
      </c>
    </row>
    <row r="3321" spans="2:19" x14ac:dyDescent="0.25">
      <c r="B3321">
        <v>3319</v>
      </c>
      <c r="C3321" t="s">
        <v>1763</v>
      </c>
      <c r="D3321" t="s">
        <v>44</v>
      </c>
      <c r="E3321" s="10">
        <v>1.1574074074074073E-5</v>
      </c>
      <c r="F3321" t="s">
        <v>52</v>
      </c>
      <c r="G3321" t="s">
        <v>41</v>
      </c>
      <c r="H3321" s="11">
        <v>44171.436840277776</v>
      </c>
      <c r="I3321" t="s">
        <v>4333</v>
      </c>
      <c r="J3321">
        <v>0</v>
      </c>
      <c r="K3321">
        <v>85</v>
      </c>
      <c r="M3321">
        <v>3319</v>
      </c>
      <c r="N3321" s="16">
        <v>1.1574074074074073E-5</v>
      </c>
      <c r="O3321">
        <v>93</v>
      </c>
      <c r="P3321">
        <v>4</v>
      </c>
      <c r="Q3321">
        <f>pqZwift[[#This Row],[Afstand]]+IF(pqZwift[[#This Row],[Index]]&gt;1,Q3320,0)</f>
        <v>19118</v>
      </c>
      <c r="R3321">
        <v>16</v>
      </c>
      <c r="S3321">
        <v>85</v>
      </c>
    </row>
    <row r="3322" spans="2:19" x14ac:dyDescent="0.25">
      <c r="B3322">
        <v>3320</v>
      </c>
      <c r="C3322" t="s">
        <v>1763</v>
      </c>
      <c r="D3322" t="s">
        <v>44</v>
      </c>
      <c r="E3322" s="10">
        <v>1.1574074074074073E-5</v>
      </c>
      <c r="F3322" t="s">
        <v>45</v>
      </c>
      <c r="G3322" t="s">
        <v>41</v>
      </c>
      <c r="H3322" s="11">
        <v>44171.436851851853</v>
      </c>
      <c r="I3322" t="s">
        <v>4334</v>
      </c>
      <c r="J3322">
        <v>0</v>
      </c>
      <c r="K3322">
        <v>84</v>
      </c>
      <c r="M3322">
        <v>3320</v>
      </c>
      <c r="N3322" s="16">
        <v>1.1574074074074073E-5</v>
      </c>
      <c r="O3322">
        <v>93</v>
      </c>
      <c r="P3322">
        <v>4</v>
      </c>
      <c r="Q3322">
        <f>pqZwift[[#This Row],[Afstand]]+IF(pqZwift[[#This Row],[Index]]&gt;1,Q3321,0)</f>
        <v>19122</v>
      </c>
      <c r="R3322">
        <v>15</v>
      </c>
      <c r="S3322">
        <v>84</v>
      </c>
    </row>
    <row r="3323" spans="2:19" x14ac:dyDescent="0.25">
      <c r="B3323">
        <v>3321</v>
      </c>
      <c r="C3323" t="s">
        <v>1763</v>
      </c>
      <c r="D3323" t="s">
        <v>55</v>
      </c>
      <c r="E3323" s="10">
        <v>1.1574074074074073E-5</v>
      </c>
      <c r="F3323" t="s">
        <v>56</v>
      </c>
      <c r="G3323" t="s">
        <v>4177</v>
      </c>
      <c r="H3323" s="11">
        <v>44171.436863425923</v>
      </c>
      <c r="I3323" t="s">
        <v>4335</v>
      </c>
      <c r="J3323">
        <v>0</v>
      </c>
      <c r="K3323">
        <v>84</v>
      </c>
      <c r="M3323">
        <v>3321</v>
      </c>
      <c r="N3323" s="16">
        <v>1.1574074074074073E-5</v>
      </c>
      <c r="O3323">
        <v>93</v>
      </c>
      <c r="P3323">
        <v>5</v>
      </c>
      <c r="Q3323">
        <f>pqZwift[[#This Row],[Afstand]]+IF(pqZwift[[#This Row],[Index]]&gt;1,Q3322,0)</f>
        <v>19127</v>
      </c>
      <c r="R3323">
        <v>17</v>
      </c>
      <c r="S3323">
        <v>84</v>
      </c>
    </row>
    <row r="3324" spans="2:19" x14ac:dyDescent="0.25">
      <c r="B3324">
        <v>3322</v>
      </c>
      <c r="C3324" t="s">
        <v>1763</v>
      </c>
      <c r="D3324" t="s">
        <v>44</v>
      </c>
      <c r="E3324" s="10">
        <v>1.1574074074074073E-5</v>
      </c>
      <c r="F3324" t="s">
        <v>52</v>
      </c>
      <c r="G3324" t="s">
        <v>41</v>
      </c>
      <c r="H3324" s="11">
        <v>44171.436874999999</v>
      </c>
      <c r="I3324" t="s">
        <v>4336</v>
      </c>
      <c r="J3324">
        <v>0</v>
      </c>
      <c r="K3324">
        <v>84</v>
      </c>
      <c r="M3324">
        <v>3322</v>
      </c>
      <c r="N3324" s="16">
        <v>1.1574074074074073E-5</v>
      </c>
      <c r="O3324">
        <v>93</v>
      </c>
      <c r="P3324">
        <v>4</v>
      </c>
      <c r="Q3324">
        <f>pqZwift[[#This Row],[Afstand]]+IF(pqZwift[[#This Row],[Index]]&gt;1,Q3323,0)</f>
        <v>19131</v>
      </c>
      <c r="R3324">
        <v>16</v>
      </c>
      <c r="S3324">
        <v>84</v>
      </c>
    </row>
    <row r="3325" spans="2:19" x14ac:dyDescent="0.25">
      <c r="B3325">
        <v>3323</v>
      </c>
      <c r="C3325" t="s">
        <v>1771</v>
      </c>
      <c r="D3325" t="s">
        <v>44</v>
      </c>
      <c r="E3325" s="10">
        <v>1.1574074074074073E-5</v>
      </c>
      <c r="F3325" t="s">
        <v>45</v>
      </c>
      <c r="G3325" t="s">
        <v>41</v>
      </c>
      <c r="H3325" s="11">
        <v>44171.436886574076</v>
      </c>
      <c r="I3325" t="s">
        <v>4337</v>
      </c>
      <c r="J3325">
        <v>0</v>
      </c>
      <c r="K3325">
        <v>85</v>
      </c>
      <c r="M3325">
        <v>3323</v>
      </c>
      <c r="N3325" s="16">
        <v>1.1574074074074073E-5</v>
      </c>
      <c r="O3325">
        <v>94</v>
      </c>
      <c r="P3325">
        <v>4</v>
      </c>
      <c r="Q3325">
        <f>pqZwift[[#This Row],[Afstand]]+IF(pqZwift[[#This Row],[Index]]&gt;1,Q3324,0)</f>
        <v>19135</v>
      </c>
      <c r="R3325">
        <v>15</v>
      </c>
      <c r="S3325">
        <v>85</v>
      </c>
    </row>
    <row r="3326" spans="2:19" x14ac:dyDescent="0.25">
      <c r="B3326">
        <v>3324</v>
      </c>
      <c r="C3326" t="s">
        <v>1771</v>
      </c>
      <c r="D3326" t="s">
        <v>44</v>
      </c>
      <c r="E3326" s="10">
        <v>1.1574074074074073E-5</v>
      </c>
      <c r="F3326" t="s">
        <v>45</v>
      </c>
      <c r="G3326" t="s">
        <v>41</v>
      </c>
      <c r="H3326" s="11">
        <v>44171.436898148146</v>
      </c>
      <c r="I3326" t="s">
        <v>4338</v>
      </c>
      <c r="J3326">
        <v>0</v>
      </c>
      <c r="K3326">
        <v>84</v>
      </c>
      <c r="M3326">
        <v>3324</v>
      </c>
      <c r="N3326" s="16">
        <v>1.1574074074074073E-5</v>
      </c>
      <c r="O3326">
        <v>94</v>
      </c>
      <c r="P3326">
        <v>4</v>
      </c>
      <c r="Q3326">
        <f>pqZwift[[#This Row],[Afstand]]+IF(pqZwift[[#This Row],[Index]]&gt;1,Q3325,0)</f>
        <v>19139</v>
      </c>
      <c r="R3326">
        <v>15</v>
      </c>
      <c r="S3326">
        <v>84</v>
      </c>
    </row>
    <row r="3327" spans="2:19" x14ac:dyDescent="0.25">
      <c r="B3327">
        <v>3325</v>
      </c>
      <c r="C3327" t="s">
        <v>1771</v>
      </c>
      <c r="D3327" t="s">
        <v>44</v>
      </c>
      <c r="E3327" s="10">
        <v>1.1574074074074073E-5</v>
      </c>
      <c r="F3327" t="s">
        <v>45</v>
      </c>
      <c r="G3327" t="s">
        <v>41</v>
      </c>
      <c r="H3327" s="11">
        <v>44171.436909722222</v>
      </c>
      <c r="I3327" t="s">
        <v>4339</v>
      </c>
      <c r="J3327">
        <v>0</v>
      </c>
      <c r="K3327">
        <v>84</v>
      </c>
      <c r="M3327">
        <v>3325</v>
      </c>
      <c r="N3327" s="16">
        <v>1.1574074074074073E-5</v>
      </c>
      <c r="O3327">
        <v>94</v>
      </c>
      <c r="P3327">
        <v>4</v>
      </c>
      <c r="Q3327">
        <f>pqZwift[[#This Row],[Afstand]]+IF(pqZwift[[#This Row],[Index]]&gt;1,Q3326,0)</f>
        <v>19143</v>
      </c>
      <c r="R3327">
        <v>15</v>
      </c>
      <c r="S3327">
        <v>84</v>
      </c>
    </row>
    <row r="3328" spans="2:19" x14ac:dyDescent="0.25">
      <c r="B3328">
        <v>3326</v>
      </c>
      <c r="C3328" t="s">
        <v>1771</v>
      </c>
      <c r="D3328" t="s">
        <v>44</v>
      </c>
      <c r="E3328" s="10">
        <v>1.1574074074074073E-5</v>
      </c>
      <c r="F3328" t="s">
        <v>45</v>
      </c>
      <c r="G3328" t="s">
        <v>41</v>
      </c>
      <c r="H3328" s="11">
        <v>44171.436921296299</v>
      </c>
      <c r="I3328" t="s">
        <v>4340</v>
      </c>
      <c r="J3328">
        <v>0</v>
      </c>
      <c r="K3328">
        <v>84</v>
      </c>
      <c r="M3328">
        <v>3326</v>
      </c>
      <c r="N3328" s="16">
        <v>1.1574074074074073E-5</v>
      </c>
      <c r="O3328">
        <v>94</v>
      </c>
      <c r="P3328">
        <v>4</v>
      </c>
      <c r="Q3328">
        <f>pqZwift[[#This Row],[Afstand]]+IF(pqZwift[[#This Row],[Index]]&gt;1,Q3327,0)</f>
        <v>19147</v>
      </c>
      <c r="R3328">
        <v>15</v>
      </c>
      <c r="S3328">
        <v>84</v>
      </c>
    </row>
    <row r="3329" spans="2:19" x14ac:dyDescent="0.25">
      <c r="B3329">
        <v>3327</v>
      </c>
      <c r="C3329" t="s">
        <v>1771</v>
      </c>
      <c r="D3329" t="s">
        <v>44</v>
      </c>
      <c r="E3329" s="10">
        <v>1.1574074074074073E-5</v>
      </c>
      <c r="F3329" t="s">
        <v>45</v>
      </c>
      <c r="G3329" t="s">
        <v>41</v>
      </c>
      <c r="H3329" s="11">
        <v>44171.436932870369</v>
      </c>
      <c r="I3329" t="s">
        <v>4341</v>
      </c>
      <c r="J3329">
        <v>0</v>
      </c>
      <c r="K3329">
        <v>83</v>
      </c>
      <c r="M3329">
        <v>3327</v>
      </c>
      <c r="N3329" s="16">
        <v>1.1574074074074073E-5</v>
      </c>
      <c r="O3329">
        <v>94</v>
      </c>
      <c r="P3329">
        <v>4</v>
      </c>
      <c r="Q3329">
        <f>pqZwift[[#This Row],[Afstand]]+IF(pqZwift[[#This Row],[Index]]&gt;1,Q3328,0)</f>
        <v>19151</v>
      </c>
      <c r="R3329">
        <v>15</v>
      </c>
      <c r="S3329">
        <v>83</v>
      </c>
    </row>
    <row r="3330" spans="2:19" x14ac:dyDescent="0.25">
      <c r="B3330">
        <v>3328</v>
      </c>
      <c r="C3330" t="s">
        <v>1771</v>
      </c>
      <c r="D3330" t="s">
        <v>44</v>
      </c>
      <c r="E3330" s="10">
        <v>1.1574074074074073E-5</v>
      </c>
      <c r="F3330" t="s">
        <v>45</v>
      </c>
      <c r="G3330" t="s">
        <v>41</v>
      </c>
      <c r="H3330" s="11">
        <v>44171.436944444446</v>
      </c>
      <c r="I3330" t="s">
        <v>4342</v>
      </c>
      <c r="J3330">
        <v>0</v>
      </c>
      <c r="K3330">
        <v>83</v>
      </c>
      <c r="M3330">
        <v>3328</v>
      </c>
      <c r="N3330" s="16">
        <v>1.1574074074074073E-5</v>
      </c>
      <c r="O3330">
        <v>94</v>
      </c>
      <c r="P3330">
        <v>4</v>
      </c>
      <c r="Q3330">
        <f>pqZwift[[#This Row],[Afstand]]+IF(pqZwift[[#This Row],[Index]]&gt;1,Q3329,0)</f>
        <v>19155</v>
      </c>
      <c r="R3330">
        <v>15</v>
      </c>
      <c r="S3330">
        <v>83</v>
      </c>
    </row>
    <row r="3331" spans="2:19" x14ac:dyDescent="0.25">
      <c r="B3331">
        <v>3329</v>
      </c>
      <c r="C3331" t="s">
        <v>1771</v>
      </c>
      <c r="D3331" t="s">
        <v>44</v>
      </c>
      <c r="E3331" s="10">
        <v>1.1574074074074073E-5</v>
      </c>
      <c r="F3331" t="s">
        <v>45</v>
      </c>
      <c r="G3331" t="s">
        <v>41</v>
      </c>
      <c r="H3331" s="11">
        <v>44171.436956018515</v>
      </c>
      <c r="I3331" t="s">
        <v>4343</v>
      </c>
      <c r="J3331">
        <v>0</v>
      </c>
      <c r="K3331">
        <v>83</v>
      </c>
      <c r="M3331">
        <v>3329</v>
      </c>
      <c r="N3331" s="16">
        <v>1.1574074074074073E-5</v>
      </c>
      <c r="O3331">
        <v>94</v>
      </c>
      <c r="P3331">
        <v>4</v>
      </c>
      <c r="Q3331">
        <f>pqZwift[[#This Row],[Afstand]]+IF(pqZwift[[#This Row],[Index]]&gt;1,Q3330,0)</f>
        <v>19159</v>
      </c>
      <c r="R3331">
        <v>15</v>
      </c>
      <c r="S3331">
        <v>83</v>
      </c>
    </row>
    <row r="3332" spans="2:19" x14ac:dyDescent="0.25">
      <c r="B3332">
        <v>3330</v>
      </c>
      <c r="C3332" t="s">
        <v>1782</v>
      </c>
      <c r="D3332" t="s">
        <v>44</v>
      </c>
      <c r="E3332" s="10">
        <v>1.1574074074074073E-5</v>
      </c>
      <c r="F3332" t="s">
        <v>45</v>
      </c>
      <c r="G3332" t="s">
        <v>41</v>
      </c>
      <c r="H3332" s="11">
        <v>44171.436967592592</v>
      </c>
      <c r="I3332" t="s">
        <v>4344</v>
      </c>
      <c r="J3332">
        <v>0</v>
      </c>
      <c r="K3332">
        <v>83</v>
      </c>
      <c r="M3332">
        <v>3330</v>
      </c>
      <c r="N3332" s="16">
        <v>1.1574074074074073E-5</v>
      </c>
      <c r="O3332">
        <v>95</v>
      </c>
      <c r="P3332">
        <v>4</v>
      </c>
      <c r="Q3332">
        <f>pqZwift[[#This Row],[Afstand]]+IF(pqZwift[[#This Row],[Index]]&gt;1,Q3331,0)</f>
        <v>19163</v>
      </c>
      <c r="R3332">
        <v>15</v>
      </c>
      <c r="S3332">
        <v>83</v>
      </c>
    </row>
    <row r="3333" spans="2:19" x14ac:dyDescent="0.25">
      <c r="B3333">
        <v>3331</v>
      </c>
      <c r="C3333" t="s">
        <v>1782</v>
      </c>
      <c r="D3333" t="s">
        <v>44</v>
      </c>
      <c r="E3333" s="10">
        <v>1.1574074074074073E-5</v>
      </c>
      <c r="F3333" t="s">
        <v>1151</v>
      </c>
      <c r="G3333" t="s">
        <v>41</v>
      </c>
      <c r="H3333" s="11">
        <v>44171.436979166669</v>
      </c>
      <c r="I3333" t="s">
        <v>4345</v>
      </c>
      <c r="J3333">
        <v>0</v>
      </c>
      <c r="K3333">
        <v>82</v>
      </c>
      <c r="M3333">
        <v>3331</v>
      </c>
      <c r="N3333" s="16">
        <v>1.1574074074074073E-5</v>
      </c>
      <c r="O3333">
        <v>95</v>
      </c>
      <c r="P3333">
        <v>4</v>
      </c>
      <c r="Q3333">
        <f>pqZwift[[#This Row],[Afstand]]+IF(pqZwift[[#This Row],[Index]]&gt;1,Q3332,0)</f>
        <v>19167</v>
      </c>
      <c r="R3333">
        <v>14</v>
      </c>
      <c r="S3333">
        <v>82</v>
      </c>
    </row>
    <row r="3334" spans="2:19" x14ac:dyDescent="0.25">
      <c r="B3334">
        <v>3332</v>
      </c>
      <c r="C3334" t="s">
        <v>1782</v>
      </c>
      <c r="D3334" t="s">
        <v>44</v>
      </c>
      <c r="E3334" s="10">
        <v>1.1574074074074073E-5</v>
      </c>
      <c r="F3334" t="s">
        <v>52</v>
      </c>
      <c r="G3334" t="s">
        <v>41</v>
      </c>
      <c r="H3334" s="11">
        <v>44171.436990740738</v>
      </c>
      <c r="I3334" t="s">
        <v>4346</v>
      </c>
      <c r="J3334">
        <v>0</v>
      </c>
      <c r="K3334">
        <v>83</v>
      </c>
      <c r="M3334">
        <v>3332</v>
      </c>
      <c r="N3334" s="16">
        <v>1.1574074074074073E-5</v>
      </c>
      <c r="O3334">
        <v>95</v>
      </c>
      <c r="P3334">
        <v>4</v>
      </c>
      <c r="Q3334">
        <f>pqZwift[[#This Row],[Afstand]]+IF(pqZwift[[#This Row],[Index]]&gt;1,Q3333,0)</f>
        <v>19171</v>
      </c>
      <c r="R3334">
        <v>16</v>
      </c>
      <c r="S3334">
        <v>83</v>
      </c>
    </row>
    <row r="3335" spans="2:19" x14ac:dyDescent="0.25">
      <c r="B3335">
        <v>3333</v>
      </c>
      <c r="C3335" t="s">
        <v>1782</v>
      </c>
      <c r="D3335" t="s">
        <v>44</v>
      </c>
      <c r="E3335" s="10">
        <v>1.1574074074074073E-5</v>
      </c>
      <c r="F3335" t="s">
        <v>45</v>
      </c>
      <c r="G3335" t="s">
        <v>41</v>
      </c>
      <c r="H3335" s="11">
        <v>44171.437002314815</v>
      </c>
      <c r="I3335" t="s">
        <v>4347</v>
      </c>
      <c r="J3335">
        <v>0</v>
      </c>
      <c r="K3335">
        <v>83</v>
      </c>
      <c r="M3335">
        <v>3333</v>
      </c>
      <c r="N3335" s="16">
        <v>1.1574074074074073E-5</v>
      </c>
      <c r="O3335">
        <v>95</v>
      </c>
      <c r="P3335">
        <v>4</v>
      </c>
      <c r="Q3335">
        <f>pqZwift[[#This Row],[Afstand]]+IF(pqZwift[[#This Row],[Index]]&gt;1,Q3334,0)</f>
        <v>19175</v>
      </c>
      <c r="R3335">
        <v>15</v>
      </c>
      <c r="S3335">
        <v>83</v>
      </c>
    </row>
    <row r="3336" spans="2:19" x14ac:dyDescent="0.25">
      <c r="B3336">
        <v>3334</v>
      </c>
      <c r="C3336" t="s">
        <v>1782</v>
      </c>
      <c r="D3336" t="s">
        <v>44</v>
      </c>
      <c r="E3336" s="10">
        <v>1.1574074074074073E-5</v>
      </c>
      <c r="F3336" t="s">
        <v>45</v>
      </c>
      <c r="G3336" t="s">
        <v>41</v>
      </c>
      <c r="H3336" s="11">
        <v>44171.437013888892</v>
      </c>
      <c r="I3336" t="s">
        <v>4348</v>
      </c>
      <c r="J3336">
        <v>0</v>
      </c>
      <c r="K3336">
        <v>82</v>
      </c>
      <c r="M3336">
        <v>3334</v>
      </c>
      <c r="N3336" s="16">
        <v>1.1574074074074073E-5</v>
      </c>
      <c r="O3336">
        <v>95</v>
      </c>
      <c r="P3336">
        <v>4</v>
      </c>
      <c r="Q3336">
        <f>pqZwift[[#This Row],[Afstand]]+IF(pqZwift[[#This Row],[Index]]&gt;1,Q3335,0)</f>
        <v>19179</v>
      </c>
      <c r="R3336">
        <v>15</v>
      </c>
      <c r="S3336">
        <v>82</v>
      </c>
    </row>
    <row r="3337" spans="2:19" x14ac:dyDescent="0.25">
      <c r="B3337">
        <v>3335</v>
      </c>
      <c r="C3337" t="s">
        <v>1782</v>
      </c>
      <c r="D3337" t="s">
        <v>44</v>
      </c>
      <c r="E3337" s="10">
        <v>1.1574074074074073E-5</v>
      </c>
      <c r="F3337" t="s">
        <v>45</v>
      </c>
      <c r="G3337" t="s">
        <v>41</v>
      </c>
      <c r="H3337" s="11">
        <v>44171.437025462961</v>
      </c>
      <c r="I3337" t="s">
        <v>4349</v>
      </c>
      <c r="J3337">
        <v>0</v>
      </c>
      <c r="K3337">
        <v>83</v>
      </c>
      <c r="M3337">
        <v>3335</v>
      </c>
      <c r="N3337" s="16">
        <v>1.1574074074074073E-5</v>
      </c>
      <c r="O3337">
        <v>95</v>
      </c>
      <c r="P3337">
        <v>4</v>
      </c>
      <c r="Q3337">
        <f>pqZwift[[#This Row],[Afstand]]+IF(pqZwift[[#This Row],[Index]]&gt;1,Q3336,0)</f>
        <v>19183</v>
      </c>
      <c r="R3337">
        <v>15</v>
      </c>
      <c r="S3337">
        <v>83</v>
      </c>
    </row>
    <row r="3338" spans="2:19" x14ac:dyDescent="0.25">
      <c r="B3338">
        <v>3336</v>
      </c>
      <c r="C3338" t="s">
        <v>1782</v>
      </c>
      <c r="D3338" t="s">
        <v>44</v>
      </c>
      <c r="E3338" s="10">
        <v>1.1574074074074073E-5</v>
      </c>
      <c r="F3338" t="s">
        <v>45</v>
      </c>
      <c r="G3338" t="s">
        <v>41</v>
      </c>
      <c r="H3338" s="11">
        <v>44171.437037037038</v>
      </c>
      <c r="I3338" t="s">
        <v>4350</v>
      </c>
      <c r="J3338">
        <v>0</v>
      </c>
      <c r="K3338">
        <v>83</v>
      </c>
      <c r="M3338">
        <v>3336</v>
      </c>
      <c r="N3338" s="16">
        <v>1.1574074074074073E-5</v>
      </c>
      <c r="O3338">
        <v>95</v>
      </c>
      <c r="P3338">
        <v>4</v>
      </c>
      <c r="Q3338">
        <f>pqZwift[[#This Row],[Afstand]]+IF(pqZwift[[#This Row],[Index]]&gt;1,Q3337,0)</f>
        <v>19187</v>
      </c>
      <c r="R3338">
        <v>15</v>
      </c>
      <c r="S3338">
        <v>83</v>
      </c>
    </row>
    <row r="3339" spans="2:19" x14ac:dyDescent="0.25">
      <c r="B3339">
        <v>3337</v>
      </c>
      <c r="C3339" t="s">
        <v>1792</v>
      </c>
      <c r="D3339" t="s">
        <v>44</v>
      </c>
      <c r="E3339" s="10">
        <v>1.1574074074074073E-5</v>
      </c>
      <c r="F3339" t="s">
        <v>45</v>
      </c>
      <c r="G3339" t="s">
        <v>41</v>
      </c>
      <c r="H3339" s="11">
        <v>44171.437048611115</v>
      </c>
      <c r="I3339" t="s">
        <v>4351</v>
      </c>
      <c r="J3339">
        <v>0</v>
      </c>
      <c r="K3339">
        <v>82</v>
      </c>
      <c r="M3339">
        <v>3337</v>
      </c>
      <c r="N3339" s="16">
        <v>1.1574074074074073E-5</v>
      </c>
      <c r="O3339">
        <v>96</v>
      </c>
      <c r="P3339">
        <v>4</v>
      </c>
      <c r="Q3339">
        <f>pqZwift[[#This Row],[Afstand]]+IF(pqZwift[[#This Row],[Index]]&gt;1,Q3338,0)</f>
        <v>19191</v>
      </c>
      <c r="R3339">
        <v>15</v>
      </c>
      <c r="S3339">
        <v>82</v>
      </c>
    </row>
    <row r="3340" spans="2:19" x14ac:dyDescent="0.25">
      <c r="B3340">
        <v>3338</v>
      </c>
      <c r="C3340" t="s">
        <v>1792</v>
      </c>
      <c r="D3340" t="s">
        <v>44</v>
      </c>
      <c r="E3340" s="10">
        <v>1.1574074074074073E-5</v>
      </c>
      <c r="F3340" t="s">
        <v>45</v>
      </c>
      <c r="G3340" t="s">
        <v>41</v>
      </c>
      <c r="H3340" s="11">
        <v>44171.437060185184</v>
      </c>
      <c r="I3340" t="s">
        <v>4352</v>
      </c>
      <c r="J3340">
        <v>0</v>
      </c>
      <c r="K3340">
        <v>83</v>
      </c>
      <c r="M3340">
        <v>3338</v>
      </c>
      <c r="N3340" s="16">
        <v>1.1574074074074073E-5</v>
      </c>
      <c r="O3340">
        <v>96</v>
      </c>
      <c r="P3340">
        <v>4</v>
      </c>
      <c r="Q3340">
        <f>pqZwift[[#This Row],[Afstand]]+IF(pqZwift[[#This Row],[Index]]&gt;1,Q3339,0)</f>
        <v>19195</v>
      </c>
      <c r="R3340">
        <v>15</v>
      </c>
      <c r="S3340">
        <v>83</v>
      </c>
    </row>
    <row r="3341" spans="2:19" x14ac:dyDescent="0.25">
      <c r="B3341">
        <v>3339</v>
      </c>
      <c r="C3341" t="s">
        <v>1792</v>
      </c>
      <c r="D3341" t="s">
        <v>44</v>
      </c>
      <c r="E3341" s="10">
        <v>1.1574074074074073E-5</v>
      </c>
      <c r="F3341" t="s">
        <v>52</v>
      </c>
      <c r="G3341" t="s">
        <v>3812</v>
      </c>
      <c r="H3341" s="11">
        <v>44171.437071759261</v>
      </c>
      <c r="I3341" t="s">
        <v>4353</v>
      </c>
      <c r="J3341">
        <v>0</v>
      </c>
      <c r="K3341">
        <v>83</v>
      </c>
      <c r="M3341">
        <v>3339</v>
      </c>
      <c r="N3341" s="16">
        <v>1.1574074074074073E-5</v>
      </c>
      <c r="O3341">
        <v>96</v>
      </c>
      <c r="P3341">
        <v>4</v>
      </c>
      <c r="Q3341">
        <f>pqZwift[[#This Row],[Afstand]]+IF(pqZwift[[#This Row],[Index]]&gt;1,Q3340,0)</f>
        <v>19199</v>
      </c>
      <c r="R3341">
        <v>16</v>
      </c>
      <c r="S3341">
        <v>83</v>
      </c>
    </row>
    <row r="3342" spans="2:19" x14ac:dyDescent="0.25">
      <c r="B3342">
        <v>3340</v>
      </c>
      <c r="C3342" t="s">
        <v>1792</v>
      </c>
      <c r="D3342" t="s">
        <v>44</v>
      </c>
      <c r="E3342" s="10">
        <v>1.1574074074074073E-5</v>
      </c>
      <c r="F3342" t="s">
        <v>1151</v>
      </c>
      <c r="G3342" t="s">
        <v>41</v>
      </c>
      <c r="H3342" s="11">
        <v>44171.437083333331</v>
      </c>
      <c r="I3342" t="s">
        <v>4354</v>
      </c>
      <c r="J3342">
        <v>0</v>
      </c>
      <c r="K3342">
        <v>82</v>
      </c>
      <c r="M3342">
        <v>3340</v>
      </c>
      <c r="N3342" s="16">
        <v>1.1574074074074073E-5</v>
      </c>
      <c r="O3342">
        <v>96</v>
      </c>
      <c r="P3342">
        <v>4</v>
      </c>
      <c r="Q3342">
        <f>pqZwift[[#This Row],[Afstand]]+IF(pqZwift[[#This Row],[Index]]&gt;1,Q3341,0)</f>
        <v>19203</v>
      </c>
      <c r="R3342">
        <v>14</v>
      </c>
      <c r="S3342">
        <v>82</v>
      </c>
    </row>
    <row r="3343" spans="2:19" x14ac:dyDescent="0.25">
      <c r="B3343">
        <v>3341</v>
      </c>
      <c r="C3343" t="s">
        <v>1792</v>
      </c>
      <c r="D3343" t="s">
        <v>44</v>
      </c>
      <c r="E3343" s="10">
        <v>1.1574074074074073E-5</v>
      </c>
      <c r="F3343" t="s">
        <v>45</v>
      </c>
      <c r="G3343" t="s">
        <v>41</v>
      </c>
      <c r="H3343" s="11">
        <v>44171.437094907407</v>
      </c>
      <c r="I3343" t="s">
        <v>4355</v>
      </c>
      <c r="J3343">
        <v>0</v>
      </c>
      <c r="K3343">
        <v>82</v>
      </c>
      <c r="M3343">
        <v>3341</v>
      </c>
      <c r="N3343" s="16">
        <v>1.1574074074074073E-5</v>
      </c>
      <c r="O3343">
        <v>96</v>
      </c>
      <c r="P3343">
        <v>4</v>
      </c>
      <c r="Q3343">
        <f>pqZwift[[#This Row],[Afstand]]+IF(pqZwift[[#This Row],[Index]]&gt;1,Q3342,0)</f>
        <v>19207</v>
      </c>
      <c r="R3343">
        <v>15</v>
      </c>
      <c r="S3343">
        <v>82</v>
      </c>
    </row>
    <row r="3344" spans="2:19" x14ac:dyDescent="0.25">
      <c r="B3344">
        <v>3342</v>
      </c>
      <c r="C3344" t="s">
        <v>1792</v>
      </c>
      <c r="D3344" t="s">
        <v>44</v>
      </c>
      <c r="E3344" s="10">
        <v>1.1574074074074073E-5</v>
      </c>
      <c r="F3344" t="s">
        <v>45</v>
      </c>
      <c r="G3344" t="s">
        <v>41</v>
      </c>
      <c r="H3344" s="11">
        <v>44171.437106481484</v>
      </c>
      <c r="I3344" t="s">
        <v>4356</v>
      </c>
      <c r="J3344">
        <v>0</v>
      </c>
      <c r="K3344">
        <v>81</v>
      </c>
      <c r="M3344">
        <v>3342</v>
      </c>
      <c r="N3344" s="16">
        <v>1.1574074074074073E-5</v>
      </c>
      <c r="O3344">
        <v>96</v>
      </c>
      <c r="P3344">
        <v>4</v>
      </c>
      <c r="Q3344">
        <f>pqZwift[[#This Row],[Afstand]]+IF(pqZwift[[#This Row],[Index]]&gt;1,Q3343,0)</f>
        <v>19211</v>
      </c>
      <c r="R3344">
        <v>15</v>
      </c>
      <c r="S3344">
        <v>81</v>
      </c>
    </row>
    <row r="3345" spans="2:19" x14ac:dyDescent="0.25">
      <c r="B3345">
        <v>3343</v>
      </c>
      <c r="C3345" t="s">
        <v>1792</v>
      </c>
      <c r="D3345" t="s">
        <v>55</v>
      </c>
      <c r="E3345" s="10">
        <v>1.1574074074074073E-5</v>
      </c>
      <c r="F3345" t="s">
        <v>56</v>
      </c>
      <c r="G3345" t="s">
        <v>3751</v>
      </c>
      <c r="H3345" s="11">
        <v>44171.437118055554</v>
      </c>
      <c r="I3345" t="s">
        <v>4357</v>
      </c>
      <c r="J3345">
        <v>0</v>
      </c>
      <c r="K3345">
        <v>81</v>
      </c>
      <c r="M3345">
        <v>3343</v>
      </c>
      <c r="N3345" s="16">
        <v>1.1574074074074073E-5</v>
      </c>
      <c r="O3345">
        <v>96</v>
      </c>
      <c r="P3345">
        <v>5</v>
      </c>
      <c r="Q3345">
        <f>pqZwift[[#This Row],[Afstand]]+IF(pqZwift[[#This Row],[Index]]&gt;1,Q3344,0)</f>
        <v>19216</v>
      </c>
      <c r="R3345">
        <v>17</v>
      </c>
      <c r="S3345">
        <v>81</v>
      </c>
    </row>
    <row r="3346" spans="2:19" x14ac:dyDescent="0.25">
      <c r="B3346">
        <v>3344</v>
      </c>
      <c r="C3346" t="s">
        <v>1792</v>
      </c>
      <c r="D3346" t="s">
        <v>44</v>
      </c>
      <c r="E3346" s="10">
        <v>1.1574074074074073E-5</v>
      </c>
      <c r="F3346" t="s">
        <v>1151</v>
      </c>
      <c r="G3346" t="s">
        <v>41</v>
      </c>
      <c r="H3346" s="11">
        <v>44171.43712962963</v>
      </c>
      <c r="I3346" t="s">
        <v>4358</v>
      </c>
      <c r="J3346">
        <v>0</v>
      </c>
      <c r="K3346">
        <v>80</v>
      </c>
      <c r="M3346">
        <v>3344</v>
      </c>
      <c r="N3346" s="16">
        <v>1.1574074074074073E-5</v>
      </c>
      <c r="O3346">
        <v>96</v>
      </c>
      <c r="P3346">
        <v>4</v>
      </c>
      <c r="Q3346">
        <f>pqZwift[[#This Row],[Afstand]]+IF(pqZwift[[#This Row],[Index]]&gt;1,Q3345,0)</f>
        <v>19220</v>
      </c>
      <c r="R3346">
        <v>14</v>
      </c>
      <c r="S3346">
        <v>80</v>
      </c>
    </row>
    <row r="3347" spans="2:19" x14ac:dyDescent="0.25">
      <c r="B3347">
        <v>3345</v>
      </c>
      <c r="C3347" t="s">
        <v>1801</v>
      </c>
      <c r="D3347" t="s">
        <v>44</v>
      </c>
      <c r="E3347" s="10">
        <v>1.1574074074074073E-5</v>
      </c>
      <c r="F3347" t="s">
        <v>45</v>
      </c>
      <c r="G3347" t="s">
        <v>41</v>
      </c>
      <c r="H3347" s="11">
        <v>44171.437141203707</v>
      </c>
      <c r="I3347" t="s">
        <v>4359</v>
      </c>
      <c r="J3347">
        <v>0</v>
      </c>
      <c r="K3347">
        <v>82</v>
      </c>
      <c r="M3347">
        <v>3345</v>
      </c>
      <c r="N3347" s="16">
        <v>1.1574074074074073E-5</v>
      </c>
      <c r="O3347">
        <v>97</v>
      </c>
      <c r="P3347">
        <v>4</v>
      </c>
      <c r="Q3347">
        <f>pqZwift[[#This Row],[Afstand]]+IF(pqZwift[[#This Row],[Index]]&gt;1,Q3346,0)</f>
        <v>19224</v>
      </c>
      <c r="R3347">
        <v>15</v>
      </c>
      <c r="S3347">
        <v>82</v>
      </c>
    </row>
    <row r="3348" spans="2:19" x14ac:dyDescent="0.25">
      <c r="B3348">
        <v>3346</v>
      </c>
      <c r="C3348" t="s">
        <v>1801</v>
      </c>
      <c r="D3348" t="s">
        <v>44</v>
      </c>
      <c r="E3348" s="10">
        <v>1.1574074074074073E-5</v>
      </c>
      <c r="F3348" t="s">
        <v>45</v>
      </c>
      <c r="G3348" t="s">
        <v>41</v>
      </c>
      <c r="H3348" s="11">
        <v>44171.437152777777</v>
      </c>
      <c r="I3348" t="s">
        <v>4360</v>
      </c>
      <c r="J3348">
        <v>0</v>
      </c>
      <c r="K3348">
        <v>83</v>
      </c>
      <c r="M3348">
        <v>3346</v>
      </c>
      <c r="N3348" s="16">
        <v>1.1574074074074073E-5</v>
      </c>
      <c r="O3348">
        <v>97</v>
      </c>
      <c r="P3348">
        <v>4</v>
      </c>
      <c r="Q3348">
        <f>pqZwift[[#This Row],[Afstand]]+IF(pqZwift[[#This Row],[Index]]&gt;1,Q3347,0)</f>
        <v>19228</v>
      </c>
      <c r="R3348">
        <v>15</v>
      </c>
      <c r="S3348">
        <v>83</v>
      </c>
    </row>
    <row r="3349" spans="2:19" x14ac:dyDescent="0.25">
      <c r="B3349">
        <v>3347</v>
      </c>
      <c r="C3349" t="s">
        <v>1801</v>
      </c>
      <c r="D3349" t="s">
        <v>44</v>
      </c>
      <c r="E3349" s="10">
        <v>1.1574074074074073E-5</v>
      </c>
      <c r="F3349" t="s">
        <v>45</v>
      </c>
      <c r="G3349" t="s">
        <v>3046</v>
      </c>
      <c r="H3349" s="11">
        <v>44171.437164351853</v>
      </c>
      <c r="I3349" t="s">
        <v>4361</v>
      </c>
      <c r="J3349">
        <v>0</v>
      </c>
      <c r="K3349">
        <v>83</v>
      </c>
      <c r="M3349">
        <v>3347</v>
      </c>
      <c r="N3349" s="16">
        <v>1.1574074074074073E-5</v>
      </c>
      <c r="O3349">
        <v>97</v>
      </c>
      <c r="P3349">
        <v>4</v>
      </c>
      <c r="Q3349">
        <f>pqZwift[[#This Row],[Afstand]]+IF(pqZwift[[#This Row],[Index]]&gt;1,Q3348,0)</f>
        <v>19232</v>
      </c>
      <c r="R3349">
        <v>15</v>
      </c>
      <c r="S3349">
        <v>83</v>
      </c>
    </row>
    <row r="3350" spans="2:19" x14ac:dyDescent="0.25">
      <c r="B3350">
        <v>3348</v>
      </c>
      <c r="C3350" t="s">
        <v>1801</v>
      </c>
      <c r="D3350" t="s">
        <v>44</v>
      </c>
      <c r="E3350" s="10">
        <v>1.1574074074074073E-5</v>
      </c>
      <c r="F3350" t="s">
        <v>45</v>
      </c>
      <c r="G3350" t="s">
        <v>41</v>
      </c>
      <c r="H3350" s="11">
        <v>44171.437175925923</v>
      </c>
      <c r="I3350" t="s">
        <v>4362</v>
      </c>
      <c r="J3350">
        <v>0</v>
      </c>
      <c r="K3350">
        <v>83</v>
      </c>
      <c r="M3350">
        <v>3348</v>
      </c>
      <c r="N3350" s="16">
        <v>1.1574074074074073E-5</v>
      </c>
      <c r="O3350">
        <v>97</v>
      </c>
      <c r="P3350">
        <v>4</v>
      </c>
      <c r="Q3350">
        <f>pqZwift[[#This Row],[Afstand]]+IF(pqZwift[[#This Row],[Index]]&gt;1,Q3349,0)</f>
        <v>19236</v>
      </c>
      <c r="R3350">
        <v>15</v>
      </c>
      <c r="S3350">
        <v>83</v>
      </c>
    </row>
    <row r="3351" spans="2:19" x14ac:dyDescent="0.25">
      <c r="B3351">
        <v>3349</v>
      </c>
      <c r="C3351" t="s">
        <v>1801</v>
      </c>
      <c r="D3351" t="s">
        <v>44</v>
      </c>
      <c r="E3351" s="10">
        <v>1.1574074074074073E-5</v>
      </c>
      <c r="F3351" t="s">
        <v>45</v>
      </c>
      <c r="G3351" t="s">
        <v>41</v>
      </c>
      <c r="H3351" s="11">
        <v>44171.4371875</v>
      </c>
      <c r="I3351" t="s">
        <v>4363</v>
      </c>
      <c r="J3351">
        <v>0</v>
      </c>
      <c r="K3351">
        <v>83</v>
      </c>
      <c r="M3351">
        <v>3349</v>
      </c>
      <c r="N3351" s="16">
        <v>1.1574074074074073E-5</v>
      </c>
      <c r="O3351">
        <v>97</v>
      </c>
      <c r="P3351">
        <v>4</v>
      </c>
      <c r="Q3351">
        <f>pqZwift[[#This Row],[Afstand]]+IF(pqZwift[[#This Row],[Index]]&gt;1,Q3350,0)</f>
        <v>19240</v>
      </c>
      <c r="R3351">
        <v>15</v>
      </c>
      <c r="S3351">
        <v>83</v>
      </c>
    </row>
    <row r="3352" spans="2:19" x14ac:dyDescent="0.25">
      <c r="B3352">
        <v>3350</v>
      </c>
      <c r="C3352" t="s">
        <v>1801</v>
      </c>
      <c r="D3352" t="s">
        <v>44</v>
      </c>
      <c r="E3352" s="10">
        <v>1.1574074074074073E-5</v>
      </c>
      <c r="F3352" t="s">
        <v>45</v>
      </c>
      <c r="G3352" t="s">
        <v>2749</v>
      </c>
      <c r="H3352" s="11">
        <v>44171.437199074076</v>
      </c>
      <c r="I3352" t="s">
        <v>4364</v>
      </c>
      <c r="J3352">
        <v>0</v>
      </c>
      <c r="K3352">
        <v>83</v>
      </c>
      <c r="M3352">
        <v>3350</v>
      </c>
      <c r="N3352" s="16">
        <v>1.1574074074074073E-5</v>
      </c>
      <c r="O3352">
        <v>97</v>
      </c>
      <c r="P3352">
        <v>4</v>
      </c>
      <c r="Q3352">
        <f>pqZwift[[#This Row],[Afstand]]+IF(pqZwift[[#This Row],[Index]]&gt;1,Q3351,0)</f>
        <v>19244</v>
      </c>
      <c r="R3352">
        <v>15</v>
      </c>
      <c r="S3352">
        <v>83</v>
      </c>
    </row>
    <row r="3353" spans="2:19" x14ac:dyDescent="0.25">
      <c r="B3353">
        <v>3351</v>
      </c>
      <c r="C3353" t="s">
        <v>1801</v>
      </c>
      <c r="D3353" t="s">
        <v>44</v>
      </c>
      <c r="E3353" s="10">
        <v>1.1574074074074073E-5</v>
      </c>
      <c r="F3353" t="s">
        <v>1151</v>
      </c>
      <c r="G3353" t="s">
        <v>41</v>
      </c>
      <c r="H3353" s="11">
        <v>44171.437210648146</v>
      </c>
      <c r="I3353" t="s">
        <v>4365</v>
      </c>
      <c r="J3353">
        <v>0</v>
      </c>
      <c r="K3353">
        <v>83</v>
      </c>
      <c r="M3353">
        <v>3351</v>
      </c>
      <c r="N3353" s="16">
        <v>1.1574074074074073E-5</v>
      </c>
      <c r="O3353">
        <v>97</v>
      </c>
      <c r="P3353">
        <v>4</v>
      </c>
      <c r="Q3353">
        <f>pqZwift[[#This Row],[Afstand]]+IF(pqZwift[[#This Row],[Index]]&gt;1,Q3352,0)</f>
        <v>19248</v>
      </c>
      <c r="R3353">
        <v>14</v>
      </c>
      <c r="S3353">
        <v>83</v>
      </c>
    </row>
    <row r="3354" spans="2:19" x14ac:dyDescent="0.25">
      <c r="B3354">
        <v>3352</v>
      </c>
      <c r="C3354" t="s">
        <v>1801</v>
      </c>
      <c r="D3354" t="s">
        <v>44</v>
      </c>
      <c r="E3354" s="10">
        <v>1.1574074074074073E-5</v>
      </c>
      <c r="F3354" t="s">
        <v>45</v>
      </c>
      <c r="G3354" t="s">
        <v>41</v>
      </c>
      <c r="H3354" s="11">
        <v>44171.437222222223</v>
      </c>
      <c r="I3354" t="s">
        <v>4366</v>
      </c>
      <c r="J3354">
        <v>0</v>
      </c>
      <c r="K3354">
        <v>82</v>
      </c>
      <c r="M3354">
        <v>3352</v>
      </c>
      <c r="N3354" s="16">
        <v>1.1574074074074073E-5</v>
      </c>
      <c r="O3354">
        <v>97</v>
      </c>
      <c r="P3354">
        <v>4</v>
      </c>
      <c r="Q3354">
        <f>pqZwift[[#This Row],[Afstand]]+IF(pqZwift[[#This Row],[Index]]&gt;1,Q3353,0)</f>
        <v>19252</v>
      </c>
      <c r="R3354">
        <v>15</v>
      </c>
      <c r="S3354">
        <v>82</v>
      </c>
    </row>
    <row r="3355" spans="2:19" x14ac:dyDescent="0.25">
      <c r="B3355">
        <v>3353</v>
      </c>
      <c r="C3355" t="s">
        <v>1811</v>
      </c>
      <c r="D3355" t="s">
        <v>55</v>
      </c>
      <c r="E3355" s="10">
        <v>1.1574074074074073E-5</v>
      </c>
      <c r="F3355" t="s">
        <v>56</v>
      </c>
      <c r="G3355" t="s">
        <v>3751</v>
      </c>
      <c r="H3355" s="11">
        <v>44171.4372337963</v>
      </c>
      <c r="I3355" t="s">
        <v>4367</v>
      </c>
      <c r="J3355">
        <v>0</v>
      </c>
      <c r="K3355">
        <v>81</v>
      </c>
      <c r="M3355">
        <v>3353</v>
      </c>
      <c r="N3355" s="16">
        <v>1.1574074074074073E-5</v>
      </c>
      <c r="O3355">
        <v>98</v>
      </c>
      <c r="P3355">
        <v>5</v>
      </c>
      <c r="Q3355">
        <f>pqZwift[[#This Row],[Afstand]]+IF(pqZwift[[#This Row],[Index]]&gt;1,Q3354,0)</f>
        <v>19257</v>
      </c>
      <c r="R3355">
        <v>17</v>
      </c>
      <c r="S3355">
        <v>81</v>
      </c>
    </row>
    <row r="3356" spans="2:19" x14ac:dyDescent="0.25">
      <c r="B3356">
        <v>3354</v>
      </c>
      <c r="C3356" t="s">
        <v>1811</v>
      </c>
      <c r="D3356" t="s">
        <v>44</v>
      </c>
      <c r="E3356" s="10">
        <v>1.1574074074074073E-5</v>
      </c>
      <c r="F3356" t="s">
        <v>45</v>
      </c>
      <c r="G3356" t="s">
        <v>41</v>
      </c>
      <c r="H3356" s="11">
        <v>44171.437245370369</v>
      </c>
      <c r="I3356" t="s">
        <v>4368</v>
      </c>
      <c r="J3356">
        <v>0</v>
      </c>
      <c r="K3356">
        <v>82</v>
      </c>
      <c r="M3356">
        <v>3354</v>
      </c>
      <c r="N3356" s="16">
        <v>1.1574074074074073E-5</v>
      </c>
      <c r="O3356">
        <v>98</v>
      </c>
      <c r="P3356">
        <v>4</v>
      </c>
      <c r="Q3356">
        <f>pqZwift[[#This Row],[Afstand]]+IF(pqZwift[[#This Row],[Index]]&gt;1,Q3355,0)</f>
        <v>19261</v>
      </c>
      <c r="R3356">
        <v>15</v>
      </c>
      <c r="S3356">
        <v>82</v>
      </c>
    </row>
    <row r="3357" spans="2:19" x14ac:dyDescent="0.25">
      <c r="B3357">
        <v>3355</v>
      </c>
      <c r="C3357" t="s">
        <v>1811</v>
      </c>
      <c r="D3357" t="s">
        <v>44</v>
      </c>
      <c r="E3357" s="10">
        <v>1.1574074074074073E-5</v>
      </c>
      <c r="F3357" t="s">
        <v>45</v>
      </c>
      <c r="G3357" t="s">
        <v>41</v>
      </c>
      <c r="H3357" s="11">
        <v>44171.437256944446</v>
      </c>
      <c r="I3357" t="s">
        <v>4369</v>
      </c>
      <c r="J3357">
        <v>0</v>
      </c>
      <c r="K3357">
        <v>82</v>
      </c>
      <c r="M3357">
        <v>3355</v>
      </c>
      <c r="N3357" s="16">
        <v>1.1574074074074073E-5</v>
      </c>
      <c r="O3357">
        <v>98</v>
      </c>
      <c r="P3357">
        <v>4</v>
      </c>
      <c r="Q3357">
        <f>pqZwift[[#This Row],[Afstand]]+IF(pqZwift[[#This Row],[Index]]&gt;1,Q3356,0)</f>
        <v>19265</v>
      </c>
      <c r="R3357">
        <v>15</v>
      </c>
      <c r="S3357">
        <v>82</v>
      </c>
    </row>
    <row r="3358" spans="2:19" x14ac:dyDescent="0.25">
      <c r="B3358">
        <v>3356</v>
      </c>
      <c r="C3358" t="s">
        <v>1811</v>
      </c>
      <c r="D3358" t="s">
        <v>44</v>
      </c>
      <c r="E3358" s="10">
        <v>1.1574074074074073E-5</v>
      </c>
      <c r="F3358" t="s">
        <v>45</v>
      </c>
      <c r="G3358" t="s">
        <v>2749</v>
      </c>
      <c r="H3358" s="11">
        <v>44171.437268518515</v>
      </c>
      <c r="I3358" t="s">
        <v>4370</v>
      </c>
      <c r="J3358">
        <v>0</v>
      </c>
      <c r="K3358">
        <v>81</v>
      </c>
      <c r="M3358">
        <v>3356</v>
      </c>
      <c r="N3358" s="16">
        <v>1.1574074074074073E-5</v>
      </c>
      <c r="O3358">
        <v>98</v>
      </c>
      <c r="P3358">
        <v>4</v>
      </c>
      <c r="Q3358">
        <f>pqZwift[[#This Row],[Afstand]]+IF(pqZwift[[#This Row],[Index]]&gt;1,Q3357,0)</f>
        <v>19269</v>
      </c>
      <c r="R3358">
        <v>15</v>
      </c>
      <c r="S3358">
        <v>81</v>
      </c>
    </row>
    <row r="3359" spans="2:19" x14ac:dyDescent="0.25">
      <c r="B3359">
        <v>3357</v>
      </c>
      <c r="C3359" t="s">
        <v>1811</v>
      </c>
      <c r="D3359" t="s">
        <v>44</v>
      </c>
      <c r="E3359" s="10">
        <v>1.1574074074074073E-5</v>
      </c>
      <c r="F3359" t="s">
        <v>1151</v>
      </c>
      <c r="G3359" t="s">
        <v>41</v>
      </c>
      <c r="H3359" s="11">
        <v>44171.437280092592</v>
      </c>
      <c r="I3359" t="s">
        <v>4371</v>
      </c>
      <c r="J3359">
        <v>0</v>
      </c>
      <c r="K3359">
        <v>81</v>
      </c>
      <c r="M3359">
        <v>3357</v>
      </c>
      <c r="N3359" s="16">
        <v>1.1574074074074073E-5</v>
      </c>
      <c r="O3359">
        <v>98</v>
      </c>
      <c r="P3359">
        <v>4</v>
      </c>
      <c r="Q3359">
        <f>pqZwift[[#This Row],[Afstand]]+IF(pqZwift[[#This Row],[Index]]&gt;1,Q3358,0)</f>
        <v>19273</v>
      </c>
      <c r="R3359">
        <v>14</v>
      </c>
      <c r="S3359">
        <v>81</v>
      </c>
    </row>
    <row r="3360" spans="2:19" x14ac:dyDescent="0.25">
      <c r="B3360">
        <v>3358</v>
      </c>
      <c r="C3360" t="s">
        <v>1811</v>
      </c>
      <c r="D3360" t="s">
        <v>55</v>
      </c>
      <c r="E3360" s="10">
        <v>1.1574074074074073E-5</v>
      </c>
      <c r="F3360" t="s">
        <v>56</v>
      </c>
      <c r="G3360" t="s">
        <v>3751</v>
      </c>
      <c r="H3360" s="11">
        <v>44171.437291666669</v>
      </c>
      <c r="I3360" t="s">
        <v>4372</v>
      </c>
      <c r="J3360">
        <v>0</v>
      </c>
      <c r="K3360">
        <v>80</v>
      </c>
      <c r="M3360">
        <v>3358</v>
      </c>
      <c r="N3360" s="16">
        <v>1.1574074074074073E-5</v>
      </c>
      <c r="O3360">
        <v>98</v>
      </c>
      <c r="P3360">
        <v>5</v>
      </c>
      <c r="Q3360">
        <f>pqZwift[[#This Row],[Afstand]]+IF(pqZwift[[#This Row],[Index]]&gt;1,Q3359,0)</f>
        <v>19278</v>
      </c>
      <c r="R3360">
        <v>17</v>
      </c>
      <c r="S3360">
        <v>80</v>
      </c>
    </row>
    <row r="3361" spans="2:19" x14ac:dyDescent="0.25">
      <c r="B3361">
        <v>3359</v>
      </c>
      <c r="C3361" t="s">
        <v>1811</v>
      </c>
      <c r="D3361" t="s">
        <v>44</v>
      </c>
      <c r="E3361" s="10">
        <v>1.1574074074074073E-5</v>
      </c>
      <c r="F3361" t="s">
        <v>45</v>
      </c>
      <c r="G3361" t="s">
        <v>41</v>
      </c>
      <c r="H3361" s="11">
        <v>44171.437303240738</v>
      </c>
      <c r="I3361" t="s">
        <v>4373</v>
      </c>
      <c r="J3361">
        <v>0</v>
      </c>
      <c r="K3361">
        <v>81</v>
      </c>
      <c r="M3361">
        <v>3359</v>
      </c>
      <c r="N3361" s="16">
        <v>1.1574074074074073E-5</v>
      </c>
      <c r="O3361">
        <v>98</v>
      </c>
      <c r="P3361">
        <v>4</v>
      </c>
      <c r="Q3361">
        <f>pqZwift[[#This Row],[Afstand]]+IF(pqZwift[[#This Row],[Index]]&gt;1,Q3360,0)</f>
        <v>19282</v>
      </c>
      <c r="R3361">
        <v>15</v>
      </c>
      <c r="S3361">
        <v>81</v>
      </c>
    </row>
    <row r="3362" spans="2:19" x14ac:dyDescent="0.25">
      <c r="B3362">
        <v>3360</v>
      </c>
      <c r="C3362" t="s">
        <v>1811</v>
      </c>
      <c r="D3362" t="s">
        <v>44</v>
      </c>
      <c r="E3362" s="10">
        <v>1.1574074074074073E-5</v>
      </c>
      <c r="F3362" t="s">
        <v>45</v>
      </c>
      <c r="G3362" t="s">
        <v>3046</v>
      </c>
      <c r="H3362" s="11">
        <v>44171.437314814815</v>
      </c>
      <c r="I3362" t="s">
        <v>4374</v>
      </c>
      <c r="J3362">
        <v>0</v>
      </c>
      <c r="K3362">
        <v>81</v>
      </c>
      <c r="M3362">
        <v>3360</v>
      </c>
      <c r="N3362" s="16">
        <v>1.1574074074074073E-5</v>
      </c>
      <c r="O3362">
        <v>98</v>
      </c>
      <c r="P3362">
        <v>4</v>
      </c>
      <c r="Q3362">
        <f>pqZwift[[#This Row],[Afstand]]+IF(pqZwift[[#This Row],[Index]]&gt;1,Q3361,0)</f>
        <v>19286</v>
      </c>
      <c r="R3362">
        <v>15</v>
      </c>
      <c r="S3362">
        <v>81</v>
      </c>
    </row>
    <row r="3363" spans="2:19" x14ac:dyDescent="0.25">
      <c r="B3363">
        <v>3361</v>
      </c>
      <c r="C3363" t="s">
        <v>1860</v>
      </c>
      <c r="D3363" t="s">
        <v>44</v>
      </c>
      <c r="E3363" s="10">
        <v>1.1574074074074073E-5</v>
      </c>
      <c r="F3363" t="s">
        <v>1151</v>
      </c>
      <c r="G3363" t="s">
        <v>41</v>
      </c>
      <c r="H3363" s="11">
        <v>44171.437326388892</v>
      </c>
      <c r="I3363" t="s">
        <v>4375</v>
      </c>
      <c r="J3363">
        <v>0</v>
      </c>
      <c r="K3363">
        <v>80</v>
      </c>
      <c r="M3363">
        <v>3361</v>
      </c>
      <c r="N3363" s="16">
        <v>1.1574074074074073E-5</v>
      </c>
      <c r="O3363">
        <v>99</v>
      </c>
      <c r="P3363">
        <v>4</v>
      </c>
      <c r="Q3363">
        <f>pqZwift[[#This Row],[Afstand]]+IF(pqZwift[[#This Row],[Index]]&gt;1,Q3362,0)</f>
        <v>19290</v>
      </c>
      <c r="R3363">
        <v>14</v>
      </c>
      <c r="S3363">
        <v>80</v>
      </c>
    </row>
    <row r="3364" spans="2:19" x14ac:dyDescent="0.25">
      <c r="B3364">
        <v>3362</v>
      </c>
      <c r="C3364" t="s">
        <v>1860</v>
      </c>
      <c r="D3364" t="s">
        <v>44</v>
      </c>
      <c r="E3364" s="10">
        <v>1.1574074074074073E-5</v>
      </c>
      <c r="F3364" t="s">
        <v>45</v>
      </c>
      <c r="G3364" t="s">
        <v>41</v>
      </c>
      <c r="H3364" s="11">
        <v>44171.437337962961</v>
      </c>
      <c r="I3364" t="s">
        <v>4376</v>
      </c>
      <c r="J3364">
        <v>0</v>
      </c>
      <c r="K3364">
        <v>81</v>
      </c>
      <c r="M3364">
        <v>3362</v>
      </c>
      <c r="N3364" s="16">
        <v>1.1574074074074073E-5</v>
      </c>
      <c r="O3364">
        <v>99</v>
      </c>
      <c r="P3364">
        <v>4</v>
      </c>
      <c r="Q3364">
        <f>pqZwift[[#This Row],[Afstand]]+IF(pqZwift[[#This Row],[Index]]&gt;1,Q3363,0)</f>
        <v>19294</v>
      </c>
      <c r="R3364">
        <v>15</v>
      </c>
      <c r="S3364">
        <v>81</v>
      </c>
    </row>
    <row r="3365" spans="2:19" x14ac:dyDescent="0.25">
      <c r="B3365">
        <v>3363</v>
      </c>
      <c r="C3365" t="s">
        <v>1860</v>
      </c>
      <c r="D3365" t="s">
        <v>44</v>
      </c>
      <c r="E3365" s="10">
        <v>1.1574074074074073E-5</v>
      </c>
      <c r="F3365" t="s">
        <v>45</v>
      </c>
      <c r="G3365" t="s">
        <v>2749</v>
      </c>
      <c r="H3365" s="11">
        <v>44171.437349537038</v>
      </c>
      <c r="I3365" t="s">
        <v>4377</v>
      </c>
      <c r="J3365">
        <v>0</v>
      </c>
      <c r="K3365">
        <v>81</v>
      </c>
      <c r="M3365">
        <v>3363</v>
      </c>
      <c r="N3365" s="16">
        <v>1.1574074074074073E-5</v>
      </c>
      <c r="O3365">
        <v>99</v>
      </c>
      <c r="P3365">
        <v>4</v>
      </c>
      <c r="Q3365">
        <f>pqZwift[[#This Row],[Afstand]]+IF(pqZwift[[#This Row],[Index]]&gt;1,Q3364,0)</f>
        <v>19298</v>
      </c>
      <c r="R3365">
        <v>15</v>
      </c>
      <c r="S3365">
        <v>81</v>
      </c>
    </row>
    <row r="3366" spans="2:19" x14ac:dyDescent="0.25">
      <c r="B3366">
        <v>3364</v>
      </c>
      <c r="C3366" t="s">
        <v>1860</v>
      </c>
      <c r="D3366" t="s">
        <v>44</v>
      </c>
      <c r="E3366" s="10">
        <v>1.1574074074074073E-5</v>
      </c>
      <c r="F3366" t="s">
        <v>45</v>
      </c>
      <c r="G3366" t="s">
        <v>41</v>
      </c>
      <c r="H3366" s="11">
        <v>44171.437361111108</v>
      </c>
      <c r="I3366" t="s">
        <v>4378</v>
      </c>
      <c r="J3366">
        <v>0</v>
      </c>
      <c r="K3366">
        <v>81</v>
      </c>
      <c r="M3366">
        <v>3364</v>
      </c>
      <c r="N3366" s="16">
        <v>1.1574074074074073E-5</v>
      </c>
      <c r="O3366">
        <v>99</v>
      </c>
      <c r="P3366">
        <v>4</v>
      </c>
      <c r="Q3366">
        <f>pqZwift[[#This Row],[Afstand]]+IF(pqZwift[[#This Row],[Index]]&gt;1,Q3365,0)</f>
        <v>19302</v>
      </c>
      <c r="R3366">
        <v>15</v>
      </c>
      <c r="S3366">
        <v>81</v>
      </c>
    </row>
    <row r="3367" spans="2:19" x14ac:dyDescent="0.25">
      <c r="B3367">
        <v>3365</v>
      </c>
      <c r="C3367" t="s">
        <v>1860</v>
      </c>
      <c r="D3367" t="s">
        <v>55</v>
      </c>
      <c r="E3367" s="10">
        <v>1.1574074074074073E-5</v>
      </c>
      <c r="F3367" t="s">
        <v>52</v>
      </c>
      <c r="G3367" t="s">
        <v>2732</v>
      </c>
      <c r="H3367" s="11">
        <v>44171.437372685185</v>
      </c>
      <c r="I3367" t="s">
        <v>4379</v>
      </c>
      <c r="J3367">
        <v>0</v>
      </c>
      <c r="K3367">
        <v>82</v>
      </c>
      <c r="M3367">
        <v>3365</v>
      </c>
      <c r="N3367" s="16">
        <v>1.1574074074074073E-5</v>
      </c>
      <c r="O3367">
        <v>99</v>
      </c>
      <c r="P3367">
        <v>5</v>
      </c>
      <c r="Q3367">
        <f>pqZwift[[#This Row],[Afstand]]+IF(pqZwift[[#This Row],[Index]]&gt;1,Q3366,0)</f>
        <v>19307</v>
      </c>
      <c r="R3367">
        <v>16</v>
      </c>
      <c r="S3367">
        <v>82</v>
      </c>
    </row>
    <row r="3368" spans="2:19" x14ac:dyDescent="0.25">
      <c r="B3368">
        <v>3366</v>
      </c>
      <c r="C3368" t="s">
        <v>1860</v>
      </c>
      <c r="D3368" t="s">
        <v>44</v>
      </c>
      <c r="E3368" s="10">
        <v>1.1574074074074073E-5</v>
      </c>
      <c r="F3368" t="s">
        <v>45</v>
      </c>
      <c r="G3368" t="s">
        <v>41</v>
      </c>
      <c r="H3368" s="11">
        <v>44171.437384259261</v>
      </c>
      <c r="I3368" t="s">
        <v>4380</v>
      </c>
      <c r="J3368">
        <v>0</v>
      </c>
      <c r="K3368">
        <v>82</v>
      </c>
      <c r="M3368">
        <v>3366</v>
      </c>
      <c r="N3368" s="16">
        <v>1.1574074074074073E-5</v>
      </c>
      <c r="O3368">
        <v>99</v>
      </c>
      <c r="P3368">
        <v>4</v>
      </c>
      <c r="Q3368">
        <f>pqZwift[[#This Row],[Afstand]]+IF(pqZwift[[#This Row],[Index]]&gt;1,Q3367,0)</f>
        <v>19311</v>
      </c>
      <c r="R3368">
        <v>15</v>
      </c>
      <c r="S3368">
        <v>82</v>
      </c>
    </row>
    <row r="3369" spans="2:19" x14ac:dyDescent="0.25">
      <c r="B3369">
        <v>3367</v>
      </c>
      <c r="C3369" t="s">
        <v>1860</v>
      </c>
      <c r="D3369" t="s">
        <v>44</v>
      </c>
      <c r="E3369" s="10">
        <v>1.1574074074074073E-5</v>
      </c>
      <c r="F3369" t="s">
        <v>52</v>
      </c>
      <c r="G3369" t="s">
        <v>3812</v>
      </c>
      <c r="H3369" s="11">
        <v>44171.437395833331</v>
      </c>
      <c r="I3369" t="s">
        <v>4381</v>
      </c>
      <c r="J3369">
        <v>0</v>
      </c>
      <c r="K3369">
        <v>81</v>
      </c>
      <c r="M3369">
        <v>3367</v>
      </c>
      <c r="N3369" s="16">
        <v>1.1574074074074073E-5</v>
      </c>
      <c r="O3369">
        <v>99</v>
      </c>
      <c r="P3369">
        <v>4</v>
      </c>
      <c r="Q3369">
        <f>pqZwift[[#This Row],[Afstand]]+IF(pqZwift[[#This Row],[Index]]&gt;1,Q3368,0)</f>
        <v>19315</v>
      </c>
      <c r="R3369">
        <v>16</v>
      </c>
      <c r="S3369">
        <v>81</v>
      </c>
    </row>
    <row r="3370" spans="2:19" x14ac:dyDescent="0.25">
      <c r="B3370">
        <v>3368</v>
      </c>
      <c r="C3370" t="s">
        <v>1860</v>
      </c>
      <c r="D3370" t="s">
        <v>44</v>
      </c>
      <c r="E3370" s="10">
        <v>1.1574074074074073E-5</v>
      </c>
      <c r="F3370" t="s">
        <v>45</v>
      </c>
      <c r="G3370" t="s">
        <v>41</v>
      </c>
      <c r="H3370" s="11">
        <v>44171.437407407408</v>
      </c>
      <c r="I3370" t="s">
        <v>4382</v>
      </c>
      <c r="J3370">
        <v>0</v>
      </c>
      <c r="K3370">
        <v>82</v>
      </c>
      <c r="M3370">
        <v>3368</v>
      </c>
      <c r="N3370" s="16">
        <v>1.1574074074074073E-5</v>
      </c>
      <c r="O3370">
        <v>99</v>
      </c>
      <c r="P3370">
        <v>4</v>
      </c>
      <c r="Q3370">
        <f>pqZwift[[#This Row],[Afstand]]+IF(pqZwift[[#This Row],[Index]]&gt;1,Q3369,0)</f>
        <v>19319</v>
      </c>
      <c r="R3370">
        <v>15</v>
      </c>
      <c r="S3370">
        <v>82</v>
      </c>
    </row>
    <row r="3371" spans="2:19" x14ac:dyDescent="0.25">
      <c r="B3371">
        <v>3369</v>
      </c>
      <c r="C3371" t="s">
        <v>1860</v>
      </c>
      <c r="D3371" t="s">
        <v>55</v>
      </c>
      <c r="E3371" s="10">
        <v>1.1574074074074073E-5</v>
      </c>
      <c r="F3371" t="s">
        <v>56</v>
      </c>
      <c r="G3371" t="s">
        <v>64</v>
      </c>
      <c r="H3371" s="11">
        <v>44171.437418981484</v>
      </c>
      <c r="I3371" t="s">
        <v>4383</v>
      </c>
      <c r="J3371">
        <v>0</v>
      </c>
      <c r="K3371">
        <v>83</v>
      </c>
      <c r="M3371">
        <v>3369</v>
      </c>
      <c r="N3371" s="16">
        <v>1.1574074074074073E-5</v>
      </c>
      <c r="O3371">
        <v>99</v>
      </c>
      <c r="P3371">
        <v>5</v>
      </c>
      <c r="Q3371">
        <f>pqZwift[[#This Row],[Afstand]]+IF(pqZwift[[#This Row],[Index]]&gt;1,Q3370,0)</f>
        <v>19324</v>
      </c>
      <c r="R3371">
        <v>17</v>
      </c>
      <c r="S3371">
        <v>83</v>
      </c>
    </row>
    <row r="3372" spans="2:19" x14ac:dyDescent="0.25">
      <c r="B3372">
        <v>3370</v>
      </c>
      <c r="C3372" t="s">
        <v>1860</v>
      </c>
      <c r="D3372" t="s">
        <v>44</v>
      </c>
      <c r="E3372" s="10">
        <v>1.1574074074074073E-5</v>
      </c>
      <c r="F3372" t="s">
        <v>45</v>
      </c>
      <c r="G3372" t="s">
        <v>41</v>
      </c>
      <c r="H3372" s="11">
        <v>44171.437430555554</v>
      </c>
      <c r="I3372" t="s">
        <v>4384</v>
      </c>
      <c r="J3372">
        <v>0</v>
      </c>
      <c r="K3372">
        <v>82</v>
      </c>
      <c r="M3372">
        <v>3370</v>
      </c>
      <c r="N3372" s="16">
        <v>1.1574074074074073E-5</v>
      </c>
      <c r="O3372">
        <v>99</v>
      </c>
      <c r="P3372">
        <v>4</v>
      </c>
      <c r="Q3372">
        <f>pqZwift[[#This Row],[Afstand]]+IF(pqZwift[[#This Row],[Index]]&gt;1,Q3371,0)</f>
        <v>19328</v>
      </c>
      <c r="R3372">
        <v>15</v>
      </c>
      <c r="S3372">
        <v>82</v>
      </c>
    </row>
    <row r="3373" spans="2:19" x14ac:dyDescent="0.25">
      <c r="B3373">
        <v>3371</v>
      </c>
      <c r="C3373" t="s">
        <v>1869</v>
      </c>
      <c r="D3373" t="s">
        <v>44</v>
      </c>
      <c r="E3373" s="10">
        <v>1.1574074074074073E-5</v>
      </c>
      <c r="F3373" t="s">
        <v>52</v>
      </c>
      <c r="G3373" t="s">
        <v>3812</v>
      </c>
      <c r="H3373" s="11">
        <v>44171.437442129631</v>
      </c>
      <c r="I3373" t="s">
        <v>4385</v>
      </c>
      <c r="J3373">
        <v>0</v>
      </c>
      <c r="K3373">
        <v>83</v>
      </c>
      <c r="M3373">
        <v>3371</v>
      </c>
      <c r="N3373" s="16">
        <v>1.1574074074074073E-5</v>
      </c>
      <c r="O3373">
        <v>100</v>
      </c>
      <c r="P3373">
        <v>4</v>
      </c>
      <c r="Q3373">
        <f>pqZwift[[#This Row],[Afstand]]+IF(pqZwift[[#This Row],[Index]]&gt;1,Q3372,0)</f>
        <v>19332</v>
      </c>
      <c r="R3373">
        <v>16</v>
      </c>
      <c r="S3373">
        <v>83</v>
      </c>
    </row>
    <row r="3374" spans="2:19" x14ac:dyDescent="0.25">
      <c r="B3374">
        <v>3372</v>
      </c>
      <c r="C3374" t="s">
        <v>1869</v>
      </c>
      <c r="D3374" t="s">
        <v>44</v>
      </c>
      <c r="E3374" s="10">
        <v>1.1574074074074073E-5</v>
      </c>
      <c r="F3374" t="s">
        <v>45</v>
      </c>
      <c r="G3374" t="s">
        <v>41</v>
      </c>
      <c r="H3374" s="11">
        <v>44171.4374537037</v>
      </c>
      <c r="I3374" t="s">
        <v>4386</v>
      </c>
      <c r="J3374">
        <v>0</v>
      </c>
      <c r="K3374">
        <v>83</v>
      </c>
      <c r="M3374">
        <v>3372</v>
      </c>
      <c r="N3374" s="16">
        <v>1.1574074074074073E-5</v>
      </c>
      <c r="O3374">
        <v>100</v>
      </c>
      <c r="P3374">
        <v>4</v>
      </c>
      <c r="Q3374">
        <f>pqZwift[[#This Row],[Afstand]]+IF(pqZwift[[#This Row],[Index]]&gt;1,Q3373,0)</f>
        <v>19336</v>
      </c>
      <c r="R3374">
        <v>15</v>
      </c>
      <c r="S3374">
        <v>83</v>
      </c>
    </row>
    <row r="3375" spans="2:19" x14ac:dyDescent="0.25">
      <c r="B3375">
        <v>3373</v>
      </c>
      <c r="C3375" t="s">
        <v>1869</v>
      </c>
      <c r="D3375" t="s">
        <v>55</v>
      </c>
      <c r="E3375" s="10">
        <v>1.1574074074074073E-5</v>
      </c>
      <c r="F3375" t="s">
        <v>61</v>
      </c>
      <c r="G3375" t="s">
        <v>132</v>
      </c>
      <c r="H3375" s="11">
        <v>44171.437465277777</v>
      </c>
      <c r="I3375" t="s">
        <v>4387</v>
      </c>
      <c r="J3375">
        <v>0</v>
      </c>
      <c r="K3375">
        <v>82</v>
      </c>
      <c r="M3375">
        <v>3373</v>
      </c>
      <c r="N3375" s="16">
        <v>1.1574074074074073E-5</v>
      </c>
      <c r="O3375">
        <v>100</v>
      </c>
      <c r="P3375">
        <v>5</v>
      </c>
      <c r="Q3375">
        <f>pqZwift[[#This Row],[Afstand]]+IF(pqZwift[[#This Row],[Index]]&gt;1,Q3374,0)</f>
        <v>19341</v>
      </c>
      <c r="R3375">
        <v>18</v>
      </c>
      <c r="S3375">
        <v>82</v>
      </c>
    </row>
    <row r="3376" spans="2:19" x14ac:dyDescent="0.25">
      <c r="B3376">
        <v>3374</v>
      </c>
      <c r="C3376" t="s">
        <v>1869</v>
      </c>
      <c r="D3376" t="s">
        <v>44</v>
      </c>
      <c r="E3376" s="10">
        <v>1.1574074074074073E-5</v>
      </c>
      <c r="F3376" t="s">
        <v>45</v>
      </c>
      <c r="G3376" t="s">
        <v>41</v>
      </c>
      <c r="H3376" s="11">
        <v>44171.437476851854</v>
      </c>
      <c r="I3376" t="s">
        <v>4388</v>
      </c>
      <c r="J3376">
        <v>0</v>
      </c>
      <c r="K3376">
        <v>83</v>
      </c>
      <c r="M3376">
        <v>3374</v>
      </c>
      <c r="N3376" s="16">
        <v>1.1574074074074073E-5</v>
      </c>
      <c r="O3376">
        <v>100</v>
      </c>
      <c r="P3376">
        <v>4</v>
      </c>
      <c r="Q3376">
        <f>pqZwift[[#This Row],[Afstand]]+IF(pqZwift[[#This Row],[Index]]&gt;1,Q3375,0)</f>
        <v>19345</v>
      </c>
      <c r="R3376">
        <v>15</v>
      </c>
      <c r="S3376">
        <v>83</v>
      </c>
    </row>
    <row r="3377" spans="2:19" x14ac:dyDescent="0.25">
      <c r="B3377">
        <v>3375</v>
      </c>
      <c r="C3377" t="s">
        <v>1869</v>
      </c>
      <c r="D3377" t="s">
        <v>44</v>
      </c>
      <c r="E3377" s="10">
        <v>1.1574074074074073E-5</v>
      </c>
      <c r="F3377" t="s">
        <v>52</v>
      </c>
      <c r="G3377" t="s">
        <v>3799</v>
      </c>
      <c r="H3377" s="11">
        <v>44171.437488425923</v>
      </c>
      <c r="I3377" t="s">
        <v>4389</v>
      </c>
      <c r="J3377">
        <v>0</v>
      </c>
      <c r="K3377">
        <v>83</v>
      </c>
      <c r="M3377">
        <v>3375</v>
      </c>
      <c r="N3377" s="16">
        <v>1.1574074074074073E-5</v>
      </c>
      <c r="O3377">
        <v>100</v>
      </c>
      <c r="P3377">
        <v>4</v>
      </c>
      <c r="Q3377">
        <f>pqZwift[[#This Row],[Afstand]]+IF(pqZwift[[#This Row],[Index]]&gt;1,Q3376,0)</f>
        <v>19349</v>
      </c>
      <c r="R3377">
        <v>16</v>
      </c>
      <c r="S3377">
        <v>83</v>
      </c>
    </row>
    <row r="3378" spans="2:19" x14ac:dyDescent="0.25">
      <c r="B3378">
        <v>3376</v>
      </c>
      <c r="C3378" t="s">
        <v>1869</v>
      </c>
      <c r="D3378" t="s">
        <v>44</v>
      </c>
      <c r="E3378" s="10">
        <v>1.1574074074074073E-5</v>
      </c>
      <c r="F3378" t="s">
        <v>52</v>
      </c>
      <c r="G3378" t="s">
        <v>41</v>
      </c>
      <c r="H3378" s="11">
        <v>44171.4375</v>
      </c>
      <c r="I3378" t="s">
        <v>4390</v>
      </c>
      <c r="J3378">
        <v>0</v>
      </c>
      <c r="K3378">
        <v>82</v>
      </c>
      <c r="M3378">
        <v>3376</v>
      </c>
      <c r="N3378" s="16">
        <v>1.1574074074074073E-5</v>
      </c>
      <c r="O3378">
        <v>100</v>
      </c>
      <c r="P3378">
        <v>4</v>
      </c>
      <c r="Q3378">
        <f>pqZwift[[#This Row],[Afstand]]+IF(pqZwift[[#This Row],[Index]]&gt;1,Q3377,0)</f>
        <v>19353</v>
      </c>
      <c r="R3378">
        <v>16</v>
      </c>
      <c r="S3378">
        <v>82</v>
      </c>
    </row>
    <row r="3379" spans="2:19" x14ac:dyDescent="0.25">
      <c r="B3379">
        <v>3377</v>
      </c>
      <c r="C3379" t="s">
        <v>1869</v>
      </c>
      <c r="D3379" t="s">
        <v>55</v>
      </c>
      <c r="E3379" s="10">
        <v>1.1574074074074073E-5</v>
      </c>
      <c r="F3379" t="s">
        <v>56</v>
      </c>
      <c r="G3379" t="s">
        <v>2745</v>
      </c>
      <c r="H3379" s="11">
        <v>44171.437511574077</v>
      </c>
      <c r="I3379" t="s">
        <v>4391</v>
      </c>
      <c r="J3379">
        <v>0</v>
      </c>
      <c r="K3379">
        <v>83</v>
      </c>
      <c r="M3379">
        <v>3377</v>
      </c>
      <c r="N3379" s="16">
        <v>1.1574074074074073E-5</v>
      </c>
      <c r="O3379">
        <v>100</v>
      </c>
      <c r="P3379">
        <v>5</v>
      </c>
      <c r="Q3379">
        <f>pqZwift[[#This Row],[Afstand]]+IF(pqZwift[[#This Row],[Index]]&gt;1,Q3378,0)</f>
        <v>19358</v>
      </c>
      <c r="R3379">
        <v>17</v>
      </c>
      <c r="S3379">
        <v>83</v>
      </c>
    </row>
    <row r="3380" spans="2:19" x14ac:dyDescent="0.25">
      <c r="B3380">
        <v>3378</v>
      </c>
      <c r="C3380" t="s">
        <v>1869</v>
      </c>
      <c r="D3380" t="s">
        <v>55</v>
      </c>
      <c r="E3380" s="10">
        <v>1.1574074074074073E-5</v>
      </c>
      <c r="F3380" t="s">
        <v>56</v>
      </c>
      <c r="G3380" t="s">
        <v>41</v>
      </c>
      <c r="H3380" s="11">
        <v>44171.437523148146</v>
      </c>
      <c r="I3380" t="s">
        <v>4392</v>
      </c>
      <c r="J3380">
        <v>0</v>
      </c>
      <c r="K3380">
        <v>84</v>
      </c>
      <c r="M3380">
        <v>3378</v>
      </c>
      <c r="N3380" s="16">
        <v>1.1574074074074073E-5</v>
      </c>
      <c r="O3380">
        <v>100</v>
      </c>
      <c r="P3380">
        <v>5</v>
      </c>
      <c r="Q3380">
        <f>pqZwift[[#This Row],[Afstand]]+IF(pqZwift[[#This Row],[Index]]&gt;1,Q3379,0)</f>
        <v>19363</v>
      </c>
      <c r="R3380">
        <v>17</v>
      </c>
      <c r="S3380">
        <v>84</v>
      </c>
    </row>
    <row r="3381" spans="2:19" x14ac:dyDescent="0.25">
      <c r="B3381">
        <v>3379</v>
      </c>
      <c r="C3381" t="s">
        <v>1869</v>
      </c>
      <c r="D3381" t="s">
        <v>55</v>
      </c>
      <c r="E3381" s="10">
        <v>1.1574074074074073E-5</v>
      </c>
      <c r="F3381" t="s">
        <v>921</v>
      </c>
      <c r="G3381" t="s">
        <v>2883</v>
      </c>
      <c r="H3381" s="11">
        <v>44171.437534722223</v>
      </c>
      <c r="I3381" t="s">
        <v>4393</v>
      </c>
      <c r="J3381">
        <v>0</v>
      </c>
      <c r="K3381">
        <v>84</v>
      </c>
      <c r="M3381">
        <v>3379</v>
      </c>
      <c r="N3381" s="16">
        <v>1.1574074074074073E-5</v>
      </c>
      <c r="O3381">
        <v>100</v>
      </c>
      <c r="P3381">
        <v>5</v>
      </c>
      <c r="Q3381">
        <f>pqZwift[[#This Row],[Afstand]]+IF(pqZwift[[#This Row],[Index]]&gt;1,Q3380,0)</f>
        <v>19368</v>
      </c>
      <c r="R3381">
        <v>19</v>
      </c>
      <c r="S3381">
        <v>84</v>
      </c>
    </row>
    <row r="3382" spans="2:19" x14ac:dyDescent="0.25">
      <c r="B3382">
        <v>3380</v>
      </c>
      <c r="C3382" t="s">
        <v>1869</v>
      </c>
      <c r="D3382" t="s">
        <v>55</v>
      </c>
      <c r="E3382" s="10">
        <v>1.1574074074074073E-5</v>
      </c>
      <c r="F3382" t="s">
        <v>61</v>
      </c>
      <c r="G3382" t="s">
        <v>2053</v>
      </c>
      <c r="H3382" s="11">
        <v>44171.4375462963</v>
      </c>
      <c r="I3382" t="s">
        <v>4394</v>
      </c>
      <c r="J3382">
        <v>0</v>
      </c>
      <c r="K3382">
        <v>87</v>
      </c>
      <c r="M3382">
        <v>3380</v>
      </c>
      <c r="N3382" s="16">
        <v>1.1574074074074073E-5</v>
      </c>
      <c r="O3382">
        <v>100</v>
      </c>
      <c r="P3382">
        <v>5</v>
      </c>
      <c r="Q3382">
        <f>pqZwift[[#This Row],[Afstand]]+IF(pqZwift[[#This Row],[Index]]&gt;1,Q3381,0)</f>
        <v>19373</v>
      </c>
      <c r="R3382">
        <v>18</v>
      </c>
      <c r="S3382">
        <v>87</v>
      </c>
    </row>
    <row r="3383" spans="2:19" x14ac:dyDescent="0.25">
      <c r="B3383">
        <v>3381</v>
      </c>
      <c r="C3383" t="s">
        <v>1869</v>
      </c>
      <c r="D3383" t="s">
        <v>55</v>
      </c>
      <c r="E3383" s="10">
        <v>1.1574074074074073E-5</v>
      </c>
      <c r="F3383" t="s">
        <v>921</v>
      </c>
      <c r="G3383" t="s">
        <v>41</v>
      </c>
      <c r="H3383" s="11">
        <v>44171.437557870369</v>
      </c>
      <c r="I3383" t="s">
        <v>4395</v>
      </c>
      <c r="J3383">
        <v>0</v>
      </c>
      <c r="K3383">
        <v>88</v>
      </c>
      <c r="M3383">
        <v>3381</v>
      </c>
      <c r="N3383" s="16">
        <v>1.1574074074074073E-5</v>
      </c>
      <c r="O3383">
        <v>100</v>
      </c>
      <c r="P3383">
        <v>5</v>
      </c>
      <c r="Q3383">
        <f>pqZwift[[#This Row],[Afstand]]+IF(pqZwift[[#This Row],[Index]]&gt;1,Q3382,0)</f>
        <v>19378</v>
      </c>
      <c r="R3383">
        <v>19</v>
      </c>
      <c r="S3383">
        <v>88</v>
      </c>
    </row>
    <row r="3384" spans="2:19" x14ac:dyDescent="0.25">
      <c r="B3384">
        <v>3382</v>
      </c>
      <c r="C3384" t="s">
        <v>1869</v>
      </c>
      <c r="D3384" t="s">
        <v>66</v>
      </c>
      <c r="E3384" s="10">
        <v>1.1574074074074073E-5</v>
      </c>
      <c r="F3384" t="s">
        <v>327</v>
      </c>
      <c r="G3384" t="s">
        <v>2943</v>
      </c>
      <c r="H3384" s="11">
        <v>44171.437569444446</v>
      </c>
      <c r="I3384" t="s">
        <v>4396</v>
      </c>
      <c r="J3384">
        <v>0</v>
      </c>
      <c r="K3384">
        <v>89</v>
      </c>
      <c r="M3384">
        <v>3382</v>
      </c>
      <c r="N3384" s="16">
        <v>1.1574074074074073E-5</v>
      </c>
      <c r="O3384">
        <v>100</v>
      </c>
      <c r="P3384">
        <v>6</v>
      </c>
      <c r="Q3384">
        <f>pqZwift[[#This Row],[Afstand]]+IF(pqZwift[[#This Row],[Index]]&gt;1,Q3383,0)</f>
        <v>19384</v>
      </c>
      <c r="R3384">
        <v>20</v>
      </c>
      <c r="S3384">
        <v>89</v>
      </c>
    </row>
    <row r="3385" spans="2:19" x14ac:dyDescent="0.25">
      <c r="B3385">
        <v>3383</v>
      </c>
      <c r="C3385" t="s">
        <v>1869</v>
      </c>
      <c r="D3385" t="s">
        <v>66</v>
      </c>
      <c r="E3385" s="10">
        <v>1.1574074074074073E-5</v>
      </c>
      <c r="F3385" t="s">
        <v>327</v>
      </c>
      <c r="G3385" t="s">
        <v>3795</v>
      </c>
      <c r="H3385" s="11">
        <v>44171.437581018516</v>
      </c>
      <c r="I3385" t="s">
        <v>4397</v>
      </c>
      <c r="J3385">
        <v>0</v>
      </c>
      <c r="K3385">
        <v>89</v>
      </c>
      <c r="M3385">
        <v>3383</v>
      </c>
      <c r="N3385" s="16">
        <v>1.1574074074074073E-5</v>
      </c>
      <c r="O3385">
        <v>100</v>
      </c>
      <c r="P3385">
        <v>6</v>
      </c>
      <c r="Q3385">
        <f>pqZwift[[#This Row],[Afstand]]+IF(pqZwift[[#This Row],[Index]]&gt;1,Q3384,0)</f>
        <v>19390</v>
      </c>
      <c r="R3385">
        <v>20</v>
      </c>
      <c r="S3385">
        <v>89</v>
      </c>
    </row>
    <row r="3386" spans="2:19" x14ac:dyDescent="0.25">
      <c r="B3386">
        <v>3384</v>
      </c>
      <c r="C3386" t="s">
        <v>1869</v>
      </c>
      <c r="D3386" t="s">
        <v>66</v>
      </c>
      <c r="E3386" s="10">
        <v>1.1574074074074073E-5</v>
      </c>
      <c r="F3386" t="s">
        <v>70</v>
      </c>
      <c r="G3386" t="s">
        <v>3778</v>
      </c>
      <c r="H3386" s="11">
        <v>44171.437592592592</v>
      </c>
      <c r="I3386" t="s">
        <v>4398</v>
      </c>
      <c r="J3386">
        <v>0</v>
      </c>
      <c r="K3386">
        <v>89</v>
      </c>
      <c r="M3386">
        <v>3384</v>
      </c>
      <c r="N3386" s="16">
        <v>1.1574074074074073E-5</v>
      </c>
      <c r="O3386">
        <v>100</v>
      </c>
      <c r="P3386">
        <v>6</v>
      </c>
      <c r="Q3386">
        <f>pqZwift[[#This Row],[Afstand]]+IF(pqZwift[[#This Row],[Index]]&gt;1,Q3385,0)</f>
        <v>19396</v>
      </c>
      <c r="R3386">
        <v>22</v>
      </c>
      <c r="S3386">
        <v>89</v>
      </c>
    </row>
    <row r="3387" spans="2:19" x14ac:dyDescent="0.25">
      <c r="B3387">
        <v>3385</v>
      </c>
      <c r="C3387" t="s">
        <v>1869</v>
      </c>
      <c r="D3387" t="s">
        <v>66</v>
      </c>
      <c r="E3387" s="10">
        <v>1.1574074074074073E-5</v>
      </c>
      <c r="F3387" t="s">
        <v>70</v>
      </c>
      <c r="G3387" t="s">
        <v>4399</v>
      </c>
      <c r="H3387" s="11">
        <v>44171.437604166669</v>
      </c>
      <c r="I3387" t="s">
        <v>4400</v>
      </c>
      <c r="J3387">
        <v>0</v>
      </c>
      <c r="K3387">
        <v>88</v>
      </c>
      <c r="M3387">
        <v>3385</v>
      </c>
      <c r="N3387" s="16">
        <v>1.1574074074074073E-5</v>
      </c>
      <c r="O3387">
        <v>100</v>
      </c>
      <c r="P3387">
        <v>6</v>
      </c>
      <c r="Q3387">
        <f>pqZwift[[#This Row],[Afstand]]+IF(pqZwift[[#This Row],[Index]]&gt;1,Q3386,0)</f>
        <v>19402</v>
      </c>
      <c r="R3387">
        <v>22</v>
      </c>
      <c r="S3387">
        <v>88</v>
      </c>
    </row>
    <row r="3388" spans="2:19" x14ac:dyDescent="0.25">
      <c r="B3388">
        <v>3386</v>
      </c>
      <c r="C3388" t="s">
        <v>1869</v>
      </c>
      <c r="D3388" t="s">
        <v>66</v>
      </c>
      <c r="E3388" s="10">
        <v>1.1574074074074073E-5</v>
      </c>
      <c r="F3388" t="s">
        <v>70</v>
      </c>
      <c r="G3388" t="s">
        <v>4399</v>
      </c>
      <c r="H3388" s="11">
        <v>44171.437615740739</v>
      </c>
      <c r="I3388" t="s">
        <v>4401</v>
      </c>
      <c r="J3388">
        <v>0</v>
      </c>
      <c r="K3388">
        <v>90</v>
      </c>
      <c r="M3388">
        <v>3386</v>
      </c>
      <c r="N3388" s="16">
        <v>1.1574074074074073E-5</v>
      </c>
      <c r="O3388">
        <v>100</v>
      </c>
      <c r="P3388">
        <v>6</v>
      </c>
      <c r="Q3388">
        <f>pqZwift[[#This Row],[Afstand]]+IF(pqZwift[[#This Row],[Index]]&gt;1,Q3387,0)</f>
        <v>19408</v>
      </c>
      <c r="R3388">
        <v>22</v>
      </c>
      <c r="S3388">
        <v>90</v>
      </c>
    </row>
    <row r="3389" spans="2:19" x14ac:dyDescent="0.25">
      <c r="B3389">
        <v>3387</v>
      </c>
      <c r="C3389" t="s">
        <v>1869</v>
      </c>
      <c r="D3389" t="s">
        <v>43</v>
      </c>
      <c r="E3389" s="10">
        <v>1.1574074074074073E-5</v>
      </c>
      <c r="F3389" t="s">
        <v>79</v>
      </c>
      <c r="G3389" t="s">
        <v>80</v>
      </c>
      <c r="H3389" s="11">
        <v>44171.437627314815</v>
      </c>
      <c r="I3389" t="s">
        <v>4402</v>
      </c>
      <c r="J3389">
        <v>0</v>
      </c>
      <c r="K3389">
        <v>91</v>
      </c>
      <c r="M3389">
        <v>3387</v>
      </c>
      <c r="N3389" s="16">
        <v>1.1574074074074073E-5</v>
      </c>
      <c r="O3389">
        <v>100</v>
      </c>
      <c r="P3389">
        <v>7</v>
      </c>
      <c r="Q3389">
        <f>pqZwift[[#This Row],[Afstand]]+IF(pqZwift[[#This Row],[Index]]&gt;1,Q3388,0)</f>
        <v>19415</v>
      </c>
      <c r="R3389">
        <v>26</v>
      </c>
      <c r="S3389">
        <v>91</v>
      </c>
    </row>
    <row r="3390" spans="2:19" x14ac:dyDescent="0.25">
      <c r="B3390">
        <v>3388</v>
      </c>
      <c r="C3390" t="s">
        <v>1869</v>
      </c>
      <c r="D3390" t="s">
        <v>43</v>
      </c>
      <c r="E3390" s="10">
        <v>1.1574074074074073E-5</v>
      </c>
      <c r="F3390" t="s">
        <v>79</v>
      </c>
      <c r="G3390" t="s">
        <v>64</v>
      </c>
      <c r="H3390" s="11">
        <v>44171.437638888892</v>
      </c>
      <c r="I3390" t="s">
        <v>4403</v>
      </c>
      <c r="J3390">
        <v>0</v>
      </c>
      <c r="K3390">
        <v>90</v>
      </c>
      <c r="M3390">
        <v>3388</v>
      </c>
      <c r="N3390" s="16">
        <v>1.1574074074074073E-5</v>
      </c>
      <c r="O3390">
        <v>100</v>
      </c>
      <c r="P3390">
        <v>7</v>
      </c>
      <c r="Q3390">
        <f>pqZwift[[#This Row],[Afstand]]+IF(pqZwift[[#This Row],[Index]]&gt;1,Q3389,0)</f>
        <v>19422</v>
      </c>
      <c r="R3390">
        <v>26</v>
      </c>
      <c r="S3390">
        <v>90</v>
      </c>
    </row>
    <row r="3391" spans="2:19" x14ac:dyDescent="0.25">
      <c r="B3391">
        <v>3389</v>
      </c>
      <c r="C3391" t="s">
        <v>1860</v>
      </c>
      <c r="D3391" t="s">
        <v>35</v>
      </c>
      <c r="E3391" s="10">
        <v>1.1574074074074073E-5</v>
      </c>
      <c r="F3391" t="s">
        <v>185</v>
      </c>
      <c r="G3391" t="s">
        <v>2263</v>
      </c>
      <c r="H3391" s="11">
        <v>44171.437650462962</v>
      </c>
      <c r="I3391" t="s">
        <v>4404</v>
      </c>
      <c r="J3391">
        <v>0</v>
      </c>
      <c r="K3391">
        <v>91</v>
      </c>
      <c r="M3391">
        <v>3389</v>
      </c>
      <c r="N3391" s="16">
        <v>1.1574074074074073E-5</v>
      </c>
      <c r="O3391">
        <v>99</v>
      </c>
      <c r="P3391">
        <v>8</v>
      </c>
      <c r="Q3391">
        <f>pqZwift[[#This Row],[Afstand]]+IF(pqZwift[[#This Row],[Index]]&gt;1,Q3390,0)</f>
        <v>19430</v>
      </c>
      <c r="R3391">
        <v>28</v>
      </c>
      <c r="S3391">
        <v>91</v>
      </c>
    </row>
    <row r="3392" spans="2:19" x14ac:dyDescent="0.25">
      <c r="B3392">
        <v>3390</v>
      </c>
      <c r="C3392" t="s">
        <v>1860</v>
      </c>
      <c r="D3392" t="s">
        <v>35</v>
      </c>
      <c r="E3392" s="10">
        <v>1.1574074074074073E-5</v>
      </c>
      <c r="F3392" t="s">
        <v>76</v>
      </c>
      <c r="G3392" t="s">
        <v>50</v>
      </c>
      <c r="H3392" s="11">
        <v>44171.437662037039</v>
      </c>
      <c r="I3392" t="s">
        <v>4405</v>
      </c>
      <c r="J3392">
        <v>0</v>
      </c>
      <c r="K3392">
        <v>91</v>
      </c>
      <c r="M3392">
        <v>3390</v>
      </c>
      <c r="N3392" s="16">
        <v>1.1574074074074073E-5</v>
      </c>
      <c r="O3392">
        <v>99</v>
      </c>
      <c r="P3392">
        <v>8</v>
      </c>
      <c r="Q3392">
        <f>pqZwift[[#This Row],[Afstand]]+IF(pqZwift[[#This Row],[Index]]&gt;1,Q3391,0)</f>
        <v>19438</v>
      </c>
      <c r="R3392">
        <v>27</v>
      </c>
      <c r="S3392">
        <v>91</v>
      </c>
    </row>
    <row r="3393" spans="2:19" x14ac:dyDescent="0.25">
      <c r="B3393">
        <v>3391</v>
      </c>
      <c r="C3393" t="s">
        <v>1860</v>
      </c>
      <c r="D3393" t="s">
        <v>35</v>
      </c>
      <c r="E3393" s="10">
        <v>1.1574074074074073E-5</v>
      </c>
      <c r="F3393" t="s">
        <v>84</v>
      </c>
      <c r="G3393" t="s">
        <v>140</v>
      </c>
      <c r="H3393" s="11">
        <v>44171.437673611108</v>
      </c>
      <c r="I3393" t="s">
        <v>4406</v>
      </c>
      <c r="J3393">
        <v>0</v>
      </c>
      <c r="K3393">
        <v>89</v>
      </c>
      <c r="M3393">
        <v>3391</v>
      </c>
      <c r="N3393" s="16">
        <v>1.1574074074074073E-5</v>
      </c>
      <c r="O3393">
        <v>99</v>
      </c>
      <c r="P3393">
        <v>8</v>
      </c>
      <c r="Q3393">
        <f>pqZwift[[#This Row],[Afstand]]+IF(pqZwift[[#This Row],[Index]]&gt;1,Q3392,0)</f>
        <v>19446</v>
      </c>
      <c r="R3393">
        <v>29</v>
      </c>
      <c r="S3393">
        <v>89</v>
      </c>
    </row>
    <row r="3394" spans="2:19" x14ac:dyDescent="0.25">
      <c r="B3394">
        <v>3392</v>
      </c>
      <c r="C3394" t="s">
        <v>1860</v>
      </c>
      <c r="D3394" t="s">
        <v>35</v>
      </c>
      <c r="E3394" s="10">
        <v>1.1574074074074073E-5</v>
      </c>
      <c r="F3394" t="s">
        <v>84</v>
      </c>
      <c r="G3394" t="s">
        <v>4407</v>
      </c>
      <c r="H3394" s="11">
        <v>44171.437685185185</v>
      </c>
      <c r="I3394" t="s">
        <v>4408</v>
      </c>
      <c r="J3394">
        <v>0</v>
      </c>
      <c r="K3394">
        <v>88</v>
      </c>
      <c r="M3394">
        <v>3392</v>
      </c>
      <c r="N3394" s="16">
        <v>1.1574074074074073E-5</v>
      </c>
      <c r="O3394">
        <v>99</v>
      </c>
      <c r="P3394">
        <v>8</v>
      </c>
      <c r="Q3394">
        <f>pqZwift[[#This Row],[Afstand]]+IF(pqZwift[[#This Row],[Index]]&gt;1,Q3393,0)</f>
        <v>19454</v>
      </c>
      <c r="R3394">
        <v>29</v>
      </c>
      <c r="S3394">
        <v>88</v>
      </c>
    </row>
    <row r="3395" spans="2:19" x14ac:dyDescent="0.25">
      <c r="B3395">
        <v>3393</v>
      </c>
      <c r="C3395" t="s">
        <v>1811</v>
      </c>
      <c r="D3395" t="s">
        <v>87</v>
      </c>
      <c r="E3395" s="10">
        <v>1.1574074074074073E-5</v>
      </c>
      <c r="F3395" t="s">
        <v>88</v>
      </c>
      <c r="G3395" t="s">
        <v>4409</v>
      </c>
      <c r="H3395" s="11">
        <v>44171.437696759262</v>
      </c>
      <c r="I3395" t="s">
        <v>4410</v>
      </c>
      <c r="J3395">
        <v>0</v>
      </c>
      <c r="K3395">
        <v>90</v>
      </c>
      <c r="M3395">
        <v>3393</v>
      </c>
      <c r="N3395" s="16">
        <v>1.1574074074074073E-5</v>
      </c>
      <c r="O3395">
        <v>98</v>
      </c>
      <c r="P3395">
        <v>9</v>
      </c>
      <c r="Q3395">
        <f>pqZwift[[#This Row],[Afstand]]+IF(pqZwift[[#This Row],[Index]]&gt;1,Q3394,0)</f>
        <v>19463</v>
      </c>
      <c r="R3395">
        <v>32</v>
      </c>
      <c r="S3395">
        <v>90</v>
      </c>
    </row>
    <row r="3396" spans="2:19" x14ac:dyDescent="0.25">
      <c r="B3396">
        <v>3394</v>
      </c>
      <c r="C3396" t="s">
        <v>1811</v>
      </c>
      <c r="D3396" t="s">
        <v>35</v>
      </c>
      <c r="E3396" s="10">
        <v>1.1574074074074073E-5</v>
      </c>
      <c r="F3396" t="s">
        <v>84</v>
      </c>
      <c r="G3396" t="s">
        <v>140</v>
      </c>
      <c r="H3396" s="11">
        <v>44171.437708333331</v>
      </c>
      <c r="I3396" t="s">
        <v>4411</v>
      </c>
      <c r="J3396">
        <v>0</v>
      </c>
      <c r="K3396">
        <v>89</v>
      </c>
      <c r="M3396">
        <v>3394</v>
      </c>
      <c r="N3396" s="16">
        <v>1.1574074074074073E-5</v>
      </c>
      <c r="O3396">
        <v>98</v>
      </c>
      <c r="P3396">
        <v>8</v>
      </c>
      <c r="Q3396">
        <f>pqZwift[[#This Row],[Afstand]]+IF(pqZwift[[#This Row],[Index]]&gt;1,Q3395,0)</f>
        <v>19471</v>
      </c>
      <c r="R3396">
        <v>29</v>
      </c>
      <c r="S3396">
        <v>89</v>
      </c>
    </row>
    <row r="3397" spans="2:19" x14ac:dyDescent="0.25">
      <c r="B3397">
        <v>3395</v>
      </c>
      <c r="C3397" t="s">
        <v>1811</v>
      </c>
      <c r="D3397" t="s">
        <v>35</v>
      </c>
      <c r="E3397" s="10">
        <v>1.1574074074074073E-5</v>
      </c>
      <c r="F3397" t="s">
        <v>84</v>
      </c>
      <c r="G3397" t="s">
        <v>4407</v>
      </c>
      <c r="H3397" s="11">
        <v>44171.437719907408</v>
      </c>
      <c r="I3397" t="s">
        <v>4412</v>
      </c>
      <c r="J3397">
        <v>0</v>
      </c>
      <c r="K3397">
        <v>90</v>
      </c>
      <c r="M3397">
        <v>3395</v>
      </c>
      <c r="N3397" s="16">
        <v>1.1574074074074073E-5</v>
      </c>
      <c r="O3397">
        <v>98</v>
      </c>
      <c r="P3397">
        <v>8</v>
      </c>
      <c r="Q3397">
        <f>pqZwift[[#This Row],[Afstand]]+IF(pqZwift[[#This Row],[Index]]&gt;1,Q3396,0)</f>
        <v>19479</v>
      </c>
      <c r="R3397">
        <v>29</v>
      </c>
      <c r="S3397">
        <v>90</v>
      </c>
    </row>
    <row r="3398" spans="2:19" x14ac:dyDescent="0.25">
      <c r="B3398">
        <v>3396</v>
      </c>
      <c r="C3398" t="s">
        <v>1811</v>
      </c>
      <c r="D3398" t="s">
        <v>87</v>
      </c>
      <c r="E3398" s="10">
        <v>1.1574074074074073E-5</v>
      </c>
      <c r="F3398" t="s">
        <v>98</v>
      </c>
      <c r="G3398" t="s">
        <v>158</v>
      </c>
      <c r="H3398" s="11">
        <v>44171.437731481485</v>
      </c>
      <c r="I3398" t="s">
        <v>4413</v>
      </c>
      <c r="J3398">
        <v>0</v>
      </c>
      <c r="K3398">
        <v>89</v>
      </c>
      <c r="M3398">
        <v>3396</v>
      </c>
      <c r="N3398" s="16">
        <v>1.1574074074074073E-5</v>
      </c>
      <c r="O3398">
        <v>98</v>
      </c>
      <c r="P3398">
        <v>9</v>
      </c>
      <c r="Q3398">
        <f>pqZwift[[#This Row],[Afstand]]+IF(pqZwift[[#This Row],[Index]]&gt;1,Q3397,0)</f>
        <v>19488</v>
      </c>
      <c r="R3398">
        <v>34</v>
      </c>
      <c r="S3398">
        <v>89</v>
      </c>
    </row>
    <row r="3399" spans="2:19" x14ac:dyDescent="0.25">
      <c r="B3399">
        <v>3397</v>
      </c>
      <c r="C3399" t="s">
        <v>1811</v>
      </c>
      <c r="D3399" t="s">
        <v>35</v>
      </c>
      <c r="E3399" s="10">
        <v>1.1574074074074073E-5</v>
      </c>
      <c r="F3399" t="s">
        <v>161</v>
      </c>
      <c r="G3399" t="s">
        <v>162</v>
      </c>
      <c r="H3399" s="11">
        <v>44171.437743055554</v>
      </c>
      <c r="I3399" t="s">
        <v>4414</v>
      </c>
      <c r="J3399">
        <v>0</v>
      </c>
      <c r="K3399">
        <v>90</v>
      </c>
      <c r="M3399">
        <v>3397</v>
      </c>
      <c r="N3399" s="16">
        <v>1.1574074074074073E-5</v>
      </c>
      <c r="O3399">
        <v>98</v>
      </c>
      <c r="P3399">
        <v>8</v>
      </c>
      <c r="Q3399">
        <f>pqZwift[[#This Row],[Afstand]]+IF(pqZwift[[#This Row],[Index]]&gt;1,Q3398,0)</f>
        <v>19496</v>
      </c>
      <c r="R3399">
        <v>30</v>
      </c>
      <c r="S3399">
        <v>90</v>
      </c>
    </row>
    <row r="3400" spans="2:19" x14ac:dyDescent="0.25">
      <c r="B3400">
        <v>3398</v>
      </c>
      <c r="C3400" t="s">
        <v>1811</v>
      </c>
      <c r="D3400" t="s">
        <v>87</v>
      </c>
      <c r="E3400" s="10">
        <v>1.1574074074074073E-5</v>
      </c>
      <c r="F3400" t="s">
        <v>88</v>
      </c>
      <c r="G3400" t="s">
        <v>2757</v>
      </c>
      <c r="H3400" s="11">
        <v>44171.437754629631</v>
      </c>
      <c r="I3400" t="s">
        <v>4415</v>
      </c>
      <c r="J3400">
        <v>0</v>
      </c>
      <c r="K3400">
        <v>89</v>
      </c>
      <c r="M3400">
        <v>3398</v>
      </c>
      <c r="N3400" s="16">
        <v>1.1574074074074073E-5</v>
      </c>
      <c r="O3400">
        <v>98</v>
      </c>
      <c r="P3400">
        <v>9</v>
      </c>
      <c r="Q3400">
        <f>pqZwift[[#This Row],[Afstand]]+IF(pqZwift[[#This Row],[Index]]&gt;1,Q3399,0)</f>
        <v>19505</v>
      </c>
      <c r="R3400">
        <v>32</v>
      </c>
      <c r="S3400">
        <v>89</v>
      </c>
    </row>
    <row r="3401" spans="2:19" x14ac:dyDescent="0.25">
      <c r="B3401">
        <v>3399</v>
      </c>
      <c r="C3401" t="s">
        <v>1811</v>
      </c>
      <c r="D3401" t="s">
        <v>87</v>
      </c>
      <c r="E3401" s="10">
        <v>1.1574074074074073E-5</v>
      </c>
      <c r="F3401" t="s">
        <v>88</v>
      </c>
      <c r="G3401" t="s">
        <v>2757</v>
      </c>
      <c r="H3401" s="11">
        <v>44171.4377662037</v>
      </c>
      <c r="I3401" t="s">
        <v>4416</v>
      </c>
      <c r="J3401">
        <v>0</v>
      </c>
      <c r="K3401">
        <v>89</v>
      </c>
      <c r="M3401">
        <v>3399</v>
      </c>
      <c r="N3401" s="16">
        <v>1.1574074074074073E-5</v>
      </c>
      <c r="O3401">
        <v>98</v>
      </c>
      <c r="P3401">
        <v>9</v>
      </c>
      <c r="Q3401">
        <f>pqZwift[[#This Row],[Afstand]]+IF(pqZwift[[#This Row],[Index]]&gt;1,Q3400,0)</f>
        <v>19514</v>
      </c>
      <c r="R3401">
        <v>32</v>
      </c>
      <c r="S3401">
        <v>89</v>
      </c>
    </row>
    <row r="3402" spans="2:19" x14ac:dyDescent="0.25">
      <c r="B3402">
        <v>3400</v>
      </c>
      <c r="C3402" t="s">
        <v>1811</v>
      </c>
      <c r="D3402" t="s">
        <v>87</v>
      </c>
      <c r="E3402" s="10">
        <v>1.1574074074074073E-5</v>
      </c>
      <c r="F3402" t="s">
        <v>93</v>
      </c>
      <c r="G3402" t="s">
        <v>53</v>
      </c>
      <c r="H3402" s="11">
        <v>44171.437777777777</v>
      </c>
      <c r="I3402" t="s">
        <v>4417</v>
      </c>
      <c r="J3402">
        <v>0</v>
      </c>
      <c r="K3402">
        <v>88</v>
      </c>
      <c r="M3402">
        <v>3400</v>
      </c>
      <c r="N3402" s="16">
        <v>1.1574074074074073E-5</v>
      </c>
      <c r="O3402">
        <v>98</v>
      </c>
      <c r="P3402">
        <v>9</v>
      </c>
      <c r="Q3402">
        <f>pqZwift[[#This Row],[Afstand]]+IF(pqZwift[[#This Row],[Index]]&gt;1,Q3401,0)</f>
        <v>19523</v>
      </c>
      <c r="R3402">
        <v>31</v>
      </c>
      <c r="S3402">
        <v>88</v>
      </c>
    </row>
    <row r="3403" spans="2:19" x14ac:dyDescent="0.25">
      <c r="B3403">
        <v>3401</v>
      </c>
      <c r="C3403" t="s">
        <v>1811</v>
      </c>
      <c r="D3403" t="s">
        <v>35</v>
      </c>
      <c r="E3403" s="10">
        <v>1.1574074074074073E-5</v>
      </c>
      <c r="F3403" t="s">
        <v>185</v>
      </c>
      <c r="G3403" t="s">
        <v>2879</v>
      </c>
      <c r="H3403" s="11">
        <v>44171.437789351854</v>
      </c>
      <c r="I3403" t="s">
        <v>4418</v>
      </c>
      <c r="J3403">
        <v>0</v>
      </c>
      <c r="K3403">
        <v>88</v>
      </c>
      <c r="M3403">
        <v>3401</v>
      </c>
      <c r="N3403" s="16">
        <v>1.1574074074074073E-5</v>
      </c>
      <c r="O3403">
        <v>98</v>
      </c>
      <c r="P3403">
        <v>8</v>
      </c>
      <c r="Q3403">
        <f>pqZwift[[#This Row],[Afstand]]+IF(pqZwift[[#This Row],[Index]]&gt;1,Q3402,0)</f>
        <v>19531</v>
      </c>
      <c r="R3403">
        <v>28</v>
      </c>
      <c r="S3403">
        <v>88</v>
      </c>
    </row>
    <row r="3404" spans="2:19" x14ac:dyDescent="0.25">
      <c r="B3404">
        <v>3402</v>
      </c>
      <c r="C3404" t="s">
        <v>1811</v>
      </c>
      <c r="D3404" t="s">
        <v>35</v>
      </c>
      <c r="E3404" s="10">
        <v>1.1574074074074073E-5</v>
      </c>
      <c r="F3404" t="s">
        <v>161</v>
      </c>
      <c r="G3404" t="s">
        <v>294</v>
      </c>
      <c r="H3404" s="11">
        <v>44171.437800925924</v>
      </c>
      <c r="I3404" t="s">
        <v>4419</v>
      </c>
      <c r="J3404">
        <v>0</v>
      </c>
      <c r="K3404">
        <v>88</v>
      </c>
      <c r="M3404">
        <v>3402</v>
      </c>
      <c r="N3404" s="16">
        <v>1.1574074074074073E-5</v>
      </c>
      <c r="O3404">
        <v>98</v>
      </c>
      <c r="P3404">
        <v>8</v>
      </c>
      <c r="Q3404">
        <f>pqZwift[[#This Row],[Afstand]]+IF(pqZwift[[#This Row],[Index]]&gt;1,Q3403,0)</f>
        <v>19539</v>
      </c>
      <c r="R3404">
        <v>30</v>
      </c>
      <c r="S3404">
        <v>88</v>
      </c>
    </row>
    <row r="3405" spans="2:19" x14ac:dyDescent="0.25">
      <c r="B3405">
        <v>3403</v>
      </c>
      <c r="C3405" t="s">
        <v>1811</v>
      </c>
      <c r="D3405" t="s">
        <v>35</v>
      </c>
      <c r="E3405" s="10">
        <v>1.1574074074074073E-5</v>
      </c>
      <c r="F3405" t="s">
        <v>93</v>
      </c>
      <c r="G3405" t="s">
        <v>2716</v>
      </c>
      <c r="H3405" s="11">
        <v>44171.4378125</v>
      </c>
      <c r="I3405" t="s">
        <v>4420</v>
      </c>
      <c r="J3405">
        <v>0</v>
      </c>
      <c r="K3405">
        <v>87</v>
      </c>
      <c r="M3405">
        <v>3403</v>
      </c>
      <c r="N3405" s="16">
        <v>1.1574074074074073E-5</v>
      </c>
      <c r="O3405">
        <v>98</v>
      </c>
      <c r="P3405">
        <v>8</v>
      </c>
      <c r="Q3405">
        <f>pqZwift[[#This Row],[Afstand]]+IF(pqZwift[[#This Row],[Index]]&gt;1,Q3404,0)</f>
        <v>19547</v>
      </c>
      <c r="R3405">
        <v>31</v>
      </c>
      <c r="S3405">
        <v>87</v>
      </c>
    </row>
    <row r="3406" spans="2:19" x14ac:dyDescent="0.25">
      <c r="B3406">
        <v>3404</v>
      </c>
      <c r="C3406" t="s">
        <v>1811</v>
      </c>
      <c r="D3406" t="s">
        <v>87</v>
      </c>
      <c r="E3406" s="10">
        <v>1.1574074074074073E-5</v>
      </c>
      <c r="F3406" t="s">
        <v>98</v>
      </c>
      <c r="G3406" t="s">
        <v>4421</v>
      </c>
      <c r="H3406" s="11">
        <v>44171.437824074077</v>
      </c>
      <c r="I3406" t="s">
        <v>4422</v>
      </c>
      <c r="J3406">
        <v>0</v>
      </c>
      <c r="K3406">
        <v>88</v>
      </c>
      <c r="M3406">
        <v>3404</v>
      </c>
      <c r="N3406" s="16">
        <v>1.1574074074074073E-5</v>
      </c>
      <c r="O3406">
        <v>98</v>
      </c>
      <c r="P3406">
        <v>9</v>
      </c>
      <c r="Q3406">
        <f>pqZwift[[#This Row],[Afstand]]+IF(pqZwift[[#This Row],[Index]]&gt;1,Q3405,0)</f>
        <v>19556</v>
      </c>
      <c r="R3406">
        <v>34</v>
      </c>
      <c r="S3406">
        <v>88</v>
      </c>
    </row>
    <row r="3407" spans="2:19" x14ac:dyDescent="0.25">
      <c r="B3407">
        <v>3405</v>
      </c>
      <c r="C3407" t="s">
        <v>1811</v>
      </c>
      <c r="D3407" t="s">
        <v>43</v>
      </c>
      <c r="E3407" s="10">
        <v>1.1574074074074073E-5</v>
      </c>
      <c r="F3407" t="s">
        <v>76</v>
      </c>
      <c r="G3407" t="s">
        <v>2757</v>
      </c>
      <c r="H3407" s="11">
        <v>44171.437835648147</v>
      </c>
      <c r="I3407" t="s">
        <v>4423</v>
      </c>
      <c r="J3407">
        <v>0</v>
      </c>
      <c r="K3407">
        <v>88</v>
      </c>
      <c r="M3407">
        <v>3405</v>
      </c>
      <c r="N3407" s="16">
        <v>1.1574074074074073E-5</v>
      </c>
      <c r="O3407">
        <v>98</v>
      </c>
      <c r="P3407">
        <v>7</v>
      </c>
      <c r="Q3407">
        <f>pqZwift[[#This Row],[Afstand]]+IF(pqZwift[[#This Row],[Index]]&gt;1,Q3406,0)</f>
        <v>19563</v>
      </c>
      <c r="R3407">
        <v>27</v>
      </c>
      <c r="S3407">
        <v>88</v>
      </c>
    </row>
    <row r="3408" spans="2:19" x14ac:dyDescent="0.25">
      <c r="B3408">
        <v>3406</v>
      </c>
      <c r="C3408" t="s">
        <v>1811</v>
      </c>
      <c r="D3408" t="s">
        <v>35</v>
      </c>
      <c r="E3408" s="10">
        <v>1.1574074074074073E-5</v>
      </c>
      <c r="F3408" t="s">
        <v>161</v>
      </c>
      <c r="G3408" t="s">
        <v>46</v>
      </c>
      <c r="H3408" s="11">
        <v>44171.437847222223</v>
      </c>
      <c r="I3408" t="s">
        <v>4424</v>
      </c>
      <c r="J3408">
        <v>0</v>
      </c>
      <c r="K3408">
        <v>87</v>
      </c>
      <c r="M3408">
        <v>3406</v>
      </c>
      <c r="N3408" s="16">
        <v>1.1574074074074073E-5</v>
      </c>
      <c r="O3408">
        <v>98</v>
      </c>
      <c r="P3408">
        <v>8</v>
      </c>
      <c r="Q3408">
        <f>pqZwift[[#This Row],[Afstand]]+IF(pqZwift[[#This Row],[Index]]&gt;1,Q3407,0)</f>
        <v>19571</v>
      </c>
      <c r="R3408">
        <v>30</v>
      </c>
      <c r="S3408">
        <v>87</v>
      </c>
    </row>
    <row r="3409" spans="2:19" x14ac:dyDescent="0.25">
      <c r="B3409">
        <v>3407</v>
      </c>
      <c r="C3409" t="s">
        <v>1811</v>
      </c>
      <c r="D3409" t="s">
        <v>35</v>
      </c>
      <c r="E3409" s="10">
        <v>1.1574074074074073E-5</v>
      </c>
      <c r="F3409" t="s">
        <v>161</v>
      </c>
      <c r="G3409" t="s">
        <v>46</v>
      </c>
      <c r="H3409" s="11">
        <v>44171.437858796293</v>
      </c>
      <c r="I3409" t="s">
        <v>4425</v>
      </c>
      <c r="J3409">
        <v>0</v>
      </c>
      <c r="K3409">
        <v>88</v>
      </c>
      <c r="M3409">
        <v>3407</v>
      </c>
      <c r="N3409" s="16">
        <v>1.1574074074074073E-5</v>
      </c>
      <c r="O3409">
        <v>98</v>
      </c>
      <c r="P3409">
        <v>8</v>
      </c>
      <c r="Q3409">
        <f>pqZwift[[#This Row],[Afstand]]+IF(pqZwift[[#This Row],[Index]]&gt;1,Q3408,0)</f>
        <v>19579</v>
      </c>
      <c r="R3409">
        <v>30</v>
      </c>
      <c r="S3409">
        <v>88</v>
      </c>
    </row>
    <row r="3410" spans="2:19" x14ac:dyDescent="0.25">
      <c r="B3410">
        <v>3408</v>
      </c>
      <c r="C3410" t="s">
        <v>1811</v>
      </c>
      <c r="D3410" t="s">
        <v>43</v>
      </c>
      <c r="E3410" s="10">
        <v>1.1574074074074073E-5</v>
      </c>
      <c r="F3410" t="s">
        <v>76</v>
      </c>
      <c r="G3410" t="s">
        <v>169</v>
      </c>
      <c r="H3410" s="11">
        <v>44171.43787037037</v>
      </c>
      <c r="I3410" t="s">
        <v>4426</v>
      </c>
      <c r="J3410">
        <v>0</v>
      </c>
      <c r="K3410">
        <v>88</v>
      </c>
      <c r="M3410">
        <v>3408</v>
      </c>
      <c r="N3410" s="16">
        <v>1.1574074074074073E-5</v>
      </c>
      <c r="O3410">
        <v>98</v>
      </c>
      <c r="P3410">
        <v>7</v>
      </c>
      <c r="Q3410">
        <f>pqZwift[[#This Row],[Afstand]]+IF(pqZwift[[#This Row],[Index]]&gt;1,Q3409,0)</f>
        <v>19586</v>
      </c>
      <c r="R3410">
        <v>27</v>
      </c>
      <c r="S3410">
        <v>88</v>
      </c>
    </row>
    <row r="3411" spans="2:19" x14ac:dyDescent="0.25">
      <c r="B3411">
        <v>3409</v>
      </c>
      <c r="C3411" t="s">
        <v>1811</v>
      </c>
      <c r="D3411" t="s">
        <v>35</v>
      </c>
      <c r="E3411" s="10">
        <v>1.1574074074074073E-5</v>
      </c>
      <c r="F3411" t="s">
        <v>161</v>
      </c>
      <c r="G3411" t="s">
        <v>46</v>
      </c>
      <c r="H3411" s="11">
        <v>44171.437881944446</v>
      </c>
      <c r="I3411" t="s">
        <v>4427</v>
      </c>
      <c r="J3411">
        <v>0</v>
      </c>
      <c r="K3411">
        <v>88</v>
      </c>
      <c r="M3411">
        <v>3409</v>
      </c>
      <c r="N3411" s="16">
        <v>1.1574074074074073E-5</v>
      </c>
      <c r="O3411">
        <v>98</v>
      </c>
      <c r="P3411">
        <v>8</v>
      </c>
      <c r="Q3411">
        <f>pqZwift[[#This Row],[Afstand]]+IF(pqZwift[[#This Row],[Index]]&gt;1,Q3410,0)</f>
        <v>19594</v>
      </c>
      <c r="R3411">
        <v>30</v>
      </c>
      <c r="S3411">
        <v>88</v>
      </c>
    </row>
    <row r="3412" spans="2:19" x14ac:dyDescent="0.25">
      <c r="B3412">
        <v>3410</v>
      </c>
      <c r="C3412" t="s">
        <v>1811</v>
      </c>
      <c r="D3412" t="s">
        <v>35</v>
      </c>
      <c r="E3412" s="10">
        <v>1.1574074074074073E-5</v>
      </c>
      <c r="F3412" t="s">
        <v>161</v>
      </c>
      <c r="G3412" t="s">
        <v>294</v>
      </c>
      <c r="H3412" s="11">
        <v>44171.437893518516</v>
      </c>
      <c r="I3412" t="s">
        <v>4428</v>
      </c>
      <c r="J3412">
        <v>0</v>
      </c>
      <c r="K3412">
        <v>87</v>
      </c>
      <c r="M3412">
        <v>3410</v>
      </c>
      <c r="N3412" s="16">
        <v>1.1574074074074073E-5</v>
      </c>
      <c r="O3412">
        <v>98</v>
      </c>
      <c r="P3412">
        <v>8</v>
      </c>
      <c r="Q3412">
        <f>pqZwift[[#This Row],[Afstand]]+IF(pqZwift[[#This Row],[Index]]&gt;1,Q3411,0)</f>
        <v>19602</v>
      </c>
      <c r="R3412">
        <v>30</v>
      </c>
      <c r="S3412">
        <v>87</v>
      </c>
    </row>
    <row r="3413" spans="2:19" x14ac:dyDescent="0.25">
      <c r="B3413">
        <v>3411</v>
      </c>
      <c r="C3413" t="s">
        <v>1811</v>
      </c>
      <c r="D3413" t="s">
        <v>35</v>
      </c>
      <c r="E3413" s="10">
        <v>1.1574074074074073E-5</v>
      </c>
      <c r="F3413" t="s">
        <v>93</v>
      </c>
      <c r="G3413" t="s">
        <v>2716</v>
      </c>
      <c r="H3413" s="11">
        <v>44171.437905092593</v>
      </c>
      <c r="I3413" t="s">
        <v>4429</v>
      </c>
      <c r="J3413">
        <v>0</v>
      </c>
      <c r="K3413">
        <v>88</v>
      </c>
      <c r="M3413">
        <v>3411</v>
      </c>
      <c r="N3413" s="16">
        <v>1.1574074074074073E-5</v>
      </c>
      <c r="O3413">
        <v>98</v>
      </c>
      <c r="P3413">
        <v>8</v>
      </c>
      <c r="Q3413">
        <f>pqZwift[[#This Row],[Afstand]]+IF(pqZwift[[#This Row],[Index]]&gt;1,Q3412,0)</f>
        <v>19610</v>
      </c>
      <c r="R3413">
        <v>31</v>
      </c>
      <c r="S3413">
        <v>88</v>
      </c>
    </row>
    <row r="3414" spans="2:19" x14ac:dyDescent="0.25">
      <c r="B3414">
        <v>3412</v>
      </c>
      <c r="C3414" t="s">
        <v>1811</v>
      </c>
      <c r="D3414" t="s">
        <v>35</v>
      </c>
      <c r="E3414" s="10">
        <v>1.1574074074074073E-5</v>
      </c>
      <c r="F3414" t="s">
        <v>185</v>
      </c>
      <c r="G3414" t="s">
        <v>2879</v>
      </c>
      <c r="H3414" s="11">
        <v>44171.437916666669</v>
      </c>
      <c r="I3414" t="s">
        <v>4430</v>
      </c>
      <c r="J3414">
        <v>0</v>
      </c>
      <c r="K3414">
        <v>88</v>
      </c>
      <c r="M3414">
        <v>3412</v>
      </c>
      <c r="N3414" s="16">
        <v>1.1574074074074073E-5</v>
      </c>
      <c r="O3414">
        <v>98</v>
      </c>
      <c r="P3414">
        <v>8</v>
      </c>
      <c r="Q3414">
        <f>pqZwift[[#This Row],[Afstand]]+IF(pqZwift[[#This Row],[Index]]&gt;1,Q3413,0)</f>
        <v>19618</v>
      </c>
      <c r="R3414">
        <v>28</v>
      </c>
      <c r="S3414">
        <v>88</v>
      </c>
    </row>
    <row r="3415" spans="2:19" x14ac:dyDescent="0.25">
      <c r="B3415">
        <v>3413</v>
      </c>
      <c r="C3415" t="s">
        <v>1811</v>
      </c>
      <c r="D3415" t="s">
        <v>87</v>
      </c>
      <c r="E3415" s="10">
        <v>1.1574074074074073E-5</v>
      </c>
      <c r="F3415" t="s">
        <v>93</v>
      </c>
      <c r="G3415" t="s">
        <v>53</v>
      </c>
      <c r="H3415" s="11">
        <v>44171.437928240739</v>
      </c>
      <c r="I3415" t="s">
        <v>4431</v>
      </c>
      <c r="J3415">
        <v>0</v>
      </c>
      <c r="K3415">
        <v>87</v>
      </c>
      <c r="M3415">
        <v>3413</v>
      </c>
      <c r="N3415" s="16">
        <v>1.1574074074074073E-5</v>
      </c>
      <c r="O3415">
        <v>98</v>
      </c>
      <c r="P3415">
        <v>9</v>
      </c>
      <c r="Q3415">
        <f>pqZwift[[#This Row],[Afstand]]+IF(pqZwift[[#This Row],[Index]]&gt;1,Q3414,0)</f>
        <v>19627</v>
      </c>
      <c r="R3415">
        <v>31</v>
      </c>
      <c r="S3415">
        <v>87</v>
      </c>
    </row>
    <row r="3416" spans="2:19" x14ac:dyDescent="0.25">
      <c r="B3416">
        <v>3414</v>
      </c>
      <c r="C3416" t="s">
        <v>1811</v>
      </c>
      <c r="D3416" t="s">
        <v>87</v>
      </c>
      <c r="E3416" s="10">
        <v>1.1574074074074073E-5</v>
      </c>
      <c r="F3416" t="s">
        <v>88</v>
      </c>
      <c r="G3416" t="s">
        <v>2757</v>
      </c>
      <c r="H3416" s="11">
        <v>44171.437939814816</v>
      </c>
      <c r="I3416" t="s">
        <v>4432</v>
      </c>
      <c r="J3416">
        <v>0</v>
      </c>
      <c r="K3416">
        <v>88</v>
      </c>
      <c r="M3416">
        <v>3414</v>
      </c>
      <c r="N3416" s="16">
        <v>1.1574074074074073E-5</v>
      </c>
      <c r="O3416">
        <v>98</v>
      </c>
      <c r="P3416">
        <v>9</v>
      </c>
      <c r="Q3416">
        <f>pqZwift[[#This Row],[Afstand]]+IF(pqZwift[[#This Row],[Index]]&gt;1,Q3415,0)</f>
        <v>19636</v>
      </c>
      <c r="R3416">
        <v>32</v>
      </c>
      <c r="S3416">
        <v>88</v>
      </c>
    </row>
    <row r="3417" spans="2:19" x14ac:dyDescent="0.25">
      <c r="B3417">
        <v>3415</v>
      </c>
      <c r="C3417" t="s">
        <v>1811</v>
      </c>
      <c r="D3417" t="s">
        <v>43</v>
      </c>
      <c r="E3417" s="10">
        <v>1.1574074074074073E-5</v>
      </c>
      <c r="F3417" t="s">
        <v>79</v>
      </c>
      <c r="G3417" t="s">
        <v>3017</v>
      </c>
      <c r="H3417" s="11">
        <v>44171.437951388885</v>
      </c>
      <c r="I3417" t="s">
        <v>4433</v>
      </c>
      <c r="J3417">
        <v>0</v>
      </c>
      <c r="K3417">
        <v>88</v>
      </c>
      <c r="M3417">
        <v>3415</v>
      </c>
      <c r="N3417" s="16">
        <v>1.1574074074074073E-5</v>
      </c>
      <c r="O3417">
        <v>98</v>
      </c>
      <c r="P3417">
        <v>7</v>
      </c>
      <c r="Q3417">
        <f>pqZwift[[#This Row],[Afstand]]+IF(pqZwift[[#This Row],[Index]]&gt;1,Q3416,0)</f>
        <v>19643</v>
      </c>
      <c r="R3417">
        <v>26</v>
      </c>
      <c r="S3417">
        <v>88</v>
      </c>
    </row>
    <row r="3418" spans="2:19" x14ac:dyDescent="0.25">
      <c r="B3418">
        <v>3416</v>
      </c>
      <c r="C3418" t="s">
        <v>1811</v>
      </c>
      <c r="D3418" t="s">
        <v>87</v>
      </c>
      <c r="E3418" s="10">
        <v>1.1574074074074073E-5</v>
      </c>
      <c r="F3418" t="s">
        <v>101</v>
      </c>
      <c r="G3418" t="s">
        <v>57</v>
      </c>
      <c r="H3418" s="11">
        <v>44171.437962962962</v>
      </c>
      <c r="I3418" t="s">
        <v>4434</v>
      </c>
      <c r="J3418">
        <v>0</v>
      </c>
      <c r="K3418">
        <v>88</v>
      </c>
      <c r="M3418">
        <v>3416</v>
      </c>
      <c r="N3418" s="16">
        <v>1.1574074074074073E-5</v>
      </c>
      <c r="O3418">
        <v>98</v>
      </c>
      <c r="P3418">
        <v>9</v>
      </c>
      <c r="Q3418">
        <f>pqZwift[[#This Row],[Afstand]]+IF(pqZwift[[#This Row],[Index]]&gt;1,Q3417,0)</f>
        <v>19652</v>
      </c>
      <c r="R3418">
        <v>33</v>
      </c>
      <c r="S3418">
        <v>88</v>
      </c>
    </row>
    <row r="3419" spans="2:19" x14ac:dyDescent="0.25">
      <c r="B3419">
        <v>3417</v>
      </c>
      <c r="C3419" t="s">
        <v>1811</v>
      </c>
      <c r="D3419" t="s">
        <v>35</v>
      </c>
      <c r="E3419" s="10">
        <v>1.1574074074074073E-5</v>
      </c>
      <c r="F3419" t="s">
        <v>185</v>
      </c>
      <c r="G3419" t="s">
        <v>2901</v>
      </c>
      <c r="H3419" s="11">
        <v>44171.437974537039</v>
      </c>
      <c r="I3419" t="s">
        <v>4435</v>
      </c>
      <c r="J3419">
        <v>0</v>
      </c>
      <c r="K3419">
        <v>88</v>
      </c>
      <c r="M3419">
        <v>3417</v>
      </c>
      <c r="N3419" s="16">
        <v>1.1574074074074073E-5</v>
      </c>
      <c r="O3419">
        <v>98</v>
      </c>
      <c r="P3419">
        <v>8</v>
      </c>
      <c r="Q3419">
        <f>pqZwift[[#This Row],[Afstand]]+IF(pqZwift[[#This Row],[Index]]&gt;1,Q3418,0)</f>
        <v>19660</v>
      </c>
      <c r="R3419">
        <v>28</v>
      </c>
      <c r="S3419">
        <v>88</v>
      </c>
    </row>
    <row r="3420" spans="2:19" x14ac:dyDescent="0.25">
      <c r="B3420">
        <v>3418</v>
      </c>
      <c r="C3420" t="s">
        <v>1811</v>
      </c>
      <c r="D3420" t="s">
        <v>35</v>
      </c>
      <c r="E3420" s="10">
        <v>1.1574074074074073E-5</v>
      </c>
      <c r="F3420" t="s">
        <v>84</v>
      </c>
      <c r="G3420" t="s">
        <v>4407</v>
      </c>
      <c r="H3420" s="11">
        <v>44171.437986111108</v>
      </c>
      <c r="I3420" t="s">
        <v>4436</v>
      </c>
      <c r="J3420">
        <v>0</v>
      </c>
      <c r="K3420">
        <v>87</v>
      </c>
      <c r="M3420">
        <v>3418</v>
      </c>
      <c r="N3420" s="16">
        <v>1.1574074074074073E-5</v>
      </c>
      <c r="O3420">
        <v>98</v>
      </c>
      <c r="P3420">
        <v>8</v>
      </c>
      <c r="Q3420">
        <f>pqZwift[[#This Row],[Afstand]]+IF(pqZwift[[#This Row],[Index]]&gt;1,Q3419,0)</f>
        <v>19668</v>
      </c>
      <c r="R3420">
        <v>29</v>
      </c>
      <c r="S3420">
        <v>87</v>
      </c>
    </row>
    <row r="3421" spans="2:19" x14ac:dyDescent="0.25">
      <c r="B3421">
        <v>3419</v>
      </c>
      <c r="C3421" t="s">
        <v>1811</v>
      </c>
      <c r="D3421" t="s">
        <v>35</v>
      </c>
      <c r="E3421" s="10">
        <v>1.1574074074074073E-5</v>
      </c>
      <c r="F3421" t="s">
        <v>84</v>
      </c>
      <c r="G3421" t="s">
        <v>2883</v>
      </c>
      <c r="H3421" s="11">
        <v>44171.437997685185</v>
      </c>
      <c r="I3421" t="s">
        <v>4437</v>
      </c>
      <c r="J3421">
        <v>0</v>
      </c>
      <c r="K3421">
        <v>88</v>
      </c>
      <c r="M3421">
        <v>3419</v>
      </c>
      <c r="N3421" s="16">
        <v>1.1574074074074073E-5</v>
      </c>
      <c r="O3421">
        <v>98</v>
      </c>
      <c r="P3421">
        <v>8</v>
      </c>
      <c r="Q3421">
        <f>pqZwift[[#This Row],[Afstand]]+IF(pqZwift[[#This Row],[Index]]&gt;1,Q3420,0)</f>
        <v>19676</v>
      </c>
      <c r="R3421">
        <v>29</v>
      </c>
      <c r="S3421">
        <v>88</v>
      </c>
    </row>
    <row r="3422" spans="2:19" x14ac:dyDescent="0.25">
      <c r="B3422">
        <v>3420</v>
      </c>
      <c r="C3422" t="s">
        <v>1811</v>
      </c>
      <c r="D3422" t="s">
        <v>87</v>
      </c>
      <c r="E3422" s="10">
        <v>1.1574074074074073E-5</v>
      </c>
      <c r="F3422" t="s">
        <v>101</v>
      </c>
      <c r="G3422" t="s">
        <v>2732</v>
      </c>
      <c r="H3422" s="11">
        <v>44171.438009259262</v>
      </c>
      <c r="I3422" t="s">
        <v>4438</v>
      </c>
      <c r="J3422">
        <v>0</v>
      </c>
      <c r="K3422">
        <v>89</v>
      </c>
      <c r="M3422">
        <v>3420</v>
      </c>
      <c r="N3422" s="16">
        <v>1.1574074074074073E-5</v>
      </c>
      <c r="O3422">
        <v>98</v>
      </c>
      <c r="P3422">
        <v>9</v>
      </c>
      <c r="Q3422">
        <f>pqZwift[[#This Row],[Afstand]]+IF(pqZwift[[#This Row],[Index]]&gt;1,Q3421,0)</f>
        <v>19685</v>
      </c>
      <c r="R3422">
        <v>33</v>
      </c>
      <c r="S3422">
        <v>89</v>
      </c>
    </row>
    <row r="3423" spans="2:19" x14ac:dyDescent="0.25">
      <c r="B3423">
        <v>3421</v>
      </c>
      <c r="C3423" t="s">
        <v>1811</v>
      </c>
      <c r="D3423" t="s">
        <v>87</v>
      </c>
      <c r="E3423" s="10">
        <v>1.1574074074074073E-5</v>
      </c>
      <c r="F3423" t="s">
        <v>88</v>
      </c>
      <c r="G3423" t="s">
        <v>2971</v>
      </c>
      <c r="H3423" s="11">
        <v>44171.438020833331</v>
      </c>
      <c r="I3423" t="s">
        <v>4439</v>
      </c>
      <c r="J3423">
        <v>0</v>
      </c>
      <c r="K3423">
        <v>88</v>
      </c>
      <c r="M3423">
        <v>3421</v>
      </c>
      <c r="N3423" s="16">
        <v>1.1574074074074073E-5</v>
      </c>
      <c r="O3423">
        <v>98</v>
      </c>
      <c r="P3423">
        <v>9</v>
      </c>
      <c r="Q3423">
        <f>pqZwift[[#This Row],[Afstand]]+IF(pqZwift[[#This Row],[Index]]&gt;1,Q3422,0)</f>
        <v>19694</v>
      </c>
      <c r="R3423">
        <v>32</v>
      </c>
      <c r="S3423">
        <v>88</v>
      </c>
    </row>
    <row r="3424" spans="2:19" x14ac:dyDescent="0.25">
      <c r="B3424">
        <v>3422</v>
      </c>
      <c r="C3424" t="s">
        <v>1801</v>
      </c>
      <c r="D3424" t="s">
        <v>87</v>
      </c>
      <c r="E3424" s="10">
        <v>1.1574074074074073E-5</v>
      </c>
      <c r="F3424" t="s">
        <v>93</v>
      </c>
      <c r="G3424" t="s">
        <v>4440</v>
      </c>
      <c r="H3424" s="11">
        <v>44171.438032407408</v>
      </c>
      <c r="I3424" t="s">
        <v>4441</v>
      </c>
      <c r="J3424">
        <v>0</v>
      </c>
      <c r="K3424">
        <v>89</v>
      </c>
      <c r="M3424">
        <v>3422</v>
      </c>
      <c r="N3424" s="16">
        <v>1.1574074074074073E-5</v>
      </c>
      <c r="O3424">
        <v>97</v>
      </c>
      <c r="P3424">
        <v>9</v>
      </c>
      <c r="Q3424">
        <f>pqZwift[[#This Row],[Afstand]]+IF(pqZwift[[#This Row],[Index]]&gt;1,Q3423,0)</f>
        <v>19703</v>
      </c>
      <c r="R3424">
        <v>31</v>
      </c>
      <c r="S3424">
        <v>89</v>
      </c>
    </row>
    <row r="3425" spans="2:19" x14ac:dyDescent="0.25">
      <c r="B3425">
        <v>3423</v>
      </c>
      <c r="C3425" t="s">
        <v>1801</v>
      </c>
      <c r="D3425" t="s">
        <v>87</v>
      </c>
      <c r="E3425" s="10">
        <v>1.1574074074074073E-5</v>
      </c>
      <c r="F3425" t="s">
        <v>101</v>
      </c>
      <c r="G3425" t="s">
        <v>102</v>
      </c>
      <c r="H3425" s="11">
        <v>44171.438043981485</v>
      </c>
      <c r="I3425" t="s">
        <v>4442</v>
      </c>
      <c r="J3425">
        <v>0</v>
      </c>
      <c r="K3425">
        <v>89</v>
      </c>
      <c r="M3425">
        <v>3423</v>
      </c>
      <c r="N3425" s="16">
        <v>1.1574074074074073E-5</v>
      </c>
      <c r="O3425">
        <v>97</v>
      </c>
      <c r="P3425">
        <v>9</v>
      </c>
      <c r="Q3425">
        <f>pqZwift[[#This Row],[Afstand]]+IF(pqZwift[[#This Row],[Index]]&gt;1,Q3424,0)</f>
        <v>19712</v>
      </c>
      <c r="R3425">
        <v>33</v>
      </c>
      <c r="S3425">
        <v>89</v>
      </c>
    </row>
    <row r="3426" spans="2:19" x14ac:dyDescent="0.25">
      <c r="B3426">
        <v>3424</v>
      </c>
      <c r="C3426" t="s">
        <v>1801</v>
      </c>
      <c r="D3426" t="s">
        <v>87</v>
      </c>
      <c r="E3426" s="10">
        <v>1.1574074074074073E-5</v>
      </c>
      <c r="F3426" t="s">
        <v>101</v>
      </c>
      <c r="G3426" t="s">
        <v>128</v>
      </c>
      <c r="H3426" s="11">
        <v>44171.438055555554</v>
      </c>
      <c r="I3426" t="s">
        <v>4443</v>
      </c>
      <c r="J3426">
        <v>0</v>
      </c>
      <c r="K3426">
        <v>90</v>
      </c>
      <c r="M3426">
        <v>3424</v>
      </c>
      <c r="N3426" s="16">
        <v>1.1574074074074073E-5</v>
      </c>
      <c r="O3426">
        <v>97</v>
      </c>
      <c r="P3426">
        <v>9</v>
      </c>
      <c r="Q3426">
        <f>pqZwift[[#This Row],[Afstand]]+IF(pqZwift[[#This Row],[Index]]&gt;1,Q3425,0)</f>
        <v>19721</v>
      </c>
      <c r="R3426">
        <v>33</v>
      </c>
      <c r="S3426">
        <v>90</v>
      </c>
    </row>
    <row r="3427" spans="2:19" x14ac:dyDescent="0.25">
      <c r="B3427">
        <v>3425</v>
      </c>
      <c r="C3427" t="s">
        <v>1801</v>
      </c>
      <c r="D3427" t="s">
        <v>87</v>
      </c>
      <c r="E3427" s="10">
        <v>1.1574074074074073E-5</v>
      </c>
      <c r="F3427" t="s">
        <v>101</v>
      </c>
      <c r="G3427" t="s">
        <v>4444</v>
      </c>
      <c r="H3427" s="11">
        <v>44171.438067129631</v>
      </c>
      <c r="I3427" t="s">
        <v>4445</v>
      </c>
      <c r="J3427">
        <v>0</v>
      </c>
      <c r="K3427">
        <v>89</v>
      </c>
      <c r="M3427">
        <v>3425</v>
      </c>
      <c r="N3427" s="16">
        <v>1.1574074074074073E-5</v>
      </c>
      <c r="O3427">
        <v>97</v>
      </c>
      <c r="P3427">
        <v>9</v>
      </c>
      <c r="Q3427">
        <f>pqZwift[[#This Row],[Afstand]]+IF(pqZwift[[#This Row],[Index]]&gt;1,Q3426,0)</f>
        <v>19730</v>
      </c>
      <c r="R3427">
        <v>33</v>
      </c>
      <c r="S3427">
        <v>89</v>
      </c>
    </row>
    <row r="3428" spans="2:19" x14ac:dyDescent="0.25">
      <c r="B3428">
        <v>3426</v>
      </c>
      <c r="C3428" t="s">
        <v>1801</v>
      </c>
      <c r="D3428" t="s">
        <v>104</v>
      </c>
      <c r="E3428" s="10">
        <v>1.1574074074074073E-5</v>
      </c>
      <c r="F3428" t="s">
        <v>112</v>
      </c>
      <c r="G3428" t="s">
        <v>113</v>
      </c>
      <c r="H3428" s="11">
        <v>44171.438078703701</v>
      </c>
      <c r="I3428" t="s">
        <v>4446</v>
      </c>
      <c r="J3428">
        <v>0</v>
      </c>
      <c r="K3428">
        <v>90</v>
      </c>
      <c r="M3428">
        <v>3426</v>
      </c>
      <c r="N3428" s="16">
        <v>1.1574074074074073E-5</v>
      </c>
      <c r="O3428">
        <v>97</v>
      </c>
      <c r="P3428">
        <v>10</v>
      </c>
      <c r="Q3428">
        <f>pqZwift[[#This Row],[Afstand]]+IF(pqZwift[[#This Row],[Index]]&gt;1,Q3427,0)</f>
        <v>19740</v>
      </c>
      <c r="R3428">
        <v>36</v>
      </c>
      <c r="S3428">
        <v>90</v>
      </c>
    </row>
    <row r="3429" spans="2:19" x14ac:dyDescent="0.25">
      <c r="B3429">
        <v>3427</v>
      </c>
      <c r="C3429" t="s">
        <v>1792</v>
      </c>
      <c r="D3429" t="s">
        <v>104</v>
      </c>
      <c r="E3429" s="10">
        <v>1.1574074074074073E-5</v>
      </c>
      <c r="F3429" t="s">
        <v>105</v>
      </c>
      <c r="G3429" t="s">
        <v>4447</v>
      </c>
      <c r="H3429" s="11">
        <v>44171.438090277778</v>
      </c>
      <c r="I3429" t="s">
        <v>4448</v>
      </c>
      <c r="J3429">
        <v>0</v>
      </c>
      <c r="K3429">
        <v>89</v>
      </c>
      <c r="M3429">
        <v>3427</v>
      </c>
      <c r="N3429" s="16">
        <v>1.1574074074074073E-5</v>
      </c>
      <c r="O3429">
        <v>96</v>
      </c>
      <c r="P3429">
        <v>10</v>
      </c>
      <c r="Q3429">
        <f>pqZwift[[#This Row],[Afstand]]+IF(pqZwift[[#This Row],[Index]]&gt;1,Q3428,0)</f>
        <v>19750</v>
      </c>
      <c r="R3429">
        <v>35</v>
      </c>
      <c r="S3429">
        <v>89</v>
      </c>
    </row>
    <row r="3430" spans="2:19" x14ac:dyDescent="0.25">
      <c r="B3430">
        <v>3428</v>
      </c>
      <c r="C3430" t="s">
        <v>1792</v>
      </c>
      <c r="D3430" t="s">
        <v>104</v>
      </c>
      <c r="E3430" s="10">
        <v>1.1574074074074073E-5</v>
      </c>
      <c r="F3430" t="s">
        <v>112</v>
      </c>
      <c r="G3430" t="s">
        <v>113</v>
      </c>
      <c r="H3430" s="11">
        <v>44171.438101851854</v>
      </c>
      <c r="I3430" t="s">
        <v>4449</v>
      </c>
      <c r="J3430">
        <v>0</v>
      </c>
      <c r="K3430">
        <v>90</v>
      </c>
      <c r="M3430">
        <v>3428</v>
      </c>
      <c r="N3430" s="16">
        <v>1.1574074074074073E-5</v>
      </c>
      <c r="O3430">
        <v>96</v>
      </c>
      <c r="P3430">
        <v>10</v>
      </c>
      <c r="Q3430">
        <f>pqZwift[[#This Row],[Afstand]]+IF(pqZwift[[#This Row],[Index]]&gt;1,Q3429,0)</f>
        <v>19760</v>
      </c>
      <c r="R3430">
        <v>36</v>
      </c>
      <c r="S3430">
        <v>90</v>
      </c>
    </row>
    <row r="3431" spans="2:19" x14ac:dyDescent="0.25">
      <c r="B3431">
        <v>3429</v>
      </c>
      <c r="C3431" t="s">
        <v>1792</v>
      </c>
      <c r="D3431" t="s">
        <v>117</v>
      </c>
      <c r="E3431" s="10">
        <v>1.1574074074074073E-5</v>
      </c>
      <c r="F3431" t="s">
        <v>501</v>
      </c>
      <c r="G3431" t="s">
        <v>2732</v>
      </c>
      <c r="H3431" s="11">
        <v>44171.438113425924</v>
      </c>
      <c r="I3431" t="s">
        <v>4450</v>
      </c>
      <c r="J3431">
        <v>0</v>
      </c>
      <c r="K3431">
        <v>89</v>
      </c>
      <c r="M3431">
        <v>3429</v>
      </c>
      <c r="N3431" s="16">
        <v>1.1574074074074073E-5</v>
      </c>
      <c r="O3431">
        <v>96</v>
      </c>
      <c r="P3431">
        <v>11</v>
      </c>
      <c r="Q3431">
        <f>pqZwift[[#This Row],[Afstand]]+IF(pqZwift[[#This Row],[Index]]&gt;1,Q3430,0)</f>
        <v>19771</v>
      </c>
      <c r="R3431">
        <v>41</v>
      </c>
      <c r="S3431">
        <v>89</v>
      </c>
    </row>
    <row r="3432" spans="2:19" x14ac:dyDescent="0.25">
      <c r="B3432">
        <v>3430</v>
      </c>
      <c r="C3432" t="s">
        <v>1782</v>
      </c>
      <c r="D3432" t="s">
        <v>104</v>
      </c>
      <c r="E3432" s="10">
        <v>1.1574074074074073E-5</v>
      </c>
      <c r="F3432" t="s">
        <v>112</v>
      </c>
      <c r="G3432" t="s">
        <v>4451</v>
      </c>
      <c r="H3432" s="11">
        <v>44171.438125000001</v>
      </c>
      <c r="I3432" t="s">
        <v>4452</v>
      </c>
      <c r="J3432">
        <v>0</v>
      </c>
      <c r="K3432">
        <v>89</v>
      </c>
      <c r="M3432">
        <v>3430</v>
      </c>
      <c r="N3432" s="16">
        <v>1.1574074074074073E-5</v>
      </c>
      <c r="O3432">
        <v>95</v>
      </c>
      <c r="P3432">
        <v>10</v>
      </c>
      <c r="Q3432">
        <f>pqZwift[[#This Row],[Afstand]]+IF(pqZwift[[#This Row],[Index]]&gt;1,Q3431,0)</f>
        <v>19781</v>
      </c>
      <c r="R3432">
        <v>36</v>
      </c>
      <c r="S3432">
        <v>89</v>
      </c>
    </row>
    <row r="3433" spans="2:19" x14ac:dyDescent="0.25">
      <c r="B3433">
        <v>3431</v>
      </c>
      <c r="C3433" t="s">
        <v>1782</v>
      </c>
      <c r="D3433" t="s">
        <v>104</v>
      </c>
      <c r="E3433" s="10">
        <v>1.1574074074074073E-5</v>
      </c>
      <c r="F3433" t="s">
        <v>112</v>
      </c>
      <c r="G3433" t="s">
        <v>50</v>
      </c>
      <c r="H3433" s="11">
        <v>44171.438136574077</v>
      </c>
      <c r="I3433" t="s">
        <v>4453</v>
      </c>
      <c r="J3433">
        <v>0</v>
      </c>
      <c r="K3433">
        <v>88</v>
      </c>
      <c r="M3433">
        <v>3431</v>
      </c>
      <c r="N3433" s="16">
        <v>1.1574074074074073E-5</v>
      </c>
      <c r="O3433">
        <v>95</v>
      </c>
      <c r="P3433">
        <v>10</v>
      </c>
      <c r="Q3433">
        <f>pqZwift[[#This Row],[Afstand]]+IF(pqZwift[[#This Row],[Index]]&gt;1,Q3432,0)</f>
        <v>19791</v>
      </c>
      <c r="R3433">
        <v>36</v>
      </c>
      <c r="S3433">
        <v>88</v>
      </c>
    </row>
    <row r="3434" spans="2:19" x14ac:dyDescent="0.25">
      <c r="B3434">
        <v>3432</v>
      </c>
      <c r="C3434" t="s">
        <v>1782</v>
      </c>
      <c r="D3434" t="s">
        <v>117</v>
      </c>
      <c r="E3434" s="10">
        <v>1.1574074074074073E-5</v>
      </c>
      <c r="F3434" t="s">
        <v>388</v>
      </c>
      <c r="G3434" t="s">
        <v>156</v>
      </c>
      <c r="H3434" s="11">
        <v>44171.438148148147</v>
      </c>
      <c r="I3434" t="s">
        <v>4454</v>
      </c>
      <c r="J3434">
        <v>0</v>
      </c>
      <c r="K3434">
        <v>89</v>
      </c>
      <c r="M3434">
        <v>3432</v>
      </c>
      <c r="N3434" s="16">
        <v>1.1574074074074073E-5</v>
      </c>
      <c r="O3434">
        <v>95</v>
      </c>
      <c r="P3434">
        <v>11</v>
      </c>
      <c r="Q3434">
        <f>pqZwift[[#This Row],[Afstand]]+IF(pqZwift[[#This Row],[Index]]&gt;1,Q3433,0)</f>
        <v>19802</v>
      </c>
      <c r="R3434">
        <v>38</v>
      </c>
      <c r="S3434">
        <v>89</v>
      </c>
    </row>
    <row r="3435" spans="2:19" x14ac:dyDescent="0.25">
      <c r="B3435">
        <v>3433</v>
      </c>
      <c r="C3435" t="s">
        <v>1782</v>
      </c>
      <c r="D3435" t="s">
        <v>117</v>
      </c>
      <c r="E3435" s="10">
        <v>1.1574074074074073E-5</v>
      </c>
      <c r="F3435" t="s">
        <v>501</v>
      </c>
      <c r="G3435" t="s">
        <v>4455</v>
      </c>
      <c r="H3435" s="11">
        <v>44171.438159722224</v>
      </c>
      <c r="I3435" t="s">
        <v>4456</v>
      </c>
      <c r="J3435">
        <v>0</v>
      </c>
      <c r="K3435">
        <v>88</v>
      </c>
      <c r="M3435">
        <v>3433</v>
      </c>
      <c r="N3435" s="16">
        <v>1.1574074074074073E-5</v>
      </c>
      <c r="O3435">
        <v>95</v>
      </c>
      <c r="P3435">
        <v>11</v>
      </c>
      <c r="Q3435">
        <f>pqZwift[[#This Row],[Afstand]]+IF(pqZwift[[#This Row],[Index]]&gt;1,Q3434,0)</f>
        <v>19813</v>
      </c>
      <c r="R3435">
        <v>41</v>
      </c>
      <c r="S3435">
        <v>88</v>
      </c>
    </row>
    <row r="3436" spans="2:19" x14ac:dyDescent="0.25">
      <c r="B3436">
        <v>3434</v>
      </c>
      <c r="C3436" t="s">
        <v>1771</v>
      </c>
      <c r="D3436" t="s">
        <v>117</v>
      </c>
      <c r="E3436" s="10">
        <v>1.1574074074074073E-5</v>
      </c>
      <c r="F3436" t="s">
        <v>388</v>
      </c>
      <c r="G3436" t="s">
        <v>4457</v>
      </c>
      <c r="H3436" s="11">
        <v>44171.438171296293</v>
      </c>
      <c r="I3436" t="s">
        <v>4458</v>
      </c>
      <c r="J3436">
        <v>0</v>
      </c>
      <c r="K3436">
        <v>89</v>
      </c>
      <c r="M3436">
        <v>3434</v>
      </c>
      <c r="N3436" s="16">
        <v>1.1574074074074073E-5</v>
      </c>
      <c r="O3436">
        <v>94</v>
      </c>
      <c r="P3436">
        <v>11</v>
      </c>
      <c r="Q3436">
        <f>pqZwift[[#This Row],[Afstand]]+IF(pqZwift[[#This Row],[Index]]&gt;1,Q3435,0)</f>
        <v>19824</v>
      </c>
      <c r="R3436">
        <v>38</v>
      </c>
      <c r="S3436">
        <v>89</v>
      </c>
    </row>
    <row r="3437" spans="2:19" x14ac:dyDescent="0.25">
      <c r="B3437">
        <v>3435</v>
      </c>
      <c r="C3437" t="s">
        <v>1771</v>
      </c>
      <c r="D3437" t="s">
        <v>117</v>
      </c>
      <c r="E3437" s="10">
        <v>1.1574074074074073E-5</v>
      </c>
      <c r="F3437" t="s">
        <v>501</v>
      </c>
      <c r="G3437" t="s">
        <v>4459</v>
      </c>
      <c r="H3437" s="11">
        <v>44171.43818287037</v>
      </c>
      <c r="I3437" t="s">
        <v>4460</v>
      </c>
      <c r="J3437">
        <v>0</v>
      </c>
      <c r="K3437">
        <v>88</v>
      </c>
      <c r="M3437">
        <v>3435</v>
      </c>
      <c r="N3437" s="16">
        <v>1.1574074074074073E-5</v>
      </c>
      <c r="O3437">
        <v>94</v>
      </c>
      <c r="P3437">
        <v>11</v>
      </c>
      <c r="Q3437">
        <f>pqZwift[[#This Row],[Afstand]]+IF(pqZwift[[#This Row],[Index]]&gt;1,Q3436,0)</f>
        <v>19835</v>
      </c>
      <c r="R3437">
        <v>41</v>
      </c>
      <c r="S3437">
        <v>88</v>
      </c>
    </row>
    <row r="3438" spans="2:19" x14ac:dyDescent="0.25">
      <c r="B3438">
        <v>3436</v>
      </c>
      <c r="C3438" t="s">
        <v>1771</v>
      </c>
      <c r="D3438" t="s">
        <v>117</v>
      </c>
      <c r="E3438" s="10">
        <v>1.1574074074074073E-5</v>
      </c>
      <c r="F3438" t="s">
        <v>125</v>
      </c>
      <c r="G3438" t="s">
        <v>4461</v>
      </c>
      <c r="H3438" s="11">
        <v>44171.438194444447</v>
      </c>
      <c r="I3438" t="s">
        <v>4462</v>
      </c>
      <c r="J3438">
        <v>0</v>
      </c>
      <c r="K3438">
        <v>89</v>
      </c>
      <c r="M3438">
        <v>3436</v>
      </c>
      <c r="N3438" s="16">
        <v>1.1574074074074073E-5</v>
      </c>
      <c r="O3438">
        <v>94</v>
      </c>
      <c r="P3438">
        <v>11</v>
      </c>
      <c r="Q3438">
        <f>pqZwift[[#This Row],[Afstand]]+IF(pqZwift[[#This Row],[Index]]&gt;1,Q3437,0)</f>
        <v>19846</v>
      </c>
      <c r="R3438">
        <v>40</v>
      </c>
      <c r="S3438">
        <v>89</v>
      </c>
    </row>
    <row r="3439" spans="2:19" x14ac:dyDescent="0.25">
      <c r="B3439">
        <v>3437</v>
      </c>
      <c r="C3439" t="s">
        <v>1763</v>
      </c>
      <c r="D3439" t="s">
        <v>117</v>
      </c>
      <c r="E3439" s="10">
        <v>1.1574074074074073E-5</v>
      </c>
      <c r="F3439" t="s">
        <v>501</v>
      </c>
      <c r="G3439" t="s">
        <v>4459</v>
      </c>
      <c r="H3439" s="11">
        <v>44171.438206018516</v>
      </c>
      <c r="I3439" t="s">
        <v>4463</v>
      </c>
      <c r="J3439">
        <v>0</v>
      </c>
      <c r="K3439">
        <v>88</v>
      </c>
      <c r="M3439">
        <v>3437</v>
      </c>
      <c r="N3439" s="16">
        <v>1.1574074074074073E-5</v>
      </c>
      <c r="O3439">
        <v>93</v>
      </c>
      <c r="P3439">
        <v>11</v>
      </c>
      <c r="Q3439">
        <f>pqZwift[[#This Row],[Afstand]]+IF(pqZwift[[#This Row],[Index]]&gt;1,Q3438,0)</f>
        <v>19857</v>
      </c>
      <c r="R3439">
        <v>41</v>
      </c>
      <c r="S3439">
        <v>88</v>
      </c>
    </row>
    <row r="3440" spans="2:19" x14ac:dyDescent="0.25">
      <c r="B3440">
        <v>3438</v>
      </c>
      <c r="C3440" t="s">
        <v>1763</v>
      </c>
      <c r="D3440" t="s">
        <v>117</v>
      </c>
      <c r="E3440" s="10">
        <v>1.1574074074074073E-5</v>
      </c>
      <c r="F3440" t="s">
        <v>125</v>
      </c>
      <c r="G3440" t="s">
        <v>4464</v>
      </c>
      <c r="H3440" s="11">
        <v>44171.438217592593</v>
      </c>
      <c r="I3440" t="s">
        <v>4465</v>
      </c>
      <c r="J3440">
        <v>0</v>
      </c>
      <c r="K3440">
        <v>87</v>
      </c>
      <c r="M3440">
        <v>3438</v>
      </c>
      <c r="N3440" s="16">
        <v>1.1574074074074073E-5</v>
      </c>
      <c r="O3440">
        <v>93</v>
      </c>
      <c r="P3440">
        <v>11</v>
      </c>
      <c r="Q3440">
        <f>pqZwift[[#This Row],[Afstand]]+IF(pqZwift[[#This Row],[Index]]&gt;1,Q3439,0)</f>
        <v>19868</v>
      </c>
      <c r="R3440">
        <v>40</v>
      </c>
      <c r="S3440">
        <v>87</v>
      </c>
    </row>
    <row r="3441" spans="2:19" x14ac:dyDescent="0.25">
      <c r="B3441">
        <v>3439</v>
      </c>
      <c r="C3441" t="s">
        <v>1763</v>
      </c>
      <c r="D3441" t="s">
        <v>117</v>
      </c>
      <c r="E3441" s="10">
        <v>1.1574074074074073E-5</v>
      </c>
      <c r="F3441" t="s">
        <v>125</v>
      </c>
      <c r="G3441" t="s">
        <v>4461</v>
      </c>
      <c r="H3441" s="11">
        <v>44171.43822916667</v>
      </c>
      <c r="I3441" t="s">
        <v>4466</v>
      </c>
      <c r="J3441">
        <v>0</v>
      </c>
      <c r="K3441">
        <v>87</v>
      </c>
      <c r="M3441">
        <v>3439</v>
      </c>
      <c r="N3441" s="16">
        <v>1.1574074074074073E-5</v>
      </c>
      <c r="O3441">
        <v>93</v>
      </c>
      <c r="P3441">
        <v>11</v>
      </c>
      <c r="Q3441">
        <f>pqZwift[[#This Row],[Afstand]]+IF(pqZwift[[#This Row],[Index]]&gt;1,Q3440,0)</f>
        <v>19879</v>
      </c>
      <c r="R3441">
        <v>40</v>
      </c>
      <c r="S3441">
        <v>87</v>
      </c>
    </row>
    <row r="3442" spans="2:19" x14ac:dyDescent="0.25">
      <c r="B3442">
        <v>3440</v>
      </c>
      <c r="C3442" t="s">
        <v>1754</v>
      </c>
      <c r="D3442" t="s">
        <v>117</v>
      </c>
      <c r="E3442" s="10">
        <v>1.1574074074074073E-5</v>
      </c>
      <c r="F3442" t="s">
        <v>125</v>
      </c>
      <c r="G3442" t="s">
        <v>4461</v>
      </c>
      <c r="H3442" s="11">
        <v>44171.438240740739</v>
      </c>
      <c r="I3442" t="s">
        <v>4467</v>
      </c>
      <c r="J3442">
        <v>0</v>
      </c>
      <c r="K3442">
        <v>86</v>
      </c>
      <c r="M3442">
        <v>3440</v>
      </c>
      <c r="N3442" s="16">
        <v>1.1574074074074073E-5</v>
      </c>
      <c r="O3442">
        <v>92</v>
      </c>
      <c r="P3442">
        <v>11</v>
      </c>
      <c r="Q3442">
        <f>pqZwift[[#This Row],[Afstand]]+IF(pqZwift[[#This Row],[Index]]&gt;1,Q3441,0)</f>
        <v>19890</v>
      </c>
      <c r="R3442">
        <v>40</v>
      </c>
      <c r="S3442">
        <v>86</v>
      </c>
    </row>
    <row r="3443" spans="2:19" x14ac:dyDescent="0.25">
      <c r="B3443">
        <v>3441</v>
      </c>
      <c r="C3443" t="s">
        <v>1754</v>
      </c>
      <c r="D3443" t="s">
        <v>117</v>
      </c>
      <c r="E3443" s="10">
        <v>1.1574074074074073E-5</v>
      </c>
      <c r="F3443" t="s">
        <v>118</v>
      </c>
      <c r="G3443" t="s">
        <v>4468</v>
      </c>
      <c r="H3443" s="11">
        <v>44171.438252314816</v>
      </c>
      <c r="I3443" t="s">
        <v>4469</v>
      </c>
      <c r="J3443">
        <v>0</v>
      </c>
      <c r="K3443">
        <v>87</v>
      </c>
      <c r="M3443">
        <v>3441</v>
      </c>
      <c r="N3443" s="16">
        <v>1.1574074074074073E-5</v>
      </c>
      <c r="O3443">
        <v>92</v>
      </c>
      <c r="P3443">
        <v>11</v>
      </c>
      <c r="Q3443">
        <f>pqZwift[[#This Row],[Afstand]]+IF(pqZwift[[#This Row],[Index]]&gt;1,Q3442,0)</f>
        <v>19901</v>
      </c>
      <c r="R3443">
        <v>39</v>
      </c>
      <c r="S3443">
        <v>87</v>
      </c>
    </row>
    <row r="3444" spans="2:19" x14ac:dyDescent="0.25">
      <c r="B3444">
        <v>3442</v>
      </c>
      <c r="C3444" t="s">
        <v>1754</v>
      </c>
      <c r="D3444" t="s">
        <v>1163</v>
      </c>
      <c r="E3444" s="10">
        <v>1.1574074074074073E-5</v>
      </c>
      <c r="F3444" t="s">
        <v>1924</v>
      </c>
      <c r="G3444" t="s">
        <v>2716</v>
      </c>
      <c r="H3444" s="11">
        <v>44171.438263888886</v>
      </c>
      <c r="I3444" t="s">
        <v>4470</v>
      </c>
      <c r="J3444">
        <v>0</v>
      </c>
      <c r="K3444">
        <v>87</v>
      </c>
      <c r="M3444">
        <v>3442</v>
      </c>
      <c r="N3444" s="16">
        <v>1.1574074074074073E-5</v>
      </c>
      <c r="O3444">
        <v>92</v>
      </c>
      <c r="P3444">
        <v>13</v>
      </c>
      <c r="Q3444">
        <f>pqZwift[[#This Row],[Afstand]]+IF(pqZwift[[#This Row],[Index]]&gt;1,Q3443,0)</f>
        <v>19914</v>
      </c>
      <c r="R3444">
        <v>46</v>
      </c>
      <c r="S3444">
        <v>87</v>
      </c>
    </row>
    <row r="3445" spans="2:19" x14ac:dyDescent="0.25">
      <c r="B3445">
        <v>3443</v>
      </c>
      <c r="C3445" t="s">
        <v>1744</v>
      </c>
      <c r="D3445" t="s">
        <v>117</v>
      </c>
      <c r="E3445" s="10">
        <v>1.1574074074074073E-5</v>
      </c>
      <c r="F3445" t="s">
        <v>118</v>
      </c>
      <c r="G3445" t="s">
        <v>4468</v>
      </c>
      <c r="H3445" s="11">
        <v>44171.438275462962</v>
      </c>
      <c r="I3445" t="s">
        <v>4471</v>
      </c>
      <c r="J3445">
        <v>0</v>
      </c>
      <c r="K3445">
        <v>88</v>
      </c>
      <c r="M3445">
        <v>3443</v>
      </c>
      <c r="N3445" s="16">
        <v>1.1574074074074073E-5</v>
      </c>
      <c r="O3445">
        <v>91</v>
      </c>
      <c r="P3445">
        <v>11</v>
      </c>
      <c r="Q3445">
        <f>pqZwift[[#This Row],[Afstand]]+IF(pqZwift[[#This Row],[Index]]&gt;1,Q3444,0)</f>
        <v>19925</v>
      </c>
      <c r="R3445">
        <v>39</v>
      </c>
      <c r="S3445">
        <v>88</v>
      </c>
    </row>
    <row r="3446" spans="2:19" x14ac:dyDescent="0.25">
      <c r="B3446">
        <v>3444</v>
      </c>
      <c r="C3446" t="s">
        <v>1744</v>
      </c>
      <c r="D3446" t="s">
        <v>1163</v>
      </c>
      <c r="E3446" s="10">
        <v>1.1574074074074073E-5</v>
      </c>
      <c r="F3446" t="s">
        <v>1924</v>
      </c>
      <c r="G3446" t="s">
        <v>4472</v>
      </c>
      <c r="H3446" s="11">
        <v>44171.438287037039</v>
      </c>
      <c r="I3446" t="s">
        <v>4473</v>
      </c>
      <c r="J3446">
        <v>0</v>
      </c>
      <c r="K3446">
        <v>88</v>
      </c>
      <c r="M3446">
        <v>3444</v>
      </c>
      <c r="N3446" s="16">
        <v>1.1574074074074073E-5</v>
      </c>
      <c r="O3446">
        <v>91</v>
      </c>
      <c r="P3446">
        <v>13</v>
      </c>
      <c r="Q3446">
        <f>pqZwift[[#This Row],[Afstand]]+IF(pqZwift[[#This Row],[Index]]&gt;1,Q3445,0)</f>
        <v>19938</v>
      </c>
      <c r="R3446">
        <v>46</v>
      </c>
      <c r="S3446">
        <v>88</v>
      </c>
    </row>
    <row r="3447" spans="2:19" x14ac:dyDescent="0.25">
      <c r="B3447">
        <v>3445</v>
      </c>
      <c r="C3447" t="s">
        <v>1744</v>
      </c>
      <c r="D3447" t="s">
        <v>401</v>
      </c>
      <c r="E3447" s="10">
        <v>1.1574074074074073E-5</v>
      </c>
      <c r="F3447" t="s">
        <v>402</v>
      </c>
      <c r="G3447" t="s">
        <v>4474</v>
      </c>
      <c r="H3447" s="11">
        <v>44171.438298611109</v>
      </c>
      <c r="I3447" t="s">
        <v>4475</v>
      </c>
      <c r="J3447">
        <v>0</v>
      </c>
      <c r="K3447">
        <v>88</v>
      </c>
      <c r="M3447">
        <v>3445</v>
      </c>
      <c r="N3447" s="16">
        <v>1.1574074074074073E-5</v>
      </c>
      <c r="O3447">
        <v>91</v>
      </c>
      <c r="P3447">
        <v>12</v>
      </c>
      <c r="Q3447">
        <f>pqZwift[[#This Row],[Afstand]]+IF(pqZwift[[#This Row],[Index]]&gt;1,Q3446,0)</f>
        <v>19950</v>
      </c>
      <c r="R3447">
        <v>42</v>
      </c>
      <c r="S3447">
        <v>88</v>
      </c>
    </row>
    <row r="3448" spans="2:19" x14ac:dyDescent="0.25">
      <c r="B3448">
        <v>3446</v>
      </c>
      <c r="C3448" t="s">
        <v>1732</v>
      </c>
      <c r="D3448" t="s">
        <v>104</v>
      </c>
      <c r="E3448" s="10">
        <v>1.1574074074074073E-5</v>
      </c>
      <c r="F3448" t="s">
        <v>388</v>
      </c>
      <c r="G3448" t="s">
        <v>4476</v>
      </c>
      <c r="H3448" s="11">
        <v>44171.438310185185</v>
      </c>
      <c r="I3448" t="s">
        <v>4477</v>
      </c>
      <c r="J3448">
        <v>0</v>
      </c>
      <c r="K3448">
        <v>89</v>
      </c>
      <c r="M3448">
        <v>3446</v>
      </c>
      <c r="N3448" s="16">
        <v>1.1574074074074073E-5</v>
      </c>
      <c r="O3448">
        <v>90</v>
      </c>
      <c r="P3448">
        <v>10</v>
      </c>
      <c r="Q3448">
        <f>pqZwift[[#This Row],[Afstand]]+IF(pqZwift[[#This Row],[Index]]&gt;1,Q3447,0)</f>
        <v>19960</v>
      </c>
      <c r="R3448">
        <v>38</v>
      </c>
      <c r="S3448">
        <v>89</v>
      </c>
    </row>
    <row r="3449" spans="2:19" x14ac:dyDescent="0.25">
      <c r="B3449">
        <v>3447</v>
      </c>
      <c r="C3449" t="s">
        <v>1732</v>
      </c>
      <c r="D3449" t="s">
        <v>401</v>
      </c>
      <c r="E3449" s="10">
        <v>1.1574074074074073E-5</v>
      </c>
      <c r="F3449" t="s">
        <v>524</v>
      </c>
      <c r="G3449" t="s">
        <v>4478</v>
      </c>
      <c r="H3449" s="11">
        <v>44171.438321759262</v>
      </c>
      <c r="I3449" t="s">
        <v>4479</v>
      </c>
      <c r="J3449">
        <v>0</v>
      </c>
      <c r="K3449">
        <v>89</v>
      </c>
      <c r="M3449">
        <v>3447</v>
      </c>
      <c r="N3449" s="16">
        <v>1.1574074074074073E-5</v>
      </c>
      <c r="O3449">
        <v>90</v>
      </c>
      <c r="P3449">
        <v>12</v>
      </c>
      <c r="Q3449">
        <f>pqZwift[[#This Row],[Afstand]]+IF(pqZwift[[#This Row],[Index]]&gt;1,Q3448,0)</f>
        <v>19972</v>
      </c>
      <c r="R3449">
        <v>45</v>
      </c>
      <c r="S3449">
        <v>89</v>
      </c>
    </row>
    <row r="3450" spans="2:19" x14ac:dyDescent="0.25">
      <c r="B3450">
        <v>3448</v>
      </c>
      <c r="C3450" t="s">
        <v>1732</v>
      </c>
      <c r="D3450" t="s">
        <v>117</v>
      </c>
      <c r="E3450" s="10">
        <v>1.1574074074074073E-5</v>
      </c>
      <c r="F3450" t="s">
        <v>125</v>
      </c>
      <c r="G3450" t="s">
        <v>4480</v>
      </c>
      <c r="H3450" s="11">
        <v>44171.438333333332</v>
      </c>
      <c r="I3450" t="s">
        <v>4481</v>
      </c>
      <c r="J3450">
        <v>0</v>
      </c>
      <c r="K3450">
        <v>90</v>
      </c>
      <c r="M3450">
        <v>3448</v>
      </c>
      <c r="N3450" s="16">
        <v>1.1574074074074073E-5</v>
      </c>
      <c r="O3450">
        <v>90</v>
      </c>
      <c r="P3450">
        <v>11</v>
      </c>
      <c r="Q3450">
        <f>pqZwift[[#This Row],[Afstand]]+IF(pqZwift[[#This Row],[Index]]&gt;1,Q3449,0)</f>
        <v>19983</v>
      </c>
      <c r="R3450">
        <v>40</v>
      </c>
      <c r="S3450">
        <v>90</v>
      </c>
    </row>
    <row r="3451" spans="2:19" x14ac:dyDescent="0.25">
      <c r="B3451">
        <v>3449</v>
      </c>
      <c r="C3451" t="s">
        <v>1722</v>
      </c>
      <c r="D3451" t="s">
        <v>1163</v>
      </c>
      <c r="E3451" s="10">
        <v>1.1574074074074073E-5</v>
      </c>
      <c r="F3451" t="s">
        <v>1965</v>
      </c>
      <c r="G3451" t="s">
        <v>190</v>
      </c>
      <c r="H3451" s="11">
        <v>44171.438344907408</v>
      </c>
      <c r="I3451" t="s">
        <v>4482</v>
      </c>
      <c r="J3451">
        <v>0</v>
      </c>
      <c r="K3451">
        <v>90</v>
      </c>
      <c r="M3451">
        <v>3449</v>
      </c>
      <c r="N3451" s="16">
        <v>1.1574074074074073E-5</v>
      </c>
      <c r="O3451">
        <v>89</v>
      </c>
      <c r="P3451">
        <v>13</v>
      </c>
      <c r="Q3451">
        <f>pqZwift[[#This Row],[Afstand]]+IF(pqZwift[[#This Row],[Index]]&gt;1,Q3450,0)</f>
        <v>19996</v>
      </c>
      <c r="R3451">
        <v>47</v>
      </c>
      <c r="S3451">
        <v>90</v>
      </c>
    </row>
    <row r="3452" spans="2:19" x14ac:dyDescent="0.25">
      <c r="B3452">
        <v>3450</v>
      </c>
      <c r="C3452" t="s">
        <v>1722</v>
      </c>
      <c r="D3452" t="s">
        <v>401</v>
      </c>
      <c r="E3452" s="10">
        <v>1.1574074074074073E-5</v>
      </c>
      <c r="F3452" t="s">
        <v>514</v>
      </c>
      <c r="G3452" t="s">
        <v>190</v>
      </c>
      <c r="H3452" s="11">
        <v>44171.438356481478</v>
      </c>
      <c r="I3452" t="s">
        <v>4483</v>
      </c>
      <c r="J3452">
        <v>0</v>
      </c>
      <c r="K3452">
        <v>91</v>
      </c>
      <c r="M3452">
        <v>3450</v>
      </c>
      <c r="N3452" s="16">
        <v>1.1574074074074073E-5</v>
      </c>
      <c r="O3452">
        <v>89</v>
      </c>
      <c r="P3452">
        <v>12</v>
      </c>
      <c r="Q3452">
        <f>pqZwift[[#This Row],[Afstand]]+IF(pqZwift[[#This Row],[Index]]&gt;1,Q3451,0)</f>
        <v>20008</v>
      </c>
      <c r="R3452">
        <v>43</v>
      </c>
      <c r="S3452">
        <v>91</v>
      </c>
    </row>
    <row r="3453" spans="2:19" x14ac:dyDescent="0.25">
      <c r="B3453">
        <v>3451</v>
      </c>
      <c r="C3453" t="s">
        <v>1722</v>
      </c>
      <c r="D3453" t="s">
        <v>1163</v>
      </c>
      <c r="E3453" s="10">
        <v>1.1574074074074073E-5</v>
      </c>
      <c r="F3453" t="s">
        <v>524</v>
      </c>
      <c r="G3453" t="s">
        <v>316</v>
      </c>
      <c r="H3453" s="11">
        <v>44171.438368055555</v>
      </c>
      <c r="I3453" t="s">
        <v>4484</v>
      </c>
      <c r="J3453">
        <v>0</v>
      </c>
      <c r="K3453">
        <v>91</v>
      </c>
      <c r="M3453">
        <v>3451</v>
      </c>
      <c r="N3453" s="16">
        <v>1.1574074074074073E-5</v>
      </c>
      <c r="O3453">
        <v>89</v>
      </c>
      <c r="P3453">
        <v>13</v>
      </c>
      <c r="Q3453">
        <f>pqZwift[[#This Row],[Afstand]]+IF(pqZwift[[#This Row],[Index]]&gt;1,Q3452,0)</f>
        <v>20021</v>
      </c>
      <c r="R3453">
        <v>45</v>
      </c>
      <c r="S3453">
        <v>91</v>
      </c>
    </row>
    <row r="3454" spans="2:19" x14ac:dyDescent="0.25">
      <c r="B3454">
        <v>3452</v>
      </c>
      <c r="C3454" t="s">
        <v>1707</v>
      </c>
      <c r="D3454" t="s">
        <v>104</v>
      </c>
      <c r="E3454" s="10">
        <v>1.1574074074074073E-5</v>
      </c>
      <c r="F3454" t="s">
        <v>142</v>
      </c>
      <c r="G3454" t="s">
        <v>4485</v>
      </c>
      <c r="H3454" s="11">
        <v>44171.438379629632</v>
      </c>
      <c r="I3454" t="s">
        <v>4486</v>
      </c>
      <c r="J3454">
        <v>0</v>
      </c>
      <c r="K3454">
        <v>90</v>
      </c>
      <c r="M3454">
        <v>3452</v>
      </c>
      <c r="N3454" s="16">
        <v>1.1574074074074073E-5</v>
      </c>
      <c r="O3454">
        <v>88</v>
      </c>
      <c r="P3454">
        <v>10</v>
      </c>
      <c r="Q3454">
        <f>pqZwift[[#This Row],[Afstand]]+IF(pqZwift[[#This Row],[Index]]&gt;1,Q3453,0)</f>
        <v>20031</v>
      </c>
      <c r="R3454">
        <v>37</v>
      </c>
      <c r="S3454">
        <v>90</v>
      </c>
    </row>
    <row r="3455" spans="2:19" x14ac:dyDescent="0.25">
      <c r="B3455">
        <v>3453</v>
      </c>
      <c r="C3455" t="s">
        <v>1707</v>
      </c>
      <c r="D3455" t="s">
        <v>401</v>
      </c>
      <c r="E3455" s="10">
        <v>1.1574074074074073E-5</v>
      </c>
      <c r="F3455" t="s">
        <v>529</v>
      </c>
      <c r="G3455" t="s">
        <v>4487</v>
      </c>
      <c r="H3455" s="11">
        <v>44171.438391203701</v>
      </c>
      <c r="I3455" t="s">
        <v>4488</v>
      </c>
      <c r="J3455">
        <v>0</v>
      </c>
      <c r="K3455">
        <v>90</v>
      </c>
      <c r="M3455">
        <v>3453</v>
      </c>
      <c r="N3455" s="16">
        <v>1.1574074074074073E-5</v>
      </c>
      <c r="O3455">
        <v>88</v>
      </c>
      <c r="P3455">
        <v>12</v>
      </c>
      <c r="Q3455">
        <f>pqZwift[[#This Row],[Afstand]]+IF(pqZwift[[#This Row],[Index]]&gt;1,Q3454,0)</f>
        <v>20043</v>
      </c>
      <c r="R3455">
        <v>44</v>
      </c>
      <c r="S3455">
        <v>90</v>
      </c>
    </row>
    <row r="3456" spans="2:19" x14ac:dyDescent="0.25">
      <c r="B3456">
        <v>3454</v>
      </c>
      <c r="C3456" t="s">
        <v>1707</v>
      </c>
      <c r="D3456" t="s">
        <v>401</v>
      </c>
      <c r="E3456" s="10">
        <v>1.1574074074074073E-5</v>
      </c>
      <c r="F3456" t="s">
        <v>514</v>
      </c>
      <c r="G3456" t="s">
        <v>4489</v>
      </c>
      <c r="H3456" s="11">
        <v>44171.438402777778</v>
      </c>
      <c r="I3456" t="s">
        <v>4490</v>
      </c>
      <c r="J3456">
        <v>0</v>
      </c>
      <c r="K3456">
        <v>90</v>
      </c>
      <c r="M3456">
        <v>3454</v>
      </c>
      <c r="N3456" s="16">
        <v>1.1574074074074073E-5</v>
      </c>
      <c r="O3456">
        <v>88</v>
      </c>
      <c r="P3456">
        <v>12</v>
      </c>
      <c r="Q3456">
        <f>pqZwift[[#This Row],[Afstand]]+IF(pqZwift[[#This Row],[Index]]&gt;1,Q3455,0)</f>
        <v>20055</v>
      </c>
      <c r="R3456">
        <v>43</v>
      </c>
      <c r="S3456">
        <v>90</v>
      </c>
    </row>
    <row r="3457" spans="2:19" x14ac:dyDescent="0.25">
      <c r="B3457">
        <v>3455</v>
      </c>
      <c r="C3457" t="s">
        <v>1707</v>
      </c>
      <c r="D3457" t="s">
        <v>401</v>
      </c>
      <c r="E3457" s="10">
        <v>1.1574074074074073E-5</v>
      </c>
      <c r="F3457" t="s">
        <v>514</v>
      </c>
      <c r="G3457" t="s">
        <v>2761</v>
      </c>
      <c r="H3457" s="11">
        <v>44171.438414351855</v>
      </c>
      <c r="I3457" t="s">
        <v>4491</v>
      </c>
      <c r="J3457">
        <v>0</v>
      </c>
      <c r="K3457">
        <v>89</v>
      </c>
      <c r="M3457">
        <v>3455</v>
      </c>
      <c r="N3457" s="16">
        <v>1.1574074074074073E-5</v>
      </c>
      <c r="O3457">
        <v>88</v>
      </c>
      <c r="P3457">
        <v>12</v>
      </c>
      <c r="Q3457">
        <f>pqZwift[[#This Row],[Afstand]]+IF(pqZwift[[#This Row],[Index]]&gt;1,Q3456,0)</f>
        <v>20067</v>
      </c>
      <c r="R3457">
        <v>43</v>
      </c>
      <c r="S3457">
        <v>89</v>
      </c>
    </row>
    <row r="3458" spans="2:19" x14ac:dyDescent="0.25">
      <c r="B3458">
        <v>3456</v>
      </c>
      <c r="C3458" t="s">
        <v>1695</v>
      </c>
      <c r="D3458" t="s">
        <v>401</v>
      </c>
      <c r="E3458" s="10">
        <v>1.1574074074074073E-5</v>
      </c>
      <c r="F3458" t="s">
        <v>402</v>
      </c>
      <c r="G3458" t="s">
        <v>4492</v>
      </c>
      <c r="H3458" s="11">
        <v>44171.438425925924</v>
      </c>
      <c r="I3458" t="s">
        <v>4493</v>
      </c>
      <c r="J3458">
        <v>0</v>
      </c>
      <c r="K3458">
        <v>88</v>
      </c>
      <c r="M3458">
        <v>3456</v>
      </c>
      <c r="N3458" s="16">
        <v>1.1574074074074073E-5</v>
      </c>
      <c r="O3458">
        <v>87</v>
      </c>
      <c r="P3458">
        <v>12</v>
      </c>
      <c r="Q3458">
        <f>pqZwift[[#This Row],[Afstand]]+IF(pqZwift[[#This Row],[Index]]&gt;1,Q3457,0)</f>
        <v>20079</v>
      </c>
      <c r="R3458">
        <v>42</v>
      </c>
      <c r="S3458">
        <v>88</v>
      </c>
    </row>
    <row r="3459" spans="2:19" x14ac:dyDescent="0.25">
      <c r="B3459">
        <v>3457</v>
      </c>
      <c r="C3459" t="s">
        <v>1695</v>
      </c>
      <c r="D3459" t="s">
        <v>401</v>
      </c>
      <c r="E3459" s="10">
        <v>1.1574074074074073E-5</v>
      </c>
      <c r="F3459" t="s">
        <v>402</v>
      </c>
      <c r="G3459" t="s">
        <v>4494</v>
      </c>
      <c r="H3459" s="11">
        <v>44171.438437500001</v>
      </c>
      <c r="I3459" t="s">
        <v>4495</v>
      </c>
      <c r="J3459">
        <v>0</v>
      </c>
      <c r="K3459">
        <v>89</v>
      </c>
      <c r="M3459">
        <v>3457</v>
      </c>
      <c r="N3459" s="16">
        <v>1.1574074074074073E-5</v>
      </c>
      <c r="O3459">
        <v>87</v>
      </c>
      <c r="P3459">
        <v>12</v>
      </c>
      <c r="Q3459">
        <f>pqZwift[[#This Row],[Afstand]]+IF(pqZwift[[#This Row],[Index]]&gt;1,Q3458,0)</f>
        <v>20091</v>
      </c>
      <c r="R3459">
        <v>42</v>
      </c>
      <c r="S3459">
        <v>89</v>
      </c>
    </row>
    <row r="3460" spans="2:19" x14ac:dyDescent="0.25">
      <c r="B3460">
        <v>3458</v>
      </c>
      <c r="C3460" t="s">
        <v>1695</v>
      </c>
      <c r="D3460" t="s">
        <v>401</v>
      </c>
      <c r="E3460" s="10">
        <v>1.1574074074074073E-5</v>
      </c>
      <c r="F3460" t="s">
        <v>402</v>
      </c>
      <c r="G3460" t="s">
        <v>286</v>
      </c>
      <c r="H3460" s="11">
        <v>44171.438449074078</v>
      </c>
      <c r="I3460" t="s">
        <v>4496</v>
      </c>
      <c r="J3460">
        <v>0</v>
      </c>
      <c r="K3460">
        <v>90</v>
      </c>
      <c r="M3460">
        <v>3458</v>
      </c>
      <c r="N3460" s="16">
        <v>1.1574074074074073E-5</v>
      </c>
      <c r="O3460">
        <v>87</v>
      </c>
      <c r="P3460">
        <v>12</v>
      </c>
      <c r="Q3460">
        <f>pqZwift[[#This Row],[Afstand]]+IF(pqZwift[[#This Row],[Index]]&gt;1,Q3459,0)</f>
        <v>20103</v>
      </c>
      <c r="R3460">
        <v>42</v>
      </c>
      <c r="S3460">
        <v>90</v>
      </c>
    </row>
    <row r="3461" spans="2:19" x14ac:dyDescent="0.25">
      <c r="B3461">
        <v>3459</v>
      </c>
      <c r="C3461" t="s">
        <v>1695</v>
      </c>
      <c r="D3461" t="s">
        <v>401</v>
      </c>
      <c r="E3461" s="10">
        <v>1.1574074074074073E-5</v>
      </c>
      <c r="F3461" t="s">
        <v>402</v>
      </c>
      <c r="G3461" t="s">
        <v>4497</v>
      </c>
      <c r="H3461" s="11">
        <v>44171.438460648147</v>
      </c>
      <c r="I3461" t="s">
        <v>4498</v>
      </c>
      <c r="J3461">
        <v>0</v>
      </c>
      <c r="K3461">
        <v>90</v>
      </c>
      <c r="M3461">
        <v>3459</v>
      </c>
      <c r="N3461" s="16">
        <v>1.1574074074074073E-5</v>
      </c>
      <c r="O3461">
        <v>87</v>
      </c>
      <c r="P3461">
        <v>12</v>
      </c>
      <c r="Q3461">
        <f>pqZwift[[#This Row],[Afstand]]+IF(pqZwift[[#This Row],[Index]]&gt;1,Q3460,0)</f>
        <v>20115</v>
      </c>
      <c r="R3461">
        <v>42</v>
      </c>
      <c r="S3461">
        <v>90</v>
      </c>
    </row>
    <row r="3462" spans="2:19" x14ac:dyDescent="0.25">
      <c r="B3462">
        <v>3460</v>
      </c>
      <c r="C3462" t="s">
        <v>1685</v>
      </c>
      <c r="D3462" t="s">
        <v>401</v>
      </c>
      <c r="E3462" s="10">
        <v>1.1574074074074073E-5</v>
      </c>
      <c r="F3462" t="s">
        <v>402</v>
      </c>
      <c r="G3462" t="s">
        <v>4499</v>
      </c>
      <c r="H3462" s="11">
        <v>44171.438472222224</v>
      </c>
      <c r="I3462" t="s">
        <v>4500</v>
      </c>
      <c r="J3462">
        <v>0</v>
      </c>
      <c r="K3462">
        <v>90</v>
      </c>
      <c r="M3462">
        <v>3460</v>
      </c>
      <c r="N3462" s="16">
        <v>1.1574074074074073E-5</v>
      </c>
      <c r="O3462">
        <v>86</v>
      </c>
      <c r="P3462">
        <v>12</v>
      </c>
      <c r="Q3462">
        <f>pqZwift[[#This Row],[Afstand]]+IF(pqZwift[[#This Row],[Index]]&gt;1,Q3461,0)</f>
        <v>20127</v>
      </c>
      <c r="R3462">
        <v>42</v>
      </c>
      <c r="S3462">
        <v>90</v>
      </c>
    </row>
    <row r="3463" spans="2:19" x14ac:dyDescent="0.25">
      <c r="B3463">
        <v>3461</v>
      </c>
      <c r="C3463" t="s">
        <v>1685</v>
      </c>
      <c r="D3463" t="s">
        <v>401</v>
      </c>
      <c r="E3463" s="10">
        <v>1.1574074074074073E-5</v>
      </c>
      <c r="F3463" t="s">
        <v>514</v>
      </c>
      <c r="G3463" t="s">
        <v>4501</v>
      </c>
      <c r="H3463" s="11">
        <v>44171.438483796293</v>
      </c>
      <c r="I3463" t="s">
        <v>4502</v>
      </c>
      <c r="J3463">
        <v>0</v>
      </c>
      <c r="K3463">
        <v>91</v>
      </c>
      <c r="M3463">
        <v>3461</v>
      </c>
      <c r="N3463" s="16">
        <v>1.1574074074074073E-5</v>
      </c>
      <c r="O3463">
        <v>86</v>
      </c>
      <c r="P3463">
        <v>12</v>
      </c>
      <c r="Q3463">
        <f>pqZwift[[#This Row],[Afstand]]+IF(pqZwift[[#This Row],[Index]]&gt;1,Q3462,0)</f>
        <v>20139</v>
      </c>
      <c r="R3463">
        <v>43</v>
      </c>
      <c r="S3463">
        <v>91</v>
      </c>
    </row>
    <row r="3464" spans="2:19" x14ac:dyDescent="0.25">
      <c r="B3464">
        <v>3462</v>
      </c>
      <c r="C3464" t="s">
        <v>1685</v>
      </c>
      <c r="D3464" t="s">
        <v>401</v>
      </c>
      <c r="E3464" s="10">
        <v>1.1574074074074073E-5</v>
      </c>
      <c r="F3464" t="s">
        <v>529</v>
      </c>
      <c r="G3464" t="s">
        <v>4503</v>
      </c>
      <c r="H3464" s="11">
        <v>44171.43849537037</v>
      </c>
      <c r="I3464" t="s">
        <v>4504</v>
      </c>
      <c r="J3464">
        <v>0</v>
      </c>
      <c r="K3464">
        <v>91</v>
      </c>
      <c r="M3464">
        <v>3462</v>
      </c>
      <c r="N3464" s="16">
        <v>1.1574074074074073E-5</v>
      </c>
      <c r="O3464">
        <v>86</v>
      </c>
      <c r="P3464">
        <v>12</v>
      </c>
      <c r="Q3464">
        <f>pqZwift[[#This Row],[Afstand]]+IF(pqZwift[[#This Row],[Index]]&gt;1,Q3463,0)</f>
        <v>20151</v>
      </c>
      <c r="R3464">
        <v>44</v>
      </c>
      <c r="S3464">
        <v>91</v>
      </c>
    </row>
    <row r="3465" spans="2:19" x14ac:dyDescent="0.25">
      <c r="B3465">
        <v>3463</v>
      </c>
      <c r="C3465" t="s">
        <v>1675</v>
      </c>
      <c r="D3465" t="s">
        <v>1163</v>
      </c>
      <c r="E3465" s="10">
        <v>1.1574074074074073E-5</v>
      </c>
      <c r="F3465" t="s">
        <v>524</v>
      </c>
      <c r="G3465" t="s">
        <v>2800</v>
      </c>
      <c r="H3465" s="11">
        <v>44171.438506944447</v>
      </c>
      <c r="I3465" t="s">
        <v>4505</v>
      </c>
      <c r="J3465">
        <v>0</v>
      </c>
      <c r="K3465">
        <v>91</v>
      </c>
      <c r="M3465">
        <v>3463</v>
      </c>
      <c r="N3465" s="16">
        <v>1.1574074074074073E-5</v>
      </c>
      <c r="O3465">
        <v>85</v>
      </c>
      <c r="P3465">
        <v>13</v>
      </c>
      <c r="Q3465">
        <f>pqZwift[[#This Row],[Afstand]]+IF(pqZwift[[#This Row],[Index]]&gt;1,Q3464,0)</f>
        <v>20164</v>
      </c>
      <c r="R3465">
        <v>45</v>
      </c>
      <c r="S3465">
        <v>91</v>
      </c>
    </row>
    <row r="3466" spans="2:19" x14ac:dyDescent="0.25">
      <c r="B3466">
        <v>3464</v>
      </c>
      <c r="C3466" t="s">
        <v>1675</v>
      </c>
      <c r="D3466" t="s">
        <v>117</v>
      </c>
      <c r="E3466" s="10">
        <v>1.1574074074074073E-5</v>
      </c>
      <c r="F3466" t="s">
        <v>118</v>
      </c>
      <c r="G3466" t="s">
        <v>4506</v>
      </c>
      <c r="H3466" s="11">
        <v>44171.438518518517</v>
      </c>
      <c r="I3466" t="s">
        <v>4507</v>
      </c>
      <c r="J3466">
        <v>0</v>
      </c>
      <c r="K3466">
        <v>89</v>
      </c>
      <c r="M3466">
        <v>3464</v>
      </c>
      <c r="N3466" s="16">
        <v>1.1574074074074073E-5</v>
      </c>
      <c r="O3466">
        <v>85</v>
      </c>
      <c r="P3466">
        <v>11</v>
      </c>
      <c r="Q3466">
        <f>pqZwift[[#This Row],[Afstand]]+IF(pqZwift[[#This Row],[Index]]&gt;1,Q3465,0)</f>
        <v>20175</v>
      </c>
      <c r="R3466">
        <v>39</v>
      </c>
      <c r="S3466">
        <v>89</v>
      </c>
    </row>
    <row r="3467" spans="2:19" x14ac:dyDescent="0.25">
      <c r="B3467">
        <v>3465</v>
      </c>
      <c r="C3467" t="s">
        <v>1666</v>
      </c>
      <c r="D3467" t="s">
        <v>401</v>
      </c>
      <c r="E3467" s="10">
        <v>1.1574074074074073E-5</v>
      </c>
      <c r="F3467" t="s">
        <v>529</v>
      </c>
      <c r="G3467" t="s">
        <v>4508</v>
      </c>
      <c r="H3467" s="11">
        <v>44171.438530092593</v>
      </c>
      <c r="I3467" t="s">
        <v>4509</v>
      </c>
      <c r="J3467">
        <v>0</v>
      </c>
      <c r="K3467">
        <v>88</v>
      </c>
      <c r="M3467">
        <v>3465</v>
      </c>
      <c r="N3467" s="16">
        <v>1.1574074074074073E-5</v>
      </c>
      <c r="O3467">
        <v>84</v>
      </c>
      <c r="P3467">
        <v>12</v>
      </c>
      <c r="Q3467">
        <f>pqZwift[[#This Row],[Afstand]]+IF(pqZwift[[#This Row],[Index]]&gt;1,Q3466,0)</f>
        <v>20187</v>
      </c>
      <c r="R3467">
        <v>44</v>
      </c>
      <c r="S3467">
        <v>88</v>
      </c>
    </row>
    <row r="3468" spans="2:19" x14ac:dyDescent="0.25">
      <c r="B3468">
        <v>3466</v>
      </c>
      <c r="C3468" t="s">
        <v>1666</v>
      </c>
      <c r="D3468" t="s">
        <v>117</v>
      </c>
      <c r="E3468" s="10">
        <v>1.1574074074074073E-5</v>
      </c>
      <c r="F3468" t="s">
        <v>501</v>
      </c>
      <c r="G3468" t="s">
        <v>4510</v>
      </c>
      <c r="H3468" s="11">
        <v>44171.43854166667</v>
      </c>
      <c r="I3468" t="s">
        <v>4511</v>
      </c>
      <c r="J3468">
        <v>0</v>
      </c>
      <c r="K3468">
        <v>86</v>
      </c>
      <c r="M3468">
        <v>3466</v>
      </c>
      <c r="N3468" s="16">
        <v>1.1574074074074073E-5</v>
      </c>
      <c r="O3468">
        <v>84</v>
      </c>
      <c r="P3468">
        <v>11</v>
      </c>
      <c r="Q3468">
        <f>pqZwift[[#This Row],[Afstand]]+IF(pqZwift[[#This Row],[Index]]&gt;1,Q3467,0)</f>
        <v>20198</v>
      </c>
      <c r="R3468">
        <v>41</v>
      </c>
      <c r="S3468">
        <v>86</v>
      </c>
    </row>
    <row r="3469" spans="2:19" x14ac:dyDescent="0.25">
      <c r="B3469">
        <v>3467</v>
      </c>
      <c r="C3469" t="s">
        <v>1666</v>
      </c>
      <c r="D3469" t="s">
        <v>1163</v>
      </c>
      <c r="E3469" s="10">
        <v>1.1574074074074073E-5</v>
      </c>
      <c r="F3469" t="s">
        <v>1967</v>
      </c>
      <c r="G3469" t="s">
        <v>4512</v>
      </c>
      <c r="H3469" s="11">
        <v>44171.43855324074</v>
      </c>
      <c r="I3469" t="s">
        <v>4513</v>
      </c>
      <c r="J3469">
        <v>0</v>
      </c>
      <c r="K3469">
        <v>85</v>
      </c>
      <c r="M3469">
        <v>3467</v>
      </c>
      <c r="N3469" s="16">
        <v>1.1574074074074073E-5</v>
      </c>
      <c r="O3469">
        <v>84</v>
      </c>
      <c r="P3469">
        <v>13</v>
      </c>
      <c r="Q3469">
        <f>pqZwift[[#This Row],[Afstand]]+IF(pqZwift[[#This Row],[Index]]&gt;1,Q3468,0)</f>
        <v>20211</v>
      </c>
      <c r="R3469">
        <v>48</v>
      </c>
      <c r="S3469">
        <v>85</v>
      </c>
    </row>
    <row r="3470" spans="2:19" x14ac:dyDescent="0.25">
      <c r="B3470">
        <v>3468</v>
      </c>
      <c r="C3470" t="s">
        <v>1657</v>
      </c>
      <c r="D3470" t="s">
        <v>401</v>
      </c>
      <c r="E3470" s="10">
        <v>1.1574074074074073E-5</v>
      </c>
      <c r="F3470" t="s">
        <v>514</v>
      </c>
      <c r="G3470" t="s">
        <v>227</v>
      </c>
      <c r="H3470" s="11">
        <v>44171.438564814816</v>
      </c>
      <c r="I3470" t="s">
        <v>4514</v>
      </c>
      <c r="J3470">
        <v>0</v>
      </c>
      <c r="K3470">
        <v>86</v>
      </c>
      <c r="M3470">
        <v>3468</v>
      </c>
      <c r="N3470" s="16">
        <v>1.1574074074074073E-5</v>
      </c>
      <c r="O3470">
        <v>83</v>
      </c>
      <c r="P3470">
        <v>12</v>
      </c>
      <c r="Q3470">
        <f>pqZwift[[#This Row],[Afstand]]+IF(pqZwift[[#This Row],[Index]]&gt;1,Q3469,0)</f>
        <v>20223</v>
      </c>
      <c r="R3470">
        <v>43</v>
      </c>
      <c r="S3470">
        <v>86</v>
      </c>
    </row>
    <row r="3471" spans="2:19" x14ac:dyDescent="0.25">
      <c r="B3471">
        <v>3469</v>
      </c>
      <c r="C3471" t="s">
        <v>1657</v>
      </c>
      <c r="D3471" t="s">
        <v>1163</v>
      </c>
      <c r="E3471" s="10">
        <v>1.1574074074074073E-5</v>
      </c>
      <c r="F3471" t="s">
        <v>524</v>
      </c>
      <c r="G3471" t="s">
        <v>2800</v>
      </c>
      <c r="H3471" s="11">
        <v>44171.438576388886</v>
      </c>
      <c r="I3471" t="s">
        <v>4515</v>
      </c>
      <c r="J3471">
        <v>0</v>
      </c>
      <c r="K3471">
        <v>85</v>
      </c>
      <c r="M3471">
        <v>3469</v>
      </c>
      <c r="N3471" s="16">
        <v>1.1574074074074073E-5</v>
      </c>
      <c r="O3471">
        <v>83</v>
      </c>
      <c r="P3471">
        <v>13</v>
      </c>
      <c r="Q3471">
        <f>pqZwift[[#This Row],[Afstand]]+IF(pqZwift[[#This Row],[Index]]&gt;1,Q3470,0)</f>
        <v>20236</v>
      </c>
      <c r="R3471">
        <v>45</v>
      </c>
      <c r="S3471">
        <v>85</v>
      </c>
    </row>
    <row r="3472" spans="2:19" x14ac:dyDescent="0.25">
      <c r="B3472">
        <v>3470</v>
      </c>
      <c r="C3472" t="s">
        <v>1657</v>
      </c>
      <c r="D3472" t="s">
        <v>401</v>
      </c>
      <c r="E3472" s="10">
        <v>1.1574074074074073E-5</v>
      </c>
      <c r="F3472" t="s">
        <v>529</v>
      </c>
      <c r="G3472" t="s">
        <v>4069</v>
      </c>
      <c r="H3472" s="11">
        <v>44171.438587962963</v>
      </c>
      <c r="I3472" t="s">
        <v>4516</v>
      </c>
      <c r="J3472">
        <v>0</v>
      </c>
      <c r="K3472">
        <v>84</v>
      </c>
      <c r="M3472">
        <v>3470</v>
      </c>
      <c r="N3472" s="16">
        <v>1.1574074074074073E-5</v>
      </c>
      <c r="O3472">
        <v>83</v>
      </c>
      <c r="P3472">
        <v>12</v>
      </c>
      <c r="Q3472">
        <f>pqZwift[[#This Row],[Afstand]]+IF(pqZwift[[#This Row],[Index]]&gt;1,Q3471,0)</f>
        <v>20248</v>
      </c>
      <c r="R3472">
        <v>44</v>
      </c>
      <c r="S3472">
        <v>84</v>
      </c>
    </row>
    <row r="3473" spans="2:19" x14ac:dyDescent="0.25">
      <c r="B3473">
        <v>3471</v>
      </c>
      <c r="C3473" t="s">
        <v>1647</v>
      </c>
      <c r="D3473" t="s">
        <v>401</v>
      </c>
      <c r="E3473" s="10">
        <v>1.1574074074074073E-5</v>
      </c>
      <c r="F3473" t="s">
        <v>514</v>
      </c>
      <c r="G3473" t="s">
        <v>4517</v>
      </c>
      <c r="H3473" s="11">
        <v>44171.438599537039</v>
      </c>
      <c r="I3473" t="s">
        <v>4518</v>
      </c>
      <c r="J3473">
        <v>0</v>
      </c>
      <c r="K3473">
        <v>84</v>
      </c>
      <c r="M3473">
        <v>3471</v>
      </c>
      <c r="N3473" s="16">
        <v>1.1574074074074073E-5</v>
      </c>
      <c r="O3473">
        <v>82</v>
      </c>
      <c r="P3473">
        <v>12</v>
      </c>
      <c r="Q3473">
        <f>pqZwift[[#This Row],[Afstand]]+IF(pqZwift[[#This Row],[Index]]&gt;1,Q3472,0)</f>
        <v>20260</v>
      </c>
      <c r="R3473">
        <v>43</v>
      </c>
      <c r="S3473">
        <v>84</v>
      </c>
    </row>
    <row r="3474" spans="2:19" x14ac:dyDescent="0.25">
      <c r="B3474">
        <v>3472</v>
      </c>
      <c r="C3474" t="s">
        <v>1647</v>
      </c>
      <c r="D3474" t="s">
        <v>401</v>
      </c>
      <c r="E3474" s="10">
        <v>1.1574074074074073E-5</v>
      </c>
      <c r="F3474" t="s">
        <v>402</v>
      </c>
      <c r="G3474" t="s">
        <v>4519</v>
      </c>
      <c r="H3474" s="11">
        <v>44171.438611111109</v>
      </c>
      <c r="I3474" t="s">
        <v>4520</v>
      </c>
      <c r="J3474">
        <v>0</v>
      </c>
      <c r="K3474">
        <v>83</v>
      </c>
      <c r="M3474">
        <v>3472</v>
      </c>
      <c r="N3474" s="16">
        <v>1.1574074074074073E-5</v>
      </c>
      <c r="O3474">
        <v>82</v>
      </c>
      <c r="P3474">
        <v>12</v>
      </c>
      <c r="Q3474">
        <f>pqZwift[[#This Row],[Afstand]]+IF(pqZwift[[#This Row],[Index]]&gt;1,Q3473,0)</f>
        <v>20272</v>
      </c>
      <c r="R3474">
        <v>42</v>
      </c>
      <c r="S3474">
        <v>83</v>
      </c>
    </row>
    <row r="3475" spans="2:19" x14ac:dyDescent="0.25">
      <c r="B3475">
        <v>3473</v>
      </c>
      <c r="C3475" t="s">
        <v>1647</v>
      </c>
      <c r="D3475" t="s">
        <v>401</v>
      </c>
      <c r="E3475" s="10">
        <v>1.1574074074074073E-5</v>
      </c>
      <c r="F3475" t="s">
        <v>402</v>
      </c>
      <c r="G3475" t="s">
        <v>4521</v>
      </c>
      <c r="H3475" s="11">
        <v>44171.438622685186</v>
      </c>
      <c r="I3475" t="s">
        <v>4522</v>
      </c>
      <c r="J3475">
        <v>0</v>
      </c>
      <c r="K3475">
        <v>84</v>
      </c>
      <c r="M3475">
        <v>3473</v>
      </c>
      <c r="N3475" s="16">
        <v>1.1574074074074073E-5</v>
      </c>
      <c r="O3475">
        <v>82</v>
      </c>
      <c r="P3475">
        <v>12</v>
      </c>
      <c r="Q3475">
        <f>pqZwift[[#This Row],[Afstand]]+IF(pqZwift[[#This Row],[Index]]&gt;1,Q3474,0)</f>
        <v>20284</v>
      </c>
      <c r="R3475">
        <v>42</v>
      </c>
      <c r="S3475">
        <v>84</v>
      </c>
    </row>
    <row r="3476" spans="2:19" x14ac:dyDescent="0.25">
      <c r="B3476">
        <v>3474</v>
      </c>
      <c r="C3476" t="s">
        <v>1634</v>
      </c>
      <c r="D3476" t="s">
        <v>401</v>
      </c>
      <c r="E3476" s="10">
        <v>1.1574074074074073E-5</v>
      </c>
      <c r="F3476" t="s">
        <v>402</v>
      </c>
      <c r="G3476" t="s">
        <v>394</v>
      </c>
      <c r="H3476" s="11">
        <v>44171.438634259262</v>
      </c>
      <c r="I3476" t="s">
        <v>4523</v>
      </c>
      <c r="J3476">
        <v>0</v>
      </c>
      <c r="K3476">
        <v>84</v>
      </c>
      <c r="M3476">
        <v>3474</v>
      </c>
      <c r="N3476" s="16">
        <v>1.1574074074074073E-5</v>
      </c>
      <c r="O3476">
        <v>81</v>
      </c>
      <c r="P3476">
        <v>12</v>
      </c>
      <c r="Q3476">
        <f>pqZwift[[#This Row],[Afstand]]+IF(pqZwift[[#This Row],[Index]]&gt;1,Q3475,0)</f>
        <v>20296</v>
      </c>
      <c r="R3476">
        <v>42</v>
      </c>
      <c r="S3476">
        <v>84</v>
      </c>
    </row>
    <row r="3477" spans="2:19" x14ac:dyDescent="0.25">
      <c r="B3477">
        <v>3475</v>
      </c>
      <c r="C3477" t="s">
        <v>1634</v>
      </c>
      <c r="D3477" t="s">
        <v>117</v>
      </c>
      <c r="E3477" s="10">
        <v>1.1574074074074073E-5</v>
      </c>
      <c r="F3477" t="s">
        <v>388</v>
      </c>
      <c r="G3477" t="s">
        <v>4524</v>
      </c>
      <c r="H3477" s="11">
        <v>44171.438645833332</v>
      </c>
      <c r="I3477" t="s">
        <v>4525</v>
      </c>
      <c r="J3477">
        <v>0</v>
      </c>
      <c r="K3477">
        <v>84</v>
      </c>
      <c r="M3477">
        <v>3475</v>
      </c>
      <c r="N3477" s="16">
        <v>1.1574074074074073E-5</v>
      </c>
      <c r="O3477">
        <v>81</v>
      </c>
      <c r="P3477">
        <v>11</v>
      </c>
      <c r="Q3477">
        <f>pqZwift[[#This Row],[Afstand]]+IF(pqZwift[[#This Row],[Index]]&gt;1,Q3476,0)</f>
        <v>20307</v>
      </c>
      <c r="R3477">
        <v>38</v>
      </c>
      <c r="S3477">
        <v>84</v>
      </c>
    </row>
    <row r="3478" spans="2:19" x14ac:dyDescent="0.25">
      <c r="B3478">
        <v>3476</v>
      </c>
      <c r="C3478" t="s">
        <v>1634</v>
      </c>
      <c r="D3478" t="s">
        <v>1170</v>
      </c>
      <c r="E3478" s="10">
        <v>1.1574074074074073E-5</v>
      </c>
      <c r="F3478" t="s">
        <v>1990</v>
      </c>
      <c r="G3478" t="s">
        <v>3367</v>
      </c>
      <c r="H3478" s="11">
        <v>44171.438657407409</v>
      </c>
      <c r="I3478" t="s">
        <v>4526</v>
      </c>
      <c r="J3478">
        <v>0</v>
      </c>
      <c r="K3478">
        <v>84</v>
      </c>
      <c r="M3478">
        <v>3476</v>
      </c>
      <c r="N3478" s="16">
        <v>1.1574074074074073E-5</v>
      </c>
      <c r="O3478">
        <v>81</v>
      </c>
      <c r="P3478">
        <v>14</v>
      </c>
      <c r="Q3478">
        <f>pqZwift[[#This Row],[Afstand]]+IF(pqZwift[[#This Row],[Index]]&gt;1,Q3477,0)</f>
        <v>20321</v>
      </c>
      <c r="R3478">
        <v>51</v>
      </c>
      <c r="S3478">
        <v>84</v>
      </c>
    </row>
    <row r="3479" spans="2:19" x14ac:dyDescent="0.25">
      <c r="B3479">
        <v>3477</v>
      </c>
      <c r="C3479" t="s">
        <v>1634</v>
      </c>
      <c r="D3479" t="s">
        <v>401</v>
      </c>
      <c r="E3479" s="10">
        <v>1.1574074074074073E-5</v>
      </c>
      <c r="F3479" t="s">
        <v>402</v>
      </c>
      <c r="G3479" t="s">
        <v>4527</v>
      </c>
      <c r="H3479" s="11">
        <v>44171.438668981478</v>
      </c>
      <c r="I3479" t="s">
        <v>4528</v>
      </c>
      <c r="J3479">
        <v>0</v>
      </c>
      <c r="K3479">
        <v>85</v>
      </c>
      <c r="M3479">
        <v>3477</v>
      </c>
      <c r="N3479" s="16">
        <v>1.1574074074074073E-5</v>
      </c>
      <c r="O3479">
        <v>81</v>
      </c>
      <c r="P3479">
        <v>12</v>
      </c>
      <c r="Q3479">
        <f>pqZwift[[#This Row],[Afstand]]+IF(pqZwift[[#This Row],[Index]]&gt;1,Q3478,0)</f>
        <v>20333</v>
      </c>
      <c r="R3479">
        <v>42</v>
      </c>
      <c r="S3479">
        <v>85</v>
      </c>
    </row>
    <row r="3480" spans="2:19" x14ac:dyDescent="0.25">
      <c r="B3480">
        <v>3478</v>
      </c>
      <c r="C3480" t="s">
        <v>1634</v>
      </c>
      <c r="D3480" t="s">
        <v>401</v>
      </c>
      <c r="E3480" s="10">
        <v>1.1574074074074073E-5</v>
      </c>
      <c r="F3480" t="s">
        <v>402</v>
      </c>
      <c r="G3480" t="s">
        <v>394</v>
      </c>
      <c r="H3480" s="11">
        <v>44171.438680555555</v>
      </c>
      <c r="I3480" t="s">
        <v>4529</v>
      </c>
      <c r="J3480">
        <v>0</v>
      </c>
      <c r="K3480">
        <v>84</v>
      </c>
      <c r="M3480">
        <v>3478</v>
      </c>
      <c r="N3480" s="16">
        <v>1.1574074074074073E-5</v>
      </c>
      <c r="O3480">
        <v>81</v>
      </c>
      <c r="P3480">
        <v>12</v>
      </c>
      <c r="Q3480">
        <f>pqZwift[[#This Row],[Afstand]]+IF(pqZwift[[#This Row],[Index]]&gt;1,Q3479,0)</f>
        <v>20345</v>
      </c>
      <c r="R3480">
        <v>42</v>
      </c>
      <c r="S3480">
        <v>84</v>
      </c>
    </row>
    <row r="3481" spans="2:19" x14ac:dyDescent="0.25">
      <c r="B3481">
        <v>3479</v>
      </c>
      <c r="C3481" t="s">
        <v>1622</v>
      </c>
      <c r="D3481" t="s">
        <v>401</v>
      </c>
      <c r="E3481" s="10">
        <v>1.1574074074074073E-5</v>
      </c>
      <c r="F3481" t="s">
        <v>402</v>
      </c>
      <c r="G3481" t="s">
        <v>4145</v>
      </c>
      <c r="H3481" s="11">
        <v>44171.438692129632</v>
      </c>
      <c r="I3481" t="s">
        <v>4530</v>
      </c>
      <c r="J3481">
        <v>0</v>
      </c>
      <c r="K3481">
        <v>84</v>
      </c>
      <c r="M3481">
        <v>3479</v>
      </c>
      <c r="N3481" s="16">
        <v>1.1574074074074073E-5</v>
      </c>
      <c r="O3481">
        <v>80</v>
      </c>
      <c r="P3481">
        <v>12</v>
      </c>
      <c r="Q3481">
        <f>pqZwift[[#This Row],[Afstand]]+IF(pqZwift[[#This Row],[Index]]&gt;1,Q3480,0)</f>
        <v>20357</v>
      </c>
      <c r="R3481">
        <v>42</v>
      </c>
      <c r="S3481">
        <v>84</v>
      </c>
    </row>
    <row r="3482" spans="2:19" x14ac:dyDescent="0.25">
      <c r="B3482">
        <v>3480</v>
      </c>
      <c r="C3482" t="s">
        <v>1622</v>
      </c>
      <c r="D3482" t="s">
        <v>401</v>
      </c>
      <c r="E3482" s="10">
        <v>1.1574074074074073E-5</v>
      </c>
      <c r="F3482" t="s">
        <v>514</v>
      </c>
      <c r="G3482" t="s">
        <v>2782</v>
      </c>
      <c r="H3482" s="11">
        <v>44171.438703703701</v>
      </c>
      <c r="I3482" t="s">
        <v>4531</v>
      </c>
      <c r="J3482">
        <v>0</v>
      </c>
      <c r="K3482">
        <v>84</v>
      </c>
      <c r="M3482">
        <v>3480</v>
      </c>
      <c r="N3482" s="16">
        <v>1.1574074074074073E-5</v>
      </c>
      <c r="O3482">
        <v>80</v>
      </c>
      <c r="P3482">
        <v>12</v>
      </c>
      <c r="Q3482">
        <f>pqZwift[[#This Row],[Afstand]]+IF(pqZwift[[#This Row],[Index]]&gt;1,Q3481,0)</f>
        <v>20369</v>
      </c>
      <c r="R3482">
        <v>43</v>
      </c>
      <c r="S3482">
        <v>84</v>
      </c>
    </row>
    <row r="3483" spans="2:19" x14ac:dyDescent="0.25">
      <c r="B3483">
        <v>3481</v>
      </c>
      <c r="C3483" t="s">
        <v>1622</v>
      </c>
      <c r="D3483" t="s">
        <v>401</v>
      </c>
      <c r="E3483" s="10">
        <v>1.1574074074074073E-5</v>
      </c>
      <c r="F3483" t="s">
        <v>529</v>
      </c>
      <c r="G3483" t="s">
        <v>4532</v>
      </c>
      <c r="H3483" s="11">
        <v>44171.438715277778</v>
      </c>
      <c r="I3483" t="s">
        <v>4533</v>
      </c>
      <c r="J3483">
        <v>0</v>
      </c>
      <c r="K3483">
        <v>85</v>
      </c>
      <c r="M3483">
        <v>3481</v>
      </c>
      <c r="N3483" s="16">
        <v>1.1574074074074073E-5</v>
      </c>
      <c r="O3483">
        <v>80</v>
      </c>
      <c r="P3483">
        <v>12</v>
      </c>
      <c r="Q3483">
        <f>pqZwift[[#This Row],[Afstand]]+IF(pqZwift[[#This Row],[Index]]&gt;1,Q3482,0)</f>
        <v>20381</v>
      </c>
      <c r="R3483">
        <v>44</v>
      </c>
      <c r="S3483">
        <v>85</v>
      </c>
    </row>
    <row r="3484" spans="2:19" x14ac:dyDescent="0.25">
      <c r="B3484">
        <v>3482</v>
      </c>
      <c r="C3484" t="s">
        <v>1612</v>
      </c>
      <c r="D3484" t="s">
        <v>104</v>
      </c>
      <c r="E3484" s="10">
        <v>1.1574074074074073E-5</v>
      </c>
      <c r="F3484" t="s">
        <v>388</v>
      </c>
      <c r="G3484" t="s">
        <v>4534</v>
      </c>
      <c r="H3484" s="11">
        <v>44171.438726851855</v>
      </c>
      <c r="I3484" t="s">
        <v>4535</v>
      </c>
      <c r="J3484">
        <v>0</v>
      </c>
      <c r="K3484">
        <v>84</v>
      </c>
      <c r="M3484">
        <v>3482</v>
      </c>
      <c r="N3484" s="16">
        <v>1.1574074074074073E-5</v>
      </c>
      <c r="O3484">
        <v>79</v>
      </c>
      <c r="P3484">
        <v>10</v>
      </c>
      <c r="Q3484">
        <f>pqZwift[[#This Row],[Afstand]]+IF(pqZwift[[#This Row],[Index]]&gt;1,Q3483,0)</f>
        <v>20391</v>
      </c>
      <c r="R3484">
        <v>38</v>
      </c>
      <c r="S3484">
        <v>84</v>
      </c>
    </row>
    <row r="3485" spans="2:19" x14ac:dyDescent="0.25">
      <c r="B3485">
        <v>3483</v>
      </c>
      <c r="C3485" t="s">
        <v>1612</v>
      </c>
      <c r="D3485" t="s">
        <v>401</v>
      </c>
      <c r="E3485" s="10">
        <v>1.1574074074074073E-5</v>
      </c>
      <c r="F3485" t="s">
        <v>402</v>
      </c>
      <c r="G3485" t="s">
        <v>282</v>
      </c>
      <c r="H3485" s="11">
        <v>44171.438738425924</v>
      </c>
      <c r="I3485" t="s">
        <v>4536</v>
      </c>
      <c r="J3485">
        <v>0</v>
      </c>
      <c r="K3485">
        <v>84</v>
      </c>
      <c r="M3485">
        <v>3483</v>
      </c>
      <c r="N3485" s="16">
        <v>1.1574074074074073E-5</v>
      </c>
      <c r="O3485">
        <v>79</v>
      </c>
      <c r="P3485">
        <v>12</v>
      </c>
      <c r="Q3485">
        <f>pqZwift[[#This Row],[Afstand]]+IF(pqZwift[[#This Row],[Index]]&gt;1,Q3484,0)</f>
        <v>20403</v>
      </c>
      <c r="R3485">
        <v>42</v>
      </c>
      <c r="S3485">
        <v>84</v>
      </c>
    </row>
    <row r="3486" spans="2:19" x14ac:dyDescent="0.25">
      <c r="B3486">
        <v>3484</v>
      </c>
      <c r="C3486" t="s">
        <v>1612</v>
      </c>
      <c r="D3486" t="s">
        <v>1163</v>
      </c>
      <c r="E3486" s="10">
        <v>1.1574074074074073E-5</v>
      </c>
      <c r="F3486" t="s">
        <v>1965</v>
      </c>
      <c r="G3486" t="s">
        <v>558</v>
      </c>
      <c r="H3486" s="11">
        <v>44171.438750000001</v>
      </c>
      <c r="I3486" t="s">
        <v>4537</v>
      </c>
      <c r="J3486">
        <v>0</v>
      </c>
      <c r="K3486">
        <v>84</v>
      </c>
      <c r="M3486">
        <v>3484</v>
      </c>
      <c r="N3486" s="16">
        <v>1.1574074074074073E-5</v>
      </c>
      <c r="O3486">
        <v>79</v>
      </c>
      <c r="P3486">
        <v>13</v>
      </c>
      <c r="Q3486">
        <f>pqZwift[[#This Row],[Afstand]]+IF(pqZwift[[#This Row],[Index]]&gt;1,Q3485,0)</f>
        <v>20416</v>
      </c>
      <c r="R3486">
        <v>47</v>
      </c>
      <c r="S3486">
        <v>84</v>
      </c>
    </row>
    <row r="3487" spans="2:19" x14ac:dyDescent="0.25">
      <c r="B3487">
        <v>3485</v>
      </c>
      <c r="C3487" t="s">
        <v>1602</v>
      </c>
      <c r="D3487" t="s">
        <v>117</v>
      </c>
      <c r="E3487" s="10">
        <v>1.1574074074074073E-5</v>
      </c>
      <c r="F3487" t="s">
        <v>501</v>
      </c>
      <c r="G3487" t="s">
        <v>4510</v>
      </c>
      <c r="H3487" s="11">
        <v>44171.438761574071</v>
      </c>
      <c r="I3487" t="s">
        <v>4538</v>
      </c>
      <c r="J3487">
        <v>0</v>
      </c>
      <c r="K3487">
        <v>85</v>
      </c>
      <c r="M3487">
        <v>3485</v>
      </c>
      <c r="N3487" s="16">
        <v>1.1574074074074073E-5</v>
      </c>
      <c r="O3487">
        <v>78</v>
      </c>
      <c r="P3487">
        <v>11</v>
      </c>
      <c r="Q3487">
        <f>pqZwift[[#This Row],[Afstand]]+IF(pqZwift[[#This Row],[Index]]&gt;1,Q3486,0)</f>
        <v>20427</v>
      </c>
      <c r="R3487">
        <v>41</v>
      </c>
      <c r="S3487">
        <v>85</v>
      </c>
    </row>
    <row r="3488" spans="2:19" x14ac:dyDescent="0.25">
      <c r="B3488">
        <v>3486</v>
      </c>
      <c r="C3488" t="s">
        <v>1602</v>
      </c>
      <c r="D3488" t="s">
        <v>401</v>
      </c>
      <c r="E3488" s="10">
        <v>1.1574074074074073E-5</v>
      </c>
      <c r="F3488" t="s">
        <v>529</v>
      </c>
      <c r="G3488" t="s">
        <v>4508</v>
      </c>
      <c r="H3488" s="11">
        <v>44171.438773148147</v>
      </c>
      <c r="I3488" t="s">
        <v>4539</v>
      </c>
      <c r="J3488">
        <v>0</v>
      </c>
      <c r="K3488">
        <v>85</v>
      </c>
      <c r="M3488">
        <v>3486</v>
      </c>
      <c r="N3488" s="16">
        <v>1.1574074074074073E-5</v>
      </c>
      <c r="O3488">
        <v>78</v>
      </c>
      <c r="P3488">
        <v>12</v>
      </c>
      <c r="Q3488">
        <f>pqZwift[[#This Row],[Afstand]]+IF(pqZwift[[#This Row],[Index]]&gt;1,Q3487,0)</f>
        <v>20439</v>
      </c>
      <c r="R3488">
        <v>44</v>
      </c>
      <c r="S3488">
        <v>85</v>
      </c>
    </row>
    <row r="3489" spans="2:19" x14ac:dyDescent="0.25">
      <c r="B3489">
        <v>3487</v>
      </c>
      <c r="C3489" t="s">
        <v>1602</v>
      </c>
      <c r="D3489" t="s">
        <v>1163</v>
      </c>
      <c r="E3489" s="10">
        <v>1.1574074074074073E-5</v>
      </c>
      <c r="F3489" t="s">
        <v>524</v>
      </c>
      <c r="G3489" t="s">
        <v>1251</v>
      </c>
      <c r="H3489" s="11">
        <v>44171.438784722224</v>
      </c>
      <c r="I3489" t="s">
        <v>4540</v>
      </c>
      <c r="J3489">
        <v>0</v>
      </c>
      <c r="K3489">
        <v>86</v>
      </c>
      <c r="M3489">
        <v>3487</v>
      </c>
      <c r="N3489" s="16">
        <v>1.1574074074074073E-5</v>
      </c>
      <c r="O3489">
        <v>78</v>
      </c>
      <c r="P3489">
        <v>13</v>
      </c>
      <c r="Q3489">
        <f>pqZwift[[#This Row],[Afstand]]+IF(pqZwift[[#This Row],[Index]]&gt;1,Q3488,0)</f>
        <v>20452</v>
      </c>
      <c r="R3489">
        <v>45</v>
      </c>
      <c r="S3489">
        <v>86</v>
      </c>
    </row>
    <row r="3490" spans="2:19" x14ac:dyDescent="0.25">
      <c r="B3490">
        <v>3488</v>
      </c>
      <c r="C3490" t="s">
        <v>1595</v>
      </c>
      <c r="D3490" t="s">
        <v>401</v>
      </c>
      <c r="E3490" s="10">
        <v>1.1574074074074073E-5</v>
      </c>
      <c r="F3490" t="s">
        <v>529</v>
      </c>
      <c r="G3490" t="s">
        <v>4541</v>
      </c>
      <c r="H3490" s="11">
        <v>44171.438796296294</v>
      </c>
      <c r="I3490" t="s">
        <v>4542</v>
      </c>
      <c r="J3490">
        <v>0</v>
      </c>
      <c r="K3490">
        <v>85</v>
      </c>
      <c r="M3490">
        <v>3488</v>
      </c>
      <c r="N3490" s="16">
        <v>1.1574074074074073E-5</v>
      </c>
      <c r="O3490">
        <v>77</v>
      </c>
      <c r="P3490">
        <v>12</v>
      </c>
      <c r="Q3490">
        <f>pqZwift[[#This Row],[Afstand]]+IF(pqZwift[[#This Row],[Index]]&gt;1,Q3489,0)</f>
        <v>20464</v>
      </c>
      <c r="R3490">
        <v>44</v>
      </c>
      <c r="S3490">
        <v>85</v>
      </c>
    </row>
    <row r="3491" spans="2:19" x14ac:dyDescent="0.25">
      <c r="B3491">
        <v>3489</v>
      </c>
      <c r="C3491" t="s">
        <v>1595</v>
      </c>
      <c r="D3491" t="s">
        <v>401</v>
      </c>
      <c r="E3491" s="10">
        <v>1.1574074074074073E-5</v>
      </c>
      <c r="F3491" t="s">
        <v>514</v>
      </c>
      <c r="G3491" t="s">
        <v>4501</v>
      </c>
      <c r="H3491" s="11">
        <v>44171.438807870371</v>
      </c>
      <c r="I3491" t="s">
        <v>4543</v>
      </c>
      <c r="J3491">
        <v>0</v>
      </c>
      <c r="K3491">
        <v>86</v>
      </c>
      <c r="M3491">
        <v>3489</v>
      </c>
      <c r="N3491" s="16">
        <v>1.1574074074074073E-5</v>
      </c>
      <c r="O3491">
        <v>77</v>
      </c>
      <c r="P3491">
        <v>12</v>
      </c>
      <c r="Q3491">
        <f>pqZwift[[#This Row],[Afstand]]+IF(pqZwift[[#This Row],[Index]]&gt;1,Q3490,0)</f>
        <v>20476</v>
      </c>
      <c r="R3491">
        <v>43</v>
      </c>
      <c r="S3491">
        <v>86</v>
      </c>
    </row>
    <row r="3492" spans="2:19" x14ac:dyDescent="0.25">
      <c r="B3492">
        <v>3490</v>
      </c>
      <c r="C3492" t="s">
        <v>1595</v>
      </c>
      <c r="D3492" t="s">
        <v>401</v>
      </c>
      <c r="E3492" s="10">
        <v>1.1574074074074073E-5</v>
      </c>
      <c r="F3492" t="s">
        <v>402</v>
      </c>
      <c r="G3492" t="s">
        <v>351</v>
      </c>
      <c r="H3492" s="11">
        <v>44171.438819444447</v>
      </c>
      <c r="I3492" t="s">
        <v>4544</v>
      </c>
      <c r="J3492">
        <v>0</v>
      </c>
      <c r="K3492">
        <v>85</v>
      </c>
      <c r="M3492">
        <v>3490</v>
      </c>
      <c r="N3492" s="16">
        <v>1.1574074074074073E-5</v>
      </c>
      <c r="O3492">
        <v>77</v>
      </c>
      <c r="P3492">
        <v>12</v>
      </c>
      <c r="Q3492">
        <f>pqZwift[[#This Row],[Afstand]]+IF(pqZwift[[#This Row],[Index]]&gt;1,Q3491,0)</f>
        <v>20488</v>
      </c>
      <c r="R3492">
        <v>42</v>
      </c>
      <c r="S3492">
        <v>85</v>
      </c>
    </row>
    <row r="3493" spans="2:19" x14ac:dyDescent="0.25">
      <c r="B3493">
        <v>3491</v>
      </c>
      <c r="C3493" t="s">
        <v>1576</v>
      </c>
      <c r="D3493" t="s">
        <v>117</v>
      </c>
      <c r="E3493" s="10">
        <v>1.1574074074074073E-5</v>
      </c>
      <c r="F3493" t="s">
        <v>501</v>
      </c>
      <c r="G3493" t="s">
        <v>2753</v>
      </c>
      <c r="H3493" s="11">
        <v>44171.438831018517</v>
      </c>
      <c r="I3493" t="s">
        <v>4545</v>
      </c>
      <c r="J3493">
        <v>0</v>
      </c>
      <c r="K3493">
        <v>85</v>
      </c>
      <c r="M3493">
        <v>3491</v>
      </c>
      <c r="N3493" s="16">
        <v>1.1574074074074073E-5</v>
      </c>
      <c r="O3493">
        <v>76</v>
      </c>
      <c r="P3493">
        <v>11</v>
      </c>
      <c r="Q3493">
        <f>pqZwift[[#This Row],[Afstand]]+IF(pqZwift[[#This Row],[Index]]&gt;1,Q3492,0)</f>
        <v>20499</v>
      </c>
      <c r="R3493">
        <v>41</v>
      </c>
      <c r="S3493">
        <v>85</v>
      </c>
    </row>
    <row r="3494" spans="2:19" x14ac:dyDescent="0.25">
      <c r="B3494">
        <v>3492</v>
      </c>
      <c r="C3494" t="s">
        <v>1576</v>
      </c>
      <c r="D3494" t="s">
        <v>401</v>
      </c>
      <c r="E3494" s="10">
        <v>1.1574074074074073E-5</v>
      </c>
      <c r="F3494" t="s">
        <v>529</v>
      </c>
      <c r="G3494" t="s">
        <v>4546</v>
      </c>
      <c r="H3494" s="11">
        <v>44171.438842592594</v>
      </c>
      <c r="I3494" t="s">
        <v>4547</v>
      </c>
      <c r="J3494">
        <v>0</v>
      </c>
      <c r="K3494">
        <v>86</v>
      </c>
      <c r="M3494">
        <v>3492</v>
      </c>
      <c r="N3494" s="16">
        <v>1.1574074074074073E-5</v>
      </c>
      <c r="O3494">
        <v>76</v>
      </c>
      <c r="P3494">
        <v>12</v>
      </c>
      <c r="Q3494">
        <f>pqZwift[[#This Row],[Afstand]]+IF(pqZwift[[#This Row],[Index]]&gt;1,Q3493,0)</f>
        <v>20511</v>
      </c>
      <c r="R3494">
        <v>44</v>
      </c>
      <c r="S3494">
        <v>86</v>
      </c>
    </row>
    <row r="3495" spans="2:19" x14ac:dyDescent="0.25">
      <c r="B3495">
        <v>3493</v>
      </c>
      <c r="C3495" t="s">
        <v>1576</v>
      </c>
      <c r="D3495" t="s">
        <v>1163</v>
      </c>
      <c r="E3495" s="10">
        <v>1.1574074074074073E-5</v>
      </c>
      <c r="F3495" t="s">
        <v>1965</v>
      </c>
      <c r="G3495" t="s">
        <v>4548</v>
      </c>
      <c r="H3495" s="11">
        <v>44171.438854166663</v>
      </c>
      <c r="I3495" t="s">
        <v>4549</v>
      </c>
      <c r="J3495">
        <v>0</v>
      </c>
      <c r="K3495">
        <v>85</v>
      </c>
      <c r="M3495">
        <v>3493</v>
      </c>
      <c r="N3495" s="16">
        <v>1.1574074074074073E-5</v>
      </c>
      <c r="O3495">
        <v>76</v>
      </c>
      <c r="P3495">
        <v>13</v>
      </c>
      <c r="Q3495">
        <f>pqZwift[[#This Row],[Afstand]]+IF(pqZwift[[#This Row],[Index]]&gt;1,Q3494,0)</f>
        <v>20524</v>
      </c>
      <c r="R3495">
        <v>47</v>
      </c>
      <c r="S3495">
        <v>85</v>
      </c>
    </row>
    <row r="3496" spans="2:19" x14ac:dyDescent="0.25">
      <c r="B3496">
        <v>3494</v>
      </c>
      <c r="C3496" t="s">
        <v>1576</v>
      </c>
      <c r="D3496" t="s">
        <v>401</v>
      </c>
      <c r="E3496" s="10">
        <v>1.1574074074074073E-5</v>
      </c>
      <c r="F3496" t="s">
        <v>529</v>
      </c>
      <c r="G3496" t="s">
        <v>3782</v>
      </c>
      <c r="H3496" s="11">
        <v>44171.43886574074</v>
      </c>
      <c r="I3496" t="s">
        <v>4550</v>
      </c>
      <c r="J3496">
        <v>0</v>
      </c>
      <c r="K3496">
        <v>86</v>
      </c>
      <c r="M3496">
        <v>3494</v>
      </c>
      <c r="N3496" s="16">
        <v>1.1574074074074073E-5</v>
      </c>
      <c r="O3496">
        <v>76</v>
      </c>
      <c r="P3496">
        <v>12</v>
      </c>
      <c r="Q3496">
        <f>pqZwift[[#This Row],[Afstand]]+IF(pqZwift[[#This Row],[Index]]&gt;1,Q3495,0)</f>
        <v>20536</v>
      </c>
      <c r="R3496">
        <v>44</v>
      </c>
      <c r="S3496">
        <v>86</v>
      </c>
    </row>
    <row r="3497" spans="2:19" x14ac:dyDescent="0.25">
      <c r="B3497">
        <v>3495</v>
      </c>
      <c r="C3497" t="s">
        <v>1576</v>
      </c>
      <c r="D3497" t="s">
        <v>401</v>
      </c>
      <c r="E3497" s="10">
        <v>1.1574074074074073E-5</v>
      </c>
      <c r="F3497" t="s">
        <v>402</v>
      </c>
      <c r="G3497" t="s">
        <v>4551</v>
      </c>
      <c r="H3497" s="11">
        <v>44171.438877314817</v>
      </c>
      <c r="I3497" t="s">
        <v>4552</v>
      </c>
      <c r="J3497">
        <v>0</v>
      </c>
      <c r="K3497">
        <v>87</v>
      </c>
      <c r="M3497">
        <v>3495</v>
      </c>
      <c r="N3497" s="16">
        <v>1.1574074074074073E-5</v>
      </c>
      <c r="O3497">
        <v>76</v>
      </c>
      <c r="P3497">
        <v>12</v>
      </c>
      <c r="Q3497">
        <f>pqZwift[[#This Row],[Afstand]]+IF(pqZwift[[#This Row],[Index]]&gt;1,Q3496,0)</f>
        <v>20548</v>
      </c>
      <c r="R3497">
        <v>42</v>
      </c>
      <c r="S3497">
        <v>87</v>
      </c>
    </row>
    <row r="3498" spans="2:19" x14ac:dyDescent="0.25">
      <c r="B3498">
        <v>3496</v>
      </c>
      <c r="C3498" t="s">
        <v>1576</v>
      </c>
      <c r="D3498" t="s">
        <v>401</v>
      </c>
      <c r="E3498" s="10">
        <v>1.1574074074074073E-5</v>
      </c>
      <c r="F3498" t="s">
        <v>402</v>
      </c>
      <c r="G3498" t="s">
        <v>2889</v>
      </c>
      <c r="H3498" s="11">
        <v>44171.438888888886</v>
      </c>
      <c r="I3498" t="s">
        <v>4553</v>
      </c>
      <c r="J3498">
        <v>0</v>
      </c>
      <c r="K3498">
        <v>86</v>
      </c>
      <c r="M3498">
        <v>3496</v>
      </c>
      <c r="N3498" s="16">
        <v>1.1574074074074073E-5</v>
      </c>
      <c r="O3498">
        <v>76</v>
      </c>
      <c r="P3498">
        <v>12</v>
      </c>
      <c r="Q3498">
        <f>pqZwift[[#This Row],[Afstand]]+IF(pqZwift[[#This Row],[Index]]&gt;1,Q3497,0)</f>
        <v>20560</v>
      </c>
      <c r="R3498">
        <v>42</v>
      </c>
      <c r="S3498">
        <v>86</v>
      </c>
    </row>
    <row r="3499" spans="2:19" x14ac:dyDescent="0.25">
      <c r="B3499">
        <v>3497</v>
      </c>
      <c r="C3499" t="s">
        <v>1566</v>
      </c>
      <c r="D3499" t="s">
        <v>117</v>
      </c>
      <c r="E3499" s="10">
        <v>1.1574074074074073E-5</v>
      </c>
      <c r="F3499" t="s">
        <v>501</v>
      </c>
      <c r="G3499" t="s">
        <v>4554</v>
      </c>
      <c r="H3499" s="11">
        <v>44171.438900462963</v>
      </c>
      <c r="I3499" t="s">
        <v>4555</v>
      </c>
      <c r="J3499">
        <v>0</v>
      </c>
      <c r="K3499">
        <v>85</v>
      </c>
      <c r="M3499">
        <v>3497</v>
      </c>
      <c r="N3499" s="16">
        <v>1.1574074074074073E-5</v>
      </c>
      <c r="O3499">
        <v>75</v>
      </c>
      <c r="P3499">
        <v>11</v>
      </c>
      <c r="Q3499">
        <f>pqZwift[[#This Row],[Afstand]]+IF(pqZwift[[#This Row],[Index]]&gt;1,Q3498,0)</f>
        <v>20571</v>
      </c>
      <c r="R3499">
        <v>41</v>
      </c>
      <c r="S3499">
        <v>85</v>
      </c>
    </row>
    <row r="3500" spans="2:19" x14ac:dyDescent="0.25">
      <c r="B3500">
        <v>3498</v>
      </c>
      <c r="C3500" t="s">
        <v>1566</v>
      </c>
      <c r="D3500" t="s">
        <v>117</v>
      </c>
      <c r="E3500" s="10">
        <v>1.1574074074074073E-5</v>
      </c>
      <c r="F3500" t="s">
        <v>501</v>
      </c>
      <c r="G3500" t="s">
        <v>4554</v>
      </c>
      <c r="H3500" s="11">
        <v>44171.43891203704</v>
      </c>
      <c r="I3500" t="s">
        <v>4556</v>
      </c>
      <c r="J3500">
        <v>0</v>
      </c>
      <c r="K3500">
        <v>86</v>
      </c>
      <c r="M3500">
        <v>3498</v>
      </c>
      <c r="N3500" s="16">
        <v>1.1574074074074073E-5</v>
      </c>
      <c r="O3500">
        <v>75</v>
      </c>
      <c r="P3500">
        <v>11</v>
      </c>
      <c r="Q3500">
        <f>pqZwift[[#This Row],[Afstand]]+IF(pqZwift[[#This Row],[Index]]&gt;1,Q3499,0)</f>
        <v>20582</v>
      </c>
      <c r="R3500">
        <v>41</v>
      </c>
      <c r="S3500">
        <v>86</v>
      </c>
    </row>
    <row r="3501" spans="2:19" x14ac:dyDescent="0.25">
      <c r="B3501">
        <v>3499</v>
      </c>
      <c r="C3501" t="s">
        <v>1566</v>
      </c>
      <c r="D3501" t="s">
        <v>401</v>
      </c>
      <c r="E3501" s="10">
        <v>1.1574074074074073E-5</v>
      </c>
      <c r="F3501" t="s">
        <v>514</v>
      </c>
      <c r="G3501" t="s">
        <v>4557</v>
      </c>
      <c r="H3501" s="11">
        <v>44171.438923611109</v>
      </c>
      <c r="I3501" t="s">
        <v>4558</v>
      </c>
      <c r="J3501">
        <v>0</v>
      </c>
      <c r="K3501">
        <v>86</v>
      </c>
      <c r="M3501">
        <v>3499</v>
      </c>
      <c r="N3501" s="16">
        <v>1.1574074074074073E-5</v>
      </c>
      <c r="O3501">
        <v>75</v>
      </c>
      <c r="P3501">
        <v>12</v>
      </c>
      <c r="Q3501">
        <f>pqZwift[[#This Row],[Afstand]]+IF(pqZwift[[#This Row],[Index]]&gt;1,Q3500,0)</f>
        <v>20594</v>
      </c>
      <c r="R3501">
        <v>43</v>
      </c>
      <c r="S3501">
        <v>86</v>
      </c>
    </row>
    <row r="3502" spans="2:19" x14ac:dyDescent="0.25">
      <c r="B3502">
        <v>3500</v>
      </c>
      <c r="C3502" t="s">
        <v>1566</v>
      </c>
      <c r="D3502" t="s">
        <v>401</v>
      </c>
      <c r="E3502" s="10">
        <v>1.1574074074074073E-5</v>
      </c>
      <c r="F3502" t="s">
        <v>402</v>
      </c>
      <c r="G3502" t="s">
        <v>2889</v>
      </c>
      <c r="H3502" s="11">
        <v>44171.438935185186</v>
      </c>
      <c r="I3502" t="s">
        <v>4559</v>
      </c>
      <c r="J3502">
        <v>0</v>
      </c>
      <c r="K3502">
        <v>85</v>
      </c>
      <c r="M3502">
        <v>3500</v>
      </c>
      <c r="N3502" s="16">
        <v>1.1574074074074073E-5</v>
      </c>
      <c r="O3502">
        <v>75</v>
      </c>
      <c r="P3502">
        <v>12</v>
      </c>
      <c r="Q3502">
        <f>pqZwift[[#This Row],[Afstand]]+IF(pqZwift[[#This Row],[Index]]&gt;1,Q3501,0)</f>
        <v>20606</v>
      </c>
      <c r="R3502">
        <v>42</v>
      </c>
      <c r="S3502">
        <v>85</v>
      </c>
    </row>
    <row r="3503" spans="2:19" x14ac:dyDescent="0.25">
      <c r="B3503">
        <v>3501</v>
      </c>
      <c r="C3503" t="s">
        <v>1557</v>
      </c>
      <c r="D3503" t="s">
        <v>401</v>
      </c>
      <c r="E3503" s="10">
        <v>1.1574074074074073E-5</v>
      </c>
      <c r="F3503" t="s">
        <v>514</v>
      </c>
      <c r="G3503" t="s">
        <v>4560</v>
      </c>
      <c r="H3503" s="11">
        <v>44171.438946759263</v>
      </c>
      <c r="I3503" t="s">
        <v>4561</v>
      </c>
      <c r="J3503">
        <v>0</v>
      </c>
      <c r="K3503">
        <v>86</v>
      </c>
      <c r="M3503">
        <v>3501</v>
      </c>
      <c r="N3503" s="16">
        <v>1.1574074074074073E-5</v>
      </c>
      <c r="O3503">
        <v>74</v>
      </c>
      <c r="P3503">
        <v>12</v>
      </c>
      <c r="Q3503">
        <f>pqZwift[[#This Row],[Afstand]]+IF(pqZwift[[#This Row],[Index]]&gt;1,Q3502,0)</f>
        <v>20618</v>
      </c>
      <c r="R3503">
        <v>43</v>
      </c>
      <c r="S3503">
        <v>86</v>
      </c>
    </row>
    <row r="3504" spans="2:19" x14ac:dyDescent="0.25">
      <c r="B3504">
        <v>3502</v>
      </c>
      <c r="C3504" t="s">
        <v>1557</v>
      </c>
      <c r="D3504" t="s">
        <v>401</v>
      </c>
      <c r="E3504" s="10">
        <v>1.1574074074074073E-5</v>
      </c>
      <c r="F3504" t="s">
        <v>402</v>
      </c>
      <c r="G3504" t="s">
        <v>4562</v>
      </c>
      <c r="H3504" s="11">
        <v>44171.438958333332</v>
      </c>
      <c r="I3504" t="s">
        <v>4563</v>
      </c>
      <c r="J3504">
        <v>0</v>
      </c>
      <c r="K3504">
        <v>87</v>
      </c>
      <c r="M3504">
        <v>3502</v>
      </c>
      <c r="N3504" s="16">
        <v>1.1574074074074073E-5</v>
      </c>
      <c r="O3504">
        <v>74</v>
      </c>
      <c r="P3504">
        <v>12</v>
      </c>
      <c r="Q3504">
        <f>pqZwift[[#This Row],[Afstand]]+IF(pqZwift[[#This Row],[Index]]&gt;1,Q3503,0)</f>
        <v>20630</v>
      </c>
      <c r="R3504">
        <v>42</v>
      </c>
      <c r="S3504">
        <v>87</v>
      </c>
    </row>
    <row r="3505" spans="2:19" x14ac:dyDescent="0.25">
      <c r="B3505">
        <v>3503</v>
      </c>
      <c r="C3505" t="s">
        <v>1557</v>
      </c>
      <c r="D3505" t="s">
        <v>117</v>
      </c>
      <c r="E3505" s="10">
        <v>1.1574074074074073E-5</v>
      </c>
      <c r="F3505" t="s">
        <v>501</v>
      </c>
      <c r="G3505" t="s">
        <v>4564</v>
      </c>
      <c r="H3505" s="11">
        <v>44171.438969907409</v>
      </c>
      <c r="I3505" t="s">
        <v>4565</v>
      </c>
      <c r="J3505">
        <v>0</v>
      </c>
      <c r="K3505">
        <v>86</v>
      </c>
      <c r="M3505">
        <v>3503</v>
      </c>
      <c r="N3505" s="16">
        <v>1.1574074074074073E-5</v>
      </c>
      <c r="O3505">
        <v>74</v>
      </c>
      <c r="P3505">
        <v>11</v>
      </c>
      <c r="Q3505">
        <f>pqZwift[[#This Row],[Afstand]]+IF(pqZwift[[#This Row],[Index]]&gt;1,Q3504,0)</f>
        <v>20641</v>
      </c>
      <c r="R3505">
        <v>41</v>
      </c>
      <c r="S3505">
        <v>86</v>
      </c>
    </row>
    <row r="3506" spans="2:19" x14ac:dyDescent="0.25">
      <c r="B3506">
        <v>3504</v>
      </c>
      <c r="C3506" t="s">
        <v>1548</v>
      </c>
      <c r="D3506" t="s">
        <v>401</v>
      </c>
      <c r="E3506" s="10">
        <v>1.1574074074074073E-5</v>
      </c>
      <c r="F3506" t="s">
        <v>514</v>
      </c>
      <c r="G3506" t="s">
        <v>4566</v>
      </c>
      <c r="H3506" s="11">
        <v>44171.438981481479</v>
      </c>
      <c r="I3506" t="s">
        <v>4567</v>
      </c>
      <c r="J3506">
        <v>0</v>
      </c>
      <c r="K3506">
        <v>85</v>
      </c>
      <c r="M3506">
        <v>3504</v>
      </c>
      <c r="N3506" s="16">
        <v>1.1574074074074073E-5</v>
      </c>
      <c r="O3506">
        <v>73</v>
      </c>
      <c r="P3506">
        <v>12</v>
      </c>
      <c r="Q3506">
        <f>pqZwift[[#This Row],[Afstand]]+IF(pqZwift[[#This Row],[Index]]&gt;1,Q3505,0)</f>
        <v>20653</v>
      </c>
      <c r="R3506">
        <v>43</v>
      </c>
      <c r="S3506">
        <v>85</v>
      </c>
    </row>
    <row r="3507" spans="2:19" x14ac:dyDescent="0.25">
      <c r="B3507">
        <v>3505</v>
      </c>
      <c r="C3507" t="s">
        <v>1548</v>
      </c>
      <c r="D3507" t="s">
        <v>401</v>
      </c>
      <c r="E3507" s="10">
        <v>1.1574074074074073E-5</v>
      </c>
      <c r="F3507" t="s">
        <v>514</v>
      </c>
      <c r="G3507" t="s">
        <v>4560</v>
      </c>
      <c r="H3507" s="11">
        <v>44171.438993055555</v>
      </c>
      <c r="I3507" t="s">
        <v>4568</v>
      </c>
      <c r="J3507">
        <v>0</v>
      </c>
      <c r="K3507">
        <v>86</v>
      </c>
      <c r="M3507">
        <v>3505</v>
      </c>
      <c r="N3507" s="16">
        <v>1.1574074074074073E-5</v>
      </c>
      <c r="O3507">
        <v>73</v>
      </c>
      <c r="P3507">
        <v>12</v>
      </c>
      <c r="Q3507">
        <f>pqZwift[[#This Row],[Afstand]]+IF(pqZwift[[#This Row],[Index]]&gt;1,Q3506,0)</f>
        <v>20665</v>
      </c>
      <c r="R3507">
        <v>43</v>
      </c>
      <c r="S3507">
        <v>86</v>
      </c>
    </row>
    <row r="3508" spans="2:19" x14ac:dyDescent="0.25">
      <c r="B3508">
        <v>3506</v>
      </c>
      <c r="C3508" t="s">
        <v>1548</v>
      </c>
      <c r="D3508" t="s">
        <v>401</v>
      </c>
      <c r="E3508" s="10">
        <v>1.1574074074074073E-5</v>
      </c>
      <c r="F3508" t="s">
        <v>514</v>
      </c>
      <c r="G3508" t="s">
        <v>4560</v>
      </c>
      <c r="H3508" s="11">
        <v>44171.439004629632</v>
      </c>
      <c r="I3508" t="s">
        <v>4569</v>
      </c>
      <c r="J3508">
        <v>0</v>
      </c>
      <c r="K3508">
        <v>85</v>
      </c>
      <c r="M3508">
        <v>3506</v>
      </c>
      <c r="N3508" s="16">
        <v>1.1574074074074073E-5</v>
      </c>
      <c r="O3508">
        <v>73</v>
      </c>
      <c r="P3508">
        <v>12</v>
      </c>
      <c r="Q3508">
        <f>pqZwift[[#This Row],[Afstand]]+IF(pqZwift[[#This Row],[Index]]&gt;1,Q3507,0)</f>
        <v>20677</v>
      </c>
      <c r="R3508">
        <v>43</v>
      </c>
      <c r="S3508">
        <v>85</v>
      </c>
    </row>
    <row r="3509" spans="2:19" x14ac:dyDescent="0.25">
      <c r="B3509">
        <v>3507</v>
      </c>
      <c r="C3509" t="s">
        <v>1539</v>
      </c>
      <c r="D3509" t="s">
        <v>401</v>
      </c>
      <c r="E3509" s="10">
        <v>1.1574074074074073E-5</v>
      </c>
      <c r="F3509" t="s">
        <v>514</v>
      </c>
      <c r="G3509" t="s">
        <v>4566</v>
      </c>
      <c r="H3509" s="11">
        <v>44171.439016203702</v>
      </c>
      <c r="I3509" t="s">
        <v>4570</v>
      </c>
      <c r="J3509">
        <v>0</v>
      </c>
      <c r="K3509">
        <v>85</v>
      </c>
      <c r="M3509">
        <v>3507</v>
      </c>
      <c r="N3509" s="16">
        <v>1.1574074074074073E-5</v>
      </c>
      <c r="O3509">
        <v>72</v>
      </c>
      <c r="P3509">
        <v>12</v>
      </c>
      <c r="Q3509">
        <f>pqZwift[[#This Row],[Afstand]]+IF(pqZwift[[#This Row],[Index]]&gt;1,Q3508,0)</f>
        <v>20689</v>
      </c>
      <c r="R3509">
        <v>43</v>
      </c>
      <c r="S3509">
        <v>85</v>
      </c>
    </row>
    <row r="3510" spans="2:19" x14ac:dyDescent="0.25">
      <c r="B3510">
        <v>3508</v>
      </c>
      <c r="C3510" t="s">
        <v>1539</v>
      </c>
      <c r="D3510" t="s">
        <v>401</v>
      </c>
      <c r="E3510" s="10">
        <v>1.1574074074074073E-5</v>
      </c>
      <c r="F3510" t="s">
        <v>402</v>
      </c>
      <c r="G3510" t="s">
        <v>2734</v>
      </c>
      <c r="H3510" s="11">
        <v>44171.439027777778</v>
      </c>
      <c r="I3510" t="s">
        <v>4571</v>
      </c>
      <c r="J3510">
        <v>0</v>
      </c>
      <c r="K3510">
        <v>86</v>
      </c>
      <c r="M3510">
        <v>3508</v>
      </c>
      <c r="N3510" s="16">
        <v>1.1574074074074073E-5</v>
      </c>
      <c r="O3510">
        <v>72</v>
      </c>
      <c r="P3510">
        <v>12</v>
      </c>
      <c r="Q3510">
        <f>pqZwift[[#This Row],[Afstand]]+IF(pqZwift[[#This Row],[Index]]&gt;1,Q3509,0)</f>
        <v>20701</v>
      </c>
      <c r="R3510">
        <v>42</v>
      </c>
      <c r="S3510">
        <v>86</v>
      </c>
    </row>
    <row r="3511" spans="2:19" x14ac:dyDescent="0.25">
      <c r="B3511">
        <v>3509</v>
      </c>
      <c r="C3511" t="s">
        <v>1539</v>
      </c>
      <c r="D3511" t="s">
        <v>401</v>
      </c>
      <c r="E3511" s="10">
        <v>1.1574074074074073E-5</v>
      </c>
      <c r="F3511" t="s">
        <v>514</v>
      </c>
      <c r="G3511" t="s">
        <v>4566</v>
      </c>
      <c r="H3511" s="11">
        <v>44171.439039351855</v>
      </c>
      <c r="I3511" t="s">
        <v>4572</v>
      </c>
      <c r="J3511">
        <v>0</v>
      </c>
      <c r="K3511">
        <v>85</v>
      </c>
      <c r="M3511">
        <v>3509</v>
      </c>
      <c r="N3511" s="16">
        <v>1.1574074074074073E-5</v>
      </c>
      <c r="O3511">
        <v>72</v>
      </c>
      <c r="P3511">
        <v>12</v>
      </c>
      <c r="Q3511">
        <f>pqZwift[[#This Row],[Afstand]]+IF(pqZwift[[#This Row],[Index]]&gt;1,Q3510,0)</f>
        <v>20713</v>
      </c>
      <c r="R3511">
        <v>43</v>
      </c>
      <c r="S3511">
        <v>85</v>
      </c>
    </row>
    <row r="3512" spans="2:19" x14ac:dyDescent="0.25">
      <c r="B3512">
        <v>3510</v>
      </c>
      <c r="C3512" t="s">
        <v>1530</v>
      </c>
      <c r="D3512" t="s">
        <v>401</v>
      </c>
      <c r="E3512" s="10">
        <v>1.1574074074074073E-5</v>
      </c>
      <c r="F3512" t="s">
        <v>514</v>
      </c>
      <c r="G3512" t="s">
        <v>4566</v>
      </c>
      <c r="H3512" s="11">
        <v>44171.439050925925</v>
      </c>
      <c r="I3512" t="s">
        <v>4573</v>
      </c>
      <c r="J3512">
        <v>0</v>
      </c>
      <c r="K3512">
        <v>86</v>
      </c>
      <c r="M3512">
        <v>3510</v>
      </c>
      <c r="N3512" s="16">
        <v>1.1574074074074073E-5</v>
      </c>
      <c r="O3512">
        <v>71</v>
      </c>
      <c r="P3512">
        <v>12</v>
      </c>
      <c r="Q3512">
        <f>pqZwift[[#This Row],[Afstand]]+IF(pqZwift[[#This Row],[Index]]&gt;1,Q3511,0)</f>
        <v>20725</v>
      </c>
      <c r="R3512">
        <v>43</v>
      </c>
      <c r="S3512">
        <v>86</v>
      </c>
    </row>
    <row r="3513" spans="2:19" x14ac:dyDescent="0.25">
      <c r="B3513">
        <v>3511</v>
      </c>
      <c r="C3513" t="s">
        <v>1530</v>
      </c>
      <c r="D3513" t="s">
        <v>401</v>
      </c>
      <c r="E3513" s="10">
        <v>1.1574074074074073E-5</v>
      </c>
      <c r="F3513" t="s">
        <v>514</v>
      </c>
      <c r="G3513" t="s">
        <v>4566</v>
      </c>
      <c r="H3513" s="11">
        <v>44171.439062500001</v>
      </c>
      <c r="I3513" t="s">
        <v>4574</v>
      </c>
      <c r="J3513">
        <v>0</v>
      </c>
      <c r="K3513">
        <v>87</v>
      </c>
      <c r="M3513">
        <v>3511</v>
      </c>
      <c r="N3513" s="16">
        <v>1.1574074074074073E-5</v>
      </c>
      <c r="O3513">
        <v>71</v>
      </c>
      <c r="P3513">
        <v>12</v>
      </c>
      <c r="Q3513">
        <f>pqZwift[[#This Row],[Afstand]]+IF(pqZwift[[#This Row],[Index]]&gt;1,Q3512,0)</f>
        <v>20737</v>
      </c>
      <c r="R3513">
        <v>43</v>
      </c>
      <c r="S3513">
        <v>87</v>
      </c>
    </row>
    <row r="3514" spans="2:19" x14ac:dyDescent="0.25">
      <c r="B3514">
        <v>3512</v>
      </c>
      <c r="C3514" t="s">
        <v>1530</v>
      </c>
      <c r="D3514" t="s">
        <v>1163</v>
      </c>
      <c r="E3514" s="10">
        <v>1.1574074074074073E-5</v>
      </c>
      <c r="F3514" t="s">
        <v>524</v>
      </c>
      <c r="G3514" t="s">
        <v>2728</v>
      </c>
      <c r="H3514" s="11">
        <v>44171.439074074071</v>
      </c>
      <c r="I3514" t="s">
        <v>4575</v>
      </c>
      <c r="J3514">
        <v>0</v>
      </c>
      <c r="K3514">
        <v>87</v>
      </c>
      <c r="M3514">
        <v>3512</v>
      </c>
      <c r="N3514" s="16">
        <v>1.1574074074074073E-5</v>
      </c>
      <c r="O3514">
        <v>71</v>
      </c>
      <c r="P3514">
        <v>13</v>
      </c>
      <c r="Q3514">
        <f>pqZwift[[#This Row],[Afstand]]+IF(pqZwift[[#This Row],[Index]]&gt;1,Q3513,0)</f>
        <v>20750</v>
      </c>
      <c r="R3514">
        <v>45</v>
      </c>
      <c r="S3514">
        <v>87</v>
      </c>
    </row>
    <row r="3515" spans="2:19" x14ac:dyDescent="0.25">
      <c r="B3515">
        <v>3513</v>
      </c>
      <c r="C3515" t="s">
        <v>1522</v>
      </c>
      <c r="D3515" t="s">
        <v>401</v>
      </c>
      <c r="E3515" s="10">
        <v>1.1574074074074073E-5</v>
      </c>
      <c r="F3515" t="s">
        <v>514</v>
      </c>
      <c r="G3515" t="s">
        <v>4566</v>
      </c>
      <c r="H3515" s="11">
        <v>44171.439085648148</v>
      </c>
      <c r="I3515" t="s">
        <v>4576</v>
      </c>
      <c r="J3515">
        <v>0</v>
      </c>
      <c r="K3515">
        <v>88</v>
      </c>
      <c r="M3515">
        <v>3513</v>
      </c>
      <c r="N3515" s="16">
        <v>1.1574074074074073E-5</v>
      </c>
      <c r="O3515">
        <v>70</v>
      </c>
      <c r="P3515">
        <v>12</v>
      </c>
      <c r="Q3515">
        <f>pqZwift[[#This Row],[Afstand]]+IF(pqZwift[[#This Row],[Index]]&gt;1,Q3514,0)</f>
        <v>20762</v>
      </c>
      <c r="R3515">
        <v>43</v>
      </c>
      <c r="S3515">
        <v>88</v>
      </c>
    </row>
    <row r="3516" spans="2:19" x14ac:dyDescent="0.25">
      <c r="B3516">
        <v>3514</v>
      </c>
      <c r="C3516" t="s">
        <v>1522</v>
      </c>
      <c r="D3516" t="s">
        <v>401</v>
      </c>
      <c r="E3516" s="10">
        <v>1.1574074074074073E-5</v>
      </c>
      <c r="F3516" t="s">
        <v>529</v>
      </c>
      <c r="G3516" t="s">
        <v>4577</v>
      </c>
      <c r="H3516" s="11">
        <v>44171.439097222225</v>
      </c>
      <c r="I3516" t="s">
        <v>4578</v>
      </c>
      <c r="J3516">
        <v>0</v>
      </c>
      <c r="K3516">
        <v>87</v>
      </c>
      <c r="M3516">
        <v>3514</v>
      </c>
      <c r="N3516" s="16">
        <v>1.1574074074074073E-5</v>
      </c>
      <c r="O3516">
        <v>70</v>
      </c>
      <c r="P3516">
        <v>12</v>
      </c>
      <c r="Q3516">
        <f>pqZwift[[#This Row],[Afstand]]+IF(pqZwift[[#This Row],[Index]]&gt;1,Q3515,0)</f>
        <v>20774</v>
      </c>
      <c r="R3516">
        <v>44</v>
      </c>
      <c r="S3516">
        <v>87</v>
      </c>
    </row>
    <row r="3517" spans="2:19" x14ac:dyDescent="0.25">
      <c r="B3517">
        <v>3515</v>
      </c>
      <c r="C3517" t="s">
        <v>1522</v>
      </c>
      <c r="D3517" t="s">
        <v>401</v>
      </c>
      <c r="E3517" s="10">
        <v>1.1574074074074073E-5</v>
      </c>
      <c r="F3517" t="s">
        <v>529</v>
      </c>
      <c r="G3517" t="s">
        <v>2749</v>
      </c>
      <c r="H3517" s="11">
        <v>44171.439108796294</v>
      </c>
      <c r="I3517" t="s">
        <v>4579</v>
      </c>
      <c r="J3517">
        <v>0</v>
      </c>
      <c r="K3517">
        <v>87</v>
      </c>
      <c r="M3517">
        <v>3515</v>
      </c>
      <c r="N3517" s="16">
        <v>1.1574074074074073E-5</v>
      </c>
      <c r="O3517">
        <v>70</v>
      </c>
      <c r="P3517">
        <v>12</v>
      </c>
      <c r="Q3517">
        <f>pqZwift[[#This Row],[Afstand]]+IF(pqZwift[[#This Row],[Index]]&gt;1,Q3516,0)</f>
        <v>20786</v>
      </c>
      <c r="R3517">
        <v>44</v>
      </c>
      <c r="S3517">
        <v>87</v>
      </c>
    </row>
    <row r="3518" spans="2:19" x14ac:dyDescent="0.25">
      <c r="B3518">
        <v>3516</v>
      </c>
      <c r="C3518" t="s">
        <v>1512</v>
      </c>
      <c r="D3518" t="s">
        <v>401</v>
      </c>
      <c r="E3518" s="10">
        <v>1.1574074074074073E-5</v>
      </c>
      <c r="F3518" t="s">
        <v>529</v>
      </c>
      <c r="G3518" t="s">
        <v>4577</v>
      </c>
      <c r="H3518" s="11">
        <v>44171.439120370371</v>
      </c>
      <c r="I3518" t="s">
        <v>4580</v>
      </c>
      <c r="J3518">
        <v>0</v>
      </c>
      <c r="K3518">
        <v>87</v>
      </c>
      <c r="M3518">
        <v>3516</v>
      </c>
      <c r="N3518" s="16">
        <v>1.1574074074074073E-5</v>
      </c>
      <c r="O3518">
        <v>69</v>
      </c>
      <c r="P3518">
        <v>12</v>
      </c>
      <c r="Q3518">
        <f>pqZwift[[#This Row],[Afstand]]+IF(pqZwift[[#This Row],[Index]]&gt;1,Q3517,0)</f>
        <v>20798</v>
      </c>
      <c r="R3518">
        <v>44</v>
      </c>
      <c r="S3518">
        <v>87</v>
      </c>
    </row>
    <row r="3519" spans="2:19" x14ac:dyDescent="0.25">
      <c r="B3519">
        <v>3517</v>
      </c>
      <c r="C3519" t="s">
        <v>1512</v>
      </c>
      <c r="D3519" t="s">
        <v>401</v>
      </c>
      <c r="E3519" s="10">
        <v>1.1574074074074073E-5</v>
      </c>
      <c r="F3519" t="s">
        <v>514</v>
      </c>
      <c r="G3519" t="s">
        <v>4581</v>
      </c>
      <c r="H3519" s="11">
        <v>44171.439131944448</v>
      </c>
      <c r="I3519" t="s">
        <v>4582</v>
      </c>
      <c r="J3519">
        <v>0</v>
      </c>
      <c r="K3519">
        <v>87</v>
      </c>
      <c r="M3519">
        <v>3517</v>
      </c>
      <c r="N3519" s="16">
        <v>1.1574074074074073E-5</v>
      </c>
      <c r="O3519">
        <v>69</v>
      </c>
      <c r="P3519">
        <v>12</v>
      </c>
      <c r="Q3519">
        <f>pqZwift[[#This Row],[Afstand]]+IF(pqZwift[[#This Row],[Index]]&gt;1,Q3518,0)</f>
        <v>20810</v>
      </c>
      <c r="R3519">
        <v>43</v>
      </c>
      <c r="S3519">
        <v>87</v>
      </c>
    </row>
    <row r="3520" spans="2:19" x14ac:dyDescent="0.25">
      <c r="B3520">
        <v>3518</v>
      </c>
      <c r="C3520" t="s">
        <v>1512</v>
      </c>
      <c r="D3520" t="s">
        <v>401</v>
      </c>
      <c r="E3520" s="10">
        <v>1.1574074074074073E-5</v>
      </c>
      <c r="F3520" t="s">
        <v>529</v>
      </c>
      <c r="G3520" t="s">
        <v>4577</v>
      </c>
      <c r="H3520" s="11">
        <v>44171.439143518517</v>
      </c>
      <c r="I3520" t="s">
        <v>4583</v>
      </c>
      <c r="J3520">
        <v>0</v>
      </c>
      <c r="K3520">
        <v>87</v>
      </c>
      <c r="M3520">
        <v>3518</v>
      </c>
      <c r="N3520" s="16">
        <v>1.1574074074074073E-5</v>
      </c>
      <c r="O3520">
        <v>69</v>
      </c>
      <c r="P3520">
        <v>12</v>
      </c>
      <c r="Q3520">
        <f>pqZwift[[#This Row],[Afstand]]+IF(pqZwift[[#This Row],[Index]]&gt;1,Q3519,0)</f>
        <v>20822</v>
      </c>
      <c r="R3520">
        <v>44</v>
      </c>
      <c r="S3520">
        <v>87</v>
      </c>
    </row>
    <row r="3521" spans="2:19" x14ac:dyDescent="0.25">
      <c r="B3521">
        <v>3519</v>
      </c>
      <c r="C3521" t="s">
        <v>1503</v>
      </c>
      <c r="D3521" t="s">
        <v>1163</v>
      </c>
      <c r="E3521" s="10">
        <v>1.1574074074074073E-5</v>
      </c>
      <c r="F3521" t="s">
        <v>1967</v>
      </c>
      <c r="G3521" t="s">
        <v>4584</v>
      </c>
      <c r="H3521" s="11">
        <v>44171.439155092594</v>
      </c>
      <c r="I3521" t="s">
        <v>4585</v>
      </c>
      <c r="J3521">
        <v>0</v>
      </c>
      <c r="K3521">
        <v>87</v>
      </c>
      <c r="M3521">
        <v>3519</v>
      </c>
      <c r="N3521" s="16">
        <v>1.1574074074074073E-5</v>
      </c>
      <c r="O3521">
        <v>68</v>
      </c>
      <c r="P3521">
        <v>13</v>
      </c>
      <c r="Q3521">
        <f>pqZwift[[#This Row],[Afstand]]+IF(pqZwift[[#This Row],[Index]]&gt;1,Q3520,0)</f>
        <v>20835</v>
      </c>
      <c r="R3521">
        <v>48</v>
      </c>
      <c r="S3521">
        <v>87</v>
      </c>
    </row>
    <row r="3522" spans="2:19" x14ac:dyDescent="0.25">
      <c r="B3522">
        <v>3520</v>
      </c>
      <c r="C3522" t="s">
        <v>1503</v>
      </c>
      <c r="D3522" t="s">
        <v>401</v>
      </c>
      <c r="E3522" s="10">
        <v>1.1574074074074073E-5</v>
      </c>
      <c r="F3522" t="s">
        <v>529</v>
      </c>
      <c r="G3522" t="s">
        <v>4399</v>
      </c>
      <c r="H3522" s="11">
        <v>44171.439166666663</v>
      </c>
      <c r="I3522" t="s">
        <v>4586</v>
      </c>
      <c r="J3522">
        <v>0</v>
      </c>
      <c r="K3522">
        <v>87</v>
      </c>
      <c r="M3522">
        <v>3520</v>
      </c>
      <c r="N3522" s="16">
        <v>1.1574074074074073E-5</v>
      </c>
      <c r="O3522">
        <v>68</v>
      </c>
      <c r="P3522">
        <v>12</v>
      </c>
      <c r="Q3522">
        <f>pqZwift[[#This Row],[Afstand]]+IF(pqZwift[[#This Row],[Index]]&gt;1,Q3521,0)</f>
        <v>20847</v>
      </c>
      <c r="R3522">
        <v>44</v>
      </c>
      <c r="S3522">
        <v>87</v>
      </c>
    </row>
    <row r="3523" spans="2:19" x14ac:dyDescent="0.25">
      <c r="B3523">
        <v>3521</v>
      </c>
      <c r="C3523" t="s">
        <v>1494</v>
      </c>
      <c r="D3523" t="s">
        <v>401</v>
      </c>
      <c r="E3523" s="10">
        <v>1.1574074074074073E-5</v>
      </c>
      <c r="F3523" t="s">
        <v>524</v>
      </c>
      <c r="G3523" t="s">
        <v>4587</v>
      </c>
      <c r="H3523" s="11">
        <v>44171.43917824074</v>
      </c>
      <c r="I3523" t="s">
        <v>4588</v>
      </c>
      <c r="J3523">
        <v>0</v>
      </c>
      <c r="K3523">
        <v>87</v>
      </c>
      <c r="M3523">
        <v>3521</v>
      </c>
      <c r="N3523" s="16">
        <v>1.1574074074074073E-5</v>
      </c>
      <c r="O3523">
        <v>67</v>
      </c>
      <c r="P3523">
        <v>12</v>
      </c>
      <c r="Q3523">
        <f>pqZwift[[#This Row],[Afstand]]+IF(pqZwift[[#This Row],[Index]]&gt;1,Q3522,0)</f>
        <v>20859</v>
      </c>
      <c r="R3523">
        <v>45</v>
      </c>
      <c r="S3523">
        <v>87</v>
      </c>
    </row>
    <row r="3524" spans="2:19" x14ac:dyDescent="0.25">
      <c r="B3524">
        <v>3522</v>
      </c>
      <c r="C3524" t="s">
        <v>1494</v>
      </c>
      <c r="D3524" t="s">
        <v>1163</v>
      </c>
      <c r="E3524" s="10">
        <v>1.1574074074074073E-5</v>
      </c>
      <c r="F3524" t="s">
        <v>1924</v>
      </c>
      <c r="G3524" t="s">
        <v>4589</v>
      </c>
      <c r="H3524" s="11">
        <v>44171.439189814817</v>
      </c>
      <c r="I3524" t="s">
        <v>4590</v>
      </c>
      <c r="J3524">
        <v>0</v>
      </c>
      <c r="K3524">
        <v>87</v>
      </c>
      <c r="M3524">
        <v>3522</v>
      </c>
      <c r="N3524" s="16">
        <v>1.1574074074074073E-5</v>
      </c>
      <c r="O3524">
        <v>67</v>
      </c>
      <c r="P3524">
        <v>13</v>
      </c>
      <c r="Q3524">
        <f>pqZwift[[#This Row],[Afstand]]+IF(pqZwift[[#This Row],[Index]]&gt;1,Q3523,0)</f>
        <v>20872</v>
      </c>
      <c r="R3524">
        <v>46</v>
      </c>
      <c r="S3524">
        <v>87</v>
      </c>
    </row>
    <row r="3525" spans="2:19" x14ac:dyDescent="0.25">
      <c r="B3525">
        <v>3523</v>
      </c>
      <c r="C3525" t="s">
        <v>1494</v>
      </c>
      <c r="D3525" t="s">
        <v>1163</v>
      </c>
      <c r="E3525" s="10">
        <v>1.1574074074074073E-5</v>
      </c>
      <c r="F3525" t="s">
        <v>1924</v>
      </c>
      <c r="G3525" t="s">
        <v>4591</v>
      </c>
      <c r="H3525" s="11">
        <v>44171.439201388886</v>
      </c>
      <c r="I3525" t="s">
        <v>4592</v>
      </c>
      <c r="J3525">
        <v>0</v>
      </c>
      <c r="K3525">
        <v>88</v>
      </c>
      <c r="M3525">
        <v>3523</v>
      </c>
      <c r="N3525" s="16">
        <v>1.1574074074074073E-5</v>
      </c>
      <c r="O3525">
        <v>67</v>
      </c>
      <c r="P3525">
        <v>13</v>
      </c>
      <c r="Q3525">
        <f>pqZwift[[#This Row],[Afstand]]+IF(pqZwift[[#This Row],[Index]]&gt;1,Q3524,0)</f>
        <v>20885</v>
      </c>
      <c r="R3525">
        <v>46</v>
      </c>
      <c r="S3525">
        <v>88</v>
      </c>
    </row>
    <row r="3526" spans="2:19" x14ac:dyDescent="0.25">
      <c r="B3526">
        <v>3524</v>
      </c>
      <c r="C3526" t="s">
        <v>1486</v>
      </c>
      <c r="D3526" t="s">
        <v>1163</v>
      </c>
      <c r="E3526" s="10">
        <v>1.1574074074074073E-5</v>
      </c>
      <c r="F3526" t="s">
        <v>524</v>
      </c>
      <c r="G3526" t="s">
        <v>3046</v>
      </c>
      <c r="H3526" s="11">
        <v>44171.439212962963</v>
      </c>
      <c r="I3526" t="s">
        <v>4593</v>
      </c>
      <c r="J3526">
        <v>0</v>
      </c>
      <c r="K3526">
        <v>88</v>
      </c>
      <c r="M3526">
        <v>3524</v>
      </c>
      <c r="N3526" s="16">
        <v>1.1574074074074073E-5</v>
      </c>
      <c r="O3526">
        <v>66</v>
      </c>
      <c r="P3526">
        <v>13</v>
      </c>
      <c r="Q3526">
        <f>pqZwift[[#This Row],[Afstand]]+IF(pqZwift[[#This Row],[Index]]&gt;1,Q3525,0)</f>
        <v>20898</v>
      </c>
      <c r="R3526">
        <v>45</v>
      </c>
      <c r="S3526">
        <v>88</v>
      </c>
    </row>
    <row r="3527" spans="2:19" x14ac:dyDescent="0.25">
      <c r="B3527">
        <v>3525</v>
      </c>
      <c r="C3527" t="s">
        <v>1486</v>
      </c>
      <c r="D3527" t="s">
        <v>1163</v>
      </c>
      <c r="E3527" s="10">
        <v>1.1574074074074073E-5</v>
      </c>
      <c r="F3527" t="s">
        <v>1924</v>
      </c>
      <c r="G3527" t="s">
        <v>106</v>
      </c>
      <c r="H3527" s="11">
        <v>44171.43922453704</v>
      </c>
      <c r="I3527" t="s">
        <v>4594</v>
      </c>
      <c r="J3527">
        <v>0</v>
      </c>
      <c r="K3527">
        <v>86</v>
      </c>
      <c r="M3527">
        <v>3525</v>
      </c>
      <c r="N3527" s="16">
        <v>1.1574074074074073E-5</v>
      </c>
      <c r="O3527">
        <v>66</v>
      </c>
      <c r="P3527">
        <v>13</v>
      </c>
      <c r="Q3527">
        <f>pqZwift[[#This Row],[Afstand]]+IF(pqZwift[[#This Row],[Index]]&gt;1,Q3526,0)</f>
        <v>20911</v>
      </c>
      <c r="R3527">
        <v>46</v>
      </c>
      <c r="S3527">
        <v>86</v>
      </c>
    </row>
    <row r="3528" spans="2:19" x14ac:dyDescent="0.25">
      <c r="B3528">
        <v>3526</v>
      </c>
      <c r="C3528" t="s">
        <v>1476</v>
      </c>
      <c r="D3528" t="s">
        <v>401</v>
      </c>
      <c r="E3528" s="10">
        <v>1.1574074074074073E-5</v>
      </c>
      <c r="F3528" t="s">
        <v>524</v>
      </c>
      <c r="G3528" t="s">
        <v>4587</v>
      </c>
      <c r="H3528" s="11">
        <v>44171.439236111109</v>
      </c>
      <c r="I3528" t="s">
        <v>4595</v>
      </c>
      <c r="J3528">
        <v>0</v>
      </c>
      <c r="K3528">
        <v>85</v>
      </c>
      <c r="M3528">
        <v>3526</v>
      </c>
      <c r="N3528" s="16">
        <v>1.1574074074074073E-5</v>
      </c>
      <c r="O3528">
        <v>65</v>
      </c>
      <c r="P3528">
        <v>12</v>
      </c>
      <c r="Q3528">
        <f>pqZwift[[#This Row],[Afstand]]+IF(pqZwift[[#This Row],[Index]]&gt;1,Q3527,0)</f>
        <v>20923</v>
      </c>
      <c r="R3528">
        <v>45</v>
      </c>
      <c r="S3528">
        <v>85</v>
      </c>
    </row>
    <row r="3529" spans="2:19" x14ac:dyDescent="0.25">
      <c r="B3529">
        <v>3527</v>
      </c>
      <c r="C3529" t="s">
        <v>1476</v>
      </c>
      <c r="D3529" t="s">
        <v>1163</v>
      </c>
      <c r="E3529" s="10">
        <v>1.1574074074074073E-5</v>
      </c>
      <c r="F3529" t="s">
        <v>1965</v>
      </c>
      <c r="G3529" t="s">
        <v>4596</v>
      </c>
      <c r="H3529" s="11">
        <v>44171.439247685186</v>
      </c>
      <c r="I3529" t="s">
        <v>4597</v>
      </c>
      <c r="J3529">
        <v>0</v>
      </c>
      <c r="K3529">
        <v>85</v>
      </c>
      <c r="M3529">
        <v>3527</v>
      </c>
      <c r="N3529" s="16">
        <v>1.1574074074074073E-5</v>
      </c>
      <c r="O3529">
        <v>65</v>
      </c>
      <c r="P3529">
        <v>13</v>
      </c>
      <c r="Q3529">
        <f>pqZwift[[#This Row],[Afstand]]+IF(pqZwift[[#This Row],[Index]]&gt;1,Q3528,0)</f>
        <v>20936</v>
      </c>
      <c r="R3529">
        <v>47</v>
      </c>
      <c r="S3529">
        <v>85</v>
      </c>
    </row>
    <row r="3530" spans="2:19" x14ac:dyDescent="0.25">
      <c r="B3530">
        <v>3528</v>
      </c>
      <c r="C3530" t="s">
        <v>1476</v>
      </c>
      <c r="D3530" t="s">
        <v>1163</v>
      </c>
      <c r="E3530" s="10">
        <v>1.1574074074074073E-5</v>
      </c>
      <c r="F3530" t="s">
        <v>1924</v>
      </c>
      <c r="G3530" t="s">
        <v>106</v>
      </c>
      <c r="H3530" s="11">
        <v>44171.439259259256</v>
      </c>
      <c r="I3530" t="s">
        <v>4598</v>
      </c>
      <c r="J3530">
        <v>0</v>
      </c>
      <c r="K3530">
        <v>86</v>
      </c>
      <c r="M3530">
        <v>3528</v>
      </c>
      <c r="N3530" s="16">
        <v>1.1574074074074073E-5</v>
      </c>
      <c r="O3530">
        <v>65</v>
      </c>
      <c r="P3530">
        <v>13</v>
      </c>
      <c r="Q3530">
        <f>pqZwift[[#This Row],[Afstand]]+IF(pqZwift[[#This Row],[Index]]&gt;1,Q3529,0)</f>
        <v>20949</v>
      </c>
      <c r="R3530">
        <v>46</v>
      </c>
      <c r="S3530">
        <v>86</v>
      </c>
    </row>
    <row r="3531" spans="2:19" x14ac:dyDescent="0.25">
      <c r="B3531">
        <v>3529</v>
      </c>
      <c r="C3531" t="s">
        <v>1467</v>
      </c>
      <c r="D3531" t="s">
        <v>1163</v>
      </c>
      <c r="E3531" s="10">
        <v>1.1574074074074073E-5</v>
      </c>
      <c r="F3531" t="s">
        <v>1924</v>
      </c>
      <c r="G3531" t="s">
        <v>4591</v>
      </c>
      <c r="H3531" s="11">
        <v>44171.439270833333</v>
      </c>
      <c r="I3531" t="s">
        <v>4599</v>
      </c>
      <c r="J3531">
        <v>0</v>
      </c>
      <c r="K3531">
        <v>85</v>
      </c>
      <c r="M3531">
        <v>3529</v>
      </c>
      <c r="N3531" s="16">
        <v>1.1574074074074073E-5</v>
      </c>
      <c r="O3531">
        <v>64</v>
      </c>
      <c r="P3531">
        <v>13</v>
      </c>
      <c r="Q3531">
        <f>pqZwift[[#This Row],[Afstand]]+IF(pqZwift[[#This Row],[Index]]&gt;1,Q3530,0)</f>
        <v>20962</v>
      </c>
      <c r="R3531">
        <v>46</v>
      </c>
      <c r="S3531">
        <v>85</v>
      </c>
    </row>
    <row r="3532" spans="2:19" x14ac:dyDescent="0.25">
      <c r="B3532">
        <v>3530</v>
      </c>
      <c r="C3532" t="s">
        <v>1467</v>
      </c>
      <c r="D3532" t="s">
        <v>401</v>
      </c>
      <c r="E3532" s="10">
        <v>1.1574074074074073E-5</v>
      </c>
      <c r="F3532" t="s">
        <v>524</v>
      </c>
      <c r="G3532" t="s">
        <v>3774</v>
      </c>
      <c r="H3532" s="11">
        <v>44171.439282407409</v>
      </c>
      <c r="I3532" t="s">
        <v>4600</v>
      </c>
      <c r="J3532">
        <v>0</v>
      </c>
      <c r="K3532">
        <v>86</v>
      </c>
      <c r="M3532">
        <v>3530</v>
      </c>
      <c r="N3532" s="16">
        <v>1.1574074074074073E-5</v>
      </c>
      <c r="O3532">
        <v>64</v>
      </c>
      <c r="P3532">
        <v>12</v>
      </c>
      <c r="Q3532">
        <f>pqZwift[[#This Row],[Afstand]]+IF(pqZwift[[#This Row],[Index]]&gt;1,Q3531,0)</f>
        <v>20974</v>
      </c>
      <c r="R3532">
        <v>45</v>
      </c>
      <c r="S3532">
        <v>86</v>
      </c>
    </row>
    <row r="3533" spans="2:19" x14ac:dyDescent="0.25">
      <c r="B3533">
        <v>3531</v>
      </c>
      <c r="C3533" t="s">
        <v>1459</v>
      </c>
      <c r="D3533" t="s">
        <v>1163</v>
      </c>
      <c r="E3533" s="10">
        <v>1.1574074074074073E-5</v>
      </c>
      <c r="F3533" t="s">
        <v>1965</v>
      </c>
      <c r="G3533" t="s">
        <v>4596</v>
      </c>
      <c r="H3533" s="11">
        <v>44171.439293981479</v>
      </c>
      <c r="I3533" t="s">
        <v>4601</v>
      </c>
      <c r="J3533">
        <v>0</v>
      </c>
      <c r="K3533">
        <v>86</v>
      </c>
      <c r="M3533">
        <v>3531</v>
      </c>
      <c r="N3533" s="16">
        <v>1.1574074074074073E-5</v>
      </c>
      <c r="O3533">
        <v>63</v>
      </c>
      <c r="P3533">
        <v>13</v>
      </c>
      <c r="Q3533">
        <f>pqZwift[[#This Row],[Afstand]]+IF(pqZwift[[#This Row],[Index]]&gt;1,Q3532,0)</f>
        <v>20987</v>
      </c>
      <c r="R3533">
        <v>47</v>
      </c>
      <c r="S3533">
        <v>86</v>
      </c>
    </row>
    <row r="3534" spans="2:19" x14ac:dyDescent="0.25">
      <c r="B3534">
        <v>3532</v>
      </c>
      <c r="C3534" t="s">
        <v>1459</v>
      </c>
      <c r="D3534" t="s">
        <v>1163</v>
      </c>
      <c r="E3534" s="10">
        <v>1.1574074074074073E-5</v>
      </c>
      <c r="F3534" t="s">
        <v>1924</v>
      </c>
      <c r="G3534" t="s">
        <v>4602</v>
      </c>
      <c r="H3534" s="11">
        <v>44171.439305555556</v>
      </c>
      <c r="I3534" t="s">
        <v>4603</v>
      </c>
      <c r="J3534">
        <v>0</v>
      </c>
      <c r="K3534">
        <v>87</v>
      </c>
      <c r="M3534">
        <v>3532</v>
      </c>
      <c r="N3534" s="16">
        <v>1.1574074074074073E-5</v>
      </c>
      <c r="O3534">
        <v>63</v>
      </c>
      <c r="P3534">
        <v>13</v>
      </c>
      <c r="Q3534">
        <f>pqZwift[[#This Row],[Afstand]]+IF(pqZwift[[#This Row],[Index]]&gt;1,Q3533,0)</f>
        <v>21000</v>
      </c>
      <c r="R3534">
        <v>46</v>
      </c>
      <c r="S3534">
        <v>87</v>
      </c>
    </row>
    <row r="3535" spans="2:19" x14ac:dyDescent="0.25">
      <c r="B3535">
        <v>3533</v>
      </c>
      <c r="C3535" t="s">
        <v>1449</v>
      </c>
      <c r="D3535" t="s">
        <v>1163</v>
      </c>
      <c r="E3535" s="10">
        <v>1.1574074074074073E-5</v>
      </c>
      <c r="F3535" t="s">
        <v>1967</v>
      </c>
      <c r="G3535" t="s">
        <v>4604</v>
      </c>
      <c r="H3535" s="11">
        <v>44171.439317129632</v>
      </c>
      <c r="I3535" t="s">
        <v>4605</v>
      </c>
      <c r="J3535">
        <v>0</v>
      </c>
      <c r="K3535">
        <v>87</v>
      </c>
      <c r="M3535">
        <v>3533</v>
      </c>
      <c r="N3535" s="16">
        <v>1.1574074074074073E-5</v>
      </c>
      <c r="O3535">
        <v>62</v>
      </c>
      <c r="P3535">
        <v>13</v>
      </c>
      <c r="Q3535">
        <f>pqZwift[[#This Row],[Afstand]]+IF(pqZwift[[#This Row],[Index]]&gt;1,Q3534,0)</f>
        <v>21013</v>
      </c>
      <c r="R3535">
        <v>48</v>
      </c>
      <c r="S3535">
        <v>87</v>
      </c>
    </row>
    <row r="3536" spans="2:19" x14ac:dyDescent="0.25">
      <c r="B3536">
        <v>3534</v>
      </c>
      <c r="C3536" t="s">
        <v>1441</v>
      </c>
      <c r="D3536" t="s">
        <v>1163</v>
      </c>
      <c r="E3536" s="10">
        <v>1.1574074074074073E-5</v>
      </c>
      <c r="F3536" t="s">
        <v>1965</v>
      </c>
      <c r="G3536" t="s">
        <v>4606</v>
      </c>
      <c r="H3536" s="11">
        <v>44171.439328703702</v>
      </c>
      <c r="I3536" t="s">
        <v>4607</v>
      </c>
      <c r="J3536">
        <v>0</v>
      </c>
      <c r="K3536">
        <v>87</v>
      </c>
      <c r="M3536">
        <v>3534</v>
      </c>
      <c r="N3536" s="16">
        <v>1.1574074074074073E-5</v>
      </c>
      <c r="O3536">
        <v>61</v>
      </c>
      <c r="P3536">
        <v>13</v>
      </c>
      <c r="Q3536">
        <f>pqZwift[[#This Row],[Afstand]]+IF(pqZwift[[#This Row],[Index]]&gt;1,Q3535,0)</f>
        <v>21026</v>
      </c>
      <c r="R3536">
        <v>47</v>
      </c>
      <c r="S3536">
        <v>87</v>
      </c>
    </row>
    <row r="3537" spans="2:19" x14ac:dyDescent="0.25">
      <c r="B3537">
        <v>3535</v>
      </c>
      <c r="C3537" t="s">
        <v>1441</v>
      </c>
      <c r="D3537" t="s">
        <v>1170</v>
      </c>
      <c r="E3537" s="10">
        <v>1.1574074074074073E-5</v>
      </c>
      <c r="F3537" t="s">
        <v>1990</v>
      </c>
      <c r="G3537" t="s">
        <v>4608</v>
      </c>
      <c r="H3537" s="11">
        <v>44171.439340277779</v>
      </c>
      <c r="I3537" t="s">
        <v>4609</v>
      </c>
      <c r="J3537">
        <v>0</v>
      </c>
      <c r="K3537">
        <v>86</v>
      </c>
      <c r="M3537">
        <v>3535</v>
      </c>
      <c r="N3537" s="16">
        <v>1.1574074074074073E-5</v>
      </c>
      <c r="O3537">
        <v>61</v>
      </c>
      <c r="P3537">
        <v>14</v>
      </c>
      <c r="Q3537">
        <f>pqZwift[[#This Row],[Afstand]]+IF(pqZwift[[#This Row],[Index]]&gt;1,Q3536,0)</f>
        <v>21040</v>
      </c>
      <c r="R3537">
        <v>51</v>
      </c>
      <c r="S3537">
        <v>86</v>
      </c>
    </row>
    <row r="3538" spans="2:19" x14ac:dyDescent="0.25">
      <c r="B3538">
        <v>3536</v>
      </c>
      <c r="C3538" t="s">
        <v>1436</v>
      </c>
      <c r="D3538" t="s">
        <v>401</v>
      </c>
      <c r="E3538" s="10">
        <v>1.1574074074074073E-5</v>
      </c>
      <c r="F3538" t="s">
        <v>524</v>
      </c>
      <c r="G3538" t="s">
        <v>197</v>
      </c>
      <c r="H3538" s="11">
        <v>44171.439351851855</v>
      </c>
      <c r="I3538" t="s">
        <v>4610</v>
      </c>
      <c r="J3538">
        <v>0</v>
      </c>
      <c r="K3538">
        <v>87</v>
      </c>
      <c r="M3538">
        <v>3536</v>
      </c>
      <c r="N3538" s="16">
        <v>1.1574074074074073E-5</v>
      </c>
      <c r="O3538">
        <v>60</v>
      </c>
      <c r="P3538">
        <v>12</v>
      </c>
      <c r="Q3538">
        <f>pqZwift[[#This Row],[Afstand]]+IF(pqZwift[[#This Row],[Index]]&gt;1,Q3537,0)</f>
        <v>21052</v>
      </c>
      <c r="R3538">
        <v>45</v>
      </c>
      <c r="S3538">
        <v>87</v>
      </c>
    </row>
    <row r="3539" spans="2:19" x14ac:dyDescent="0.25">
      <c r="B3539">
        <v>3537</v>
      </c>
      <c r="C3539" t="s">
        <v>1431</v>
      </c>
      <c r="D3539" t="s">
        <v>1181</v>
      </c>
      <c r="E3539" s="10">
        <v>1.1574074074074073E-5</v>
      </c>
      <c r="F3539" t="s">
        <v>4611</v>
      </c>
      <c r="G3539" t="s">
        <v>4612</v>
      </c>
      <c r="H3539" s="11">
        <v>44171.439363425925</v>
      </c>
      <c r="I3539" t="s">
        <v>4613</v>
      </c>
      <c r="J3539">
        <v>0</v>
      </c>
      <c r="K3539">
        <v>87</v>
      </c>
      <c r="M3539">
        <v>3537</v>
      </c>
      <c r="N3539" s="16">
        <v>1.1574074074074073E-5</v>
      </c>
      <c r="O3539">
        <v>59</v>
      </c>
      <c r="P3539">
        <v>16</v>
      </c>
      <c r="Q3539">
        <f>pqZwift[[#This Row],[Afstand]]+IF(pqZwift[[#This Row],[Index]]&gt;1,Q3538,0)</f>
        <v>21068</v>
      </c>
      <c r="R3539">
        <v>57</v>
      </c>
      <c r="S3539">
        <v>87</v>
      </c>
    </row>
    <row r="3540" spans="2:19" x14ac:dyDescent="0.25">
      <c r="B3540">
        <v>3538</v>
      </c>
      <c r="C3540" t="s">
        <v>1420</v>
      </c>
      <c r="D3540" t="s">
        <v>1163</v>
      </c>
      <c r="E3540" s="10">
        <v>1.1574074074074073E-5</v>
      </c>
      <c r="F3540" t="s">
        <v>1924</v>
      </c>
      <c r="G3540" t="s">
        <v>2873</v>
      </c>
      <c r="H3540" s="11">
        <v>44171.439375000002</v>
      </c>
      <c r="I3540" t="s">
        <v>4614</v>
      </c>
      <c r="J3540">
        <v>0</v>
      </c>
      <c r="K3540">
        <v>86</v>
      </c>
      <c r="M3540">
        <v>3538</v>
      </c>
      <c r="N3540" s="16">
        <v>1.1574074074074073E-5</v>
      </c>
      <c r="O3540">
        <v>57</v>
      </c>
      <c r="P3540">
        <v>13</v>
      </c>
      <c r="Q3540">
        <f>pqZwift[[#This Row],[Afstand]]+IF(pqZwift[[#This Row],[Index]]&gt;1,Q3539,0)</f>
        <v>21081</v>
      </c>
      <c r="R3540">
        <v>46</v>
      </c>
      <c r="S3540">
        <v>86</v>
      </c>
    </row>
    <row r="3541" spans="2:19" x14ac:dyDescent="0.25">
      <c r="B3541">
        <v>3539</v>
      </c>
      <c r="C3541" t="s">
        <v>1415</v>
      </c>
      <c r="D3541" t="s">
        <v>1181</v>
      </c>
      <c r="E3541" s="10">
        <v>1.1574074074074073E-5</v>
      </c>
      <c r="F3541" t="s">
        <v>4615</v>
      </c>
      <c r="G3541" t="s">
        <v>4616</v>
      </c>
      <c r="H3541" s="11">
        <v>44171.439386574071</v>
      </c>
      <c r="I3541" t="s">
        <v>4617</v>
      </c>
      <c r="J3541">
        <v>0</v>
      </c>
      <c r="K3541">
        <v>87</v>
      </c>
      <c r="M3541">
        <v>3539</v>
      </c>
      <c r="N3541" s="16">
        <v>1.1574074074074073E-5</v>
      </c>
      <c r="O3541">
        <v>56</v>
      </c>
      <c r="P3541">
        <v>16</v>
      </c>
      <c r="Q3541">
        <f>pqZwift[[#This Row],[Afstand]]+IF(pqZwift[[#This Row],[Index]]&gt;1,Q3540,0)</f>
        <v>21097</v>
      </c>
      <c r="R3541">
        <v>59</v>
      </c>
      <c r="S3541">
        <v>87</v>
      </c>
    </row>
    <row r="3542" spans="2:19" x14ac:dyDescent="0.25">
      <c r="B3542">
        <v>3540</v>
      </c>
      <c r="C3542" t="s">
        <v>1410</v>
      </c>
      <c r="D3542" t="s">
        <v>1176</v>
      </c>
      <c r="E3542" s="10">
        <v>1.1574074074074073E-5</v>
      </c>
      <c r="F3542" t="s">
        <v>4618</v>
      </c>
      <c r="G3542" t="s">
        <v>4619</v>
      </c>
      <c r="H3542" s="11">
        <v>44171.439398148148</v>
      </c>
      <c r="I3542" t="s">
        <v>4620</v>
      </c>
      <c r="J3542">
        <v>0</v>
      </c>
      <c r="K3542">
        <v>87</v>
      </c>
      <c r="M3542">
        <v>3540</v>
      </c>
      <c r="N3542" s="16">
        <v>1.1574074074074073E-5</v>
      </c>
      <c r="O3542">
        <v>55</v>
      </c>
      <c r="P3542">
        <v>15</v>
      </c>
      <c r="Q3542">
        <f>pqZwift[[#This Row],[Afstand]]+IF(pqZwift[[#This Row],[Index]]&gt;1,Q3541,0)</f>
        <v>21112</v>
      </c>
      <c r="R3542">
        <v>56</v>
      </c>
      <c r="S3542">
        <v>87</v>
      </c>
    </row>
    <row r="3543" spans="2:19" x14ac:dyDescent="0.25">
      <c r="B3543">
        <v>3541</v>
      </c>
      <c r="C3543" t="s">
        <v>1400</v>
      </c>
      <c r="D3543" t="s">
        <v>1181</v>
      </c>
      <c r="E3543" s="10">
        <v>1.1574074074074073E-5</v>
      </c>
      <c r="F3543" t="s">
        <v>4618</v>
      </c>
      <c r="G3543" t="s">
        <v>4621</v>
      </c>
      <c r="H3543" s="11">
        <v>44171.439409722225</v>
      </c>
      <c r="I3543" t="s">
        <v>4622</v>
      </c>
      <c r="J3543">
        <v>0</v>
      </c>
      <c r="K3543">
        <v>87</v>
      </c>
      <c r="M3543">
        <v>3541</v>
      </c>
      <c r="N3543" s="16">
        <v>1.1574074074074073E-5</v>
      </c>
      <c r="O3543">
        <v>53</v>
      </c>
      <c r="P3543">
        <v>16</v>
      </c>
      <c r="Q3543">
        <f>pqZwift[[#This Row],[Afstand]]+IF(pqZwift[[#This Row],[Index]]&gt;1,Q3542,0)</f>
        <v>21128</v>
      </c>
      <c r="R3543">
        <v>56</v>
      </c>
      <c r="S3543">
        <v>87</v>
      </c>
    </row>
    <row r="3544" spans="2:19" x14ac:dyDescent="0.25">
      <c r="B3544">
        <v>3542</v>
      </c>
      <c r="C3544" t="s">
        <v>1395</v>
      </c>
      <c r="D3544" t="s">
        <v>1181</v>
      </c>
      <c r="E3544" s="10">
        <v>1.1574074074074073E-5</v>
      </c>
      <c r="F3544" t="s">
        <v>4618</v>
      </c>
      <c r="G3544" t="s">
        <v>1254</v>
      </c>
      <c r="H3544" s="11">
        <v>44171.439421296294</v>
      </c>
      <c r="I3544" t="s">
        <v>4623</v>
      </c>
      <c r="J3544">
        <v>0</v>
      </c>
      <c r="K3544">
        <v>86</v>
      </c>
      <c r="M3544">
        <v>3542</v>
      </c>
      <c r="N3544" s="16">
        <v>1.1574074074074073E-5</v>
      </c>
      <c r="O3544">
        <v>52</v>
      </c>
      <c r="P3544">
        <v>16</v>
      </c>
      <c r="Q3544">
        <f>pqZwift[[#This Row],[Afstand]]+IF(pqZwift[[#This Row],[Index]]&gt;1,Q3543,0)</f>
        <v>21144</v>
      </c>
      <c r="R3544">
        <v>56</v>
      </c>
      <c r="S3544">
        <v>86</v>
      </c>
    </row>
    <row r="3545" spans="2:19" x14ac:dyDescent="0.25">
      <c r="B3545">
        <v>3543</v>
      </c>
      <c r="C3545" t="s">
        <v>1391</v>
      </c>
      <c r="D3545" t="s">
        <v>1185</v>
      </c>
      <c r="E3545" s="10">
        <v>1.1574074074074073E-5</v>
      </c>
      <c r="F3545" t="s">
        <v>4624</v>
      </c>
      <c r="G3545" t="s">
        <v>4625</v>
      </c>
      <c r="H3545" s="11">
        <v>44171.439432870371</v>
      </c>
      <c r="I3545" t="s">
        <v>4626</v>
      </c>
      <c r="J3545">
        <v>0</v>
      </c>
      <c r="K3545">
        <v>87</v>
      </c>
      <c r="M3545">
        <v>3543</v>
      </c>
      <c r="N3545" s="16">
        <v>1.1574074074074073E-5</v>
      </c>
      <c r="O3545">
        <v>51</v>
      </c>
      <c r="P3545">
        <v>17</v>
      </c>
      <c r="Q3545">
        <f>pqZwift[[#This Row],[Afstand]]+IF(pqZwift[[#This Row],[Index]]&gt;1,Q3544,0)</f>
        <v>21161</v>
      </c>
      <c r="R3545">
        <v>60</v>
      </c>
      <c r="S3545">
        <v>87</v>
      </c>
    </row>
    <row r="3546" spans="2:19" x14ac:dyDescent="0.25">
      <c r="B3546">
        <v>3544</v>
      </c>
      <c r="C3546" t="s">
        <v>1386</v>
      </c>
      <c r="D3546" t="s">
        <v>1176</v>
      </c>
      <c r="E3546" s="10">
        <v>1.1574074074074073E-5</v>
      </c>
      <c r="F3546" t="s">
        <v>4618</v>
      </c>
      <c r="G3546" t="s">
        <v>4619</v>
      </c>
      <c r="H3546" s="11">
        <v>44171.439444444448</v>
      </c>
      <c r="I3546" t="s">
        <v>4627</v>
      </c>
      <c r="J3546">
        <v>0</v>
      </c>
      <c r="K3546">
        <v>86</v>
      </c>
      <c r="M3546">
        <v>3544</v>
      </c>
      <c r="N3546" s="16">
        <v>1.1574074074074073E-5</v>
      </c>
      <c r="O3546">
        <v>50</v>
      </c>
      <c r="P3546">
        <v>15</v>
      </c>
      <c r="Q3546">
        <f>pqZwift[[#This Row],[Afstand]]+IF(pqZwift[[#This Row],[Index]]&gt;1,Q3545,0)</f>
        <v>21176</v>
      </c>
      <c r="R3546">
        <v>56</v>
      </c>
      <c r="S3546">
        <v>86</v>
      </c>
    </row>
    <row r="3547" spans="2:19" x14ac:dyDescent="0.25">
      <c r="B3547">
        <v>3545</v>
      </c>
      <c r="C3547" t="s">
        <v>1378</v>
      </c>
      <c r="D3547" t="s">
        <v>1185</v>
      </c>
      <c r="E3547" s="10">
        <v>1.1574074074074073E-5</v>
      </c>
      <c r="F3547" t="s">
        <v>4628</v>
      </c>
      <c r="G3547" t="s">
        <v>1254</v>
      </c>
      <c r="H3547" s="11">
        <v>44171.439456018517</v>
      </c>
      <c r="I3547" t="s">
        <v>4629</v>
      </c>
      <c r="J3547">
        <v>0</v>
      </c>
      <c r="K3547">
        <v>88</v>
      </c>
      <c r="M3547">
        <v>3545</v>
      </c>
      <c r="N3547" s="16">
        <v>1.1574074074074073E-5</v>
      </c>
      <c r="O3547">
        <v>49</v>
      </c>
      <c r="P3547">
        <v>17</v>
      </c>
      <c r="Q3547">
        <f>pqZwift[[#This Row],[Afstand]]+IF(pqZwift[[#This Row],[Index]]&gt;1,Q3546,0)</f>
        <v>21193</v>
      </c>
      <c r="R3547">
        <v>61</v>
      </c>
      <c r="S3547">
        <v>88</v>
      </c>
    </row>
    <row r="3548" spans="2:19" x14ac:dyDescent="0.25">
      <c r="B3548">
        <v>3546</v>
      </c>
      <c r="C3548" t="s">
        <v>1370</v>
      </c>
      <c r="D3548" t="s">
        <v>1181</v>
      </c>
      <c r="E3548" s="10">
        <v>1.1574074074074073E-5</v>
      </c>
      <c r="F3548" t="s">
        <v>4611</v>
      </c>
      <c r="G3548" t="s">
        <v>4630</v>
      </c>
      <c r="H3548" s="11">
        <v>44171.439467592594</v>
      </c>
      <c r="I3548" t="s">
        <v>4631</v>
      </c>
      <c r="J3548">
        <v>0</v>
      </c>
      <c r="K3548">
        <v>88</v>
      </c>
      <c r="M3548">
        <v>3546</v>
      </c>
      <c r="N3548" s="16">
        <v>1.1574074074074073E-5</v>
      </c>
      <c r="O3548">
        <v>48</v>
      </c>
      <c r="P3548">
        <v>16</v>
      </c>
      <c r="Q3548">
        <f>pqZwift[[#This Row],[Afstand]]+IF(pqZwift[[#This Row],[Index]]&gt;1,Q3547,0)</f>
        <v>21209</v>
      </c>
      <c r="R3548">
        <v>57</v>
      </c>
      <c r="S3548">
        <v>88</v>
      </c>
    </row>
    <row r="3549" spans="2:19" x14ac:dyDescent="0.25">
      <c r="B3549">
        <v>3547</v>
      </c>
      <c r="C3549" t="s">
        <v>1363</v>
      </c>
      <c r="D3549" t="s">
        <v>1176</v>
      </c>
      <c r="E3549" s="10">
        <v>1.1574074074074073E-5</v>
      </c>
      <c r="F3549" t="s">
        <v>4632</v>
      </c>
      <c r="G3549" t="s">
        <v>4633</v>
      </c>
      <c r="H3549" s="11">
        <v>44171.439479166664</v>
      </c>
      <c r="I3549" t="s">
        <v>4634</v>
      </c>
      <c r="J3549">
        <v>0</v>
      </c>
      <c r="K3549">
        <v>88</v>
      </c>
      <c r="M3549">
        <v>3547</v>
      </c>
      <c r="N3549" s="16">
        <v>1.1574074074074073E-5</v>
      </c>
      <c r="O3549">
        <v>47</v>
      </c>
      <c r="P3549">
        <v>15</v>
      </c>
      <c r="Q3549">
        <f>pqZwift[[#This Row],[Afstand]]+IF(pqZwift[[#This Row],[Index]]&gt;1,Q3548,0)</f>
        <v>21224</v>
      </c>
      <c r="R3549">
        <v>55</v>
      </c>
      <c r="S3549">
        <v>88</v>
      </c>
    </row>
    <row r="3550" spans="2:19" x14ac:dyDescent="0.25">
      <c r="B3550">
        <v>3548</v>
      </c>
      <c r="C3550" t="s">
        <v>1363</v>
      </c>
      <c r="D3550" t="s">
        <v>1185</v>
      </c>
      <c r="E3550" s="10">
        <v>1.1574074074074073E-5</v>
      </c>
      <c r="F3550" t="s">
        <v>4624</v>
      </c>
      <c r="G3550" t="s">
        <v>4635</v>
      </c>
      <c r="H3550" s="11">
        <v>44171.43949074074</v>
      </c>
      <c r="I3550" t="s">
        <v>4636</v>
      </c>
      <c r="J3550">
        <v>0</v>
      </c>
      <c r="K3550">
        <v>89</v>
      </c>
      <c r="M3550">
        <v>3548</v>
      </c>
      <c r="N3550" s="16">
        <v>1.1574074074074073E-5</v>
      </c>
      <c r="O3550">
        <v>47</v>
      </c>
      <c r="P3550">
        <v>17</v>
      </c>
      <c r="Q3550">
        <f>pqZwift[[#This Row],[Afstand]]+IF(pqZwift[[#This Row],[Index]]&gt;1,Q3549,0)</f>
        <v>21241</v>
      </c>
      <c r="R3550">
        <v>60</v>
      </c>
      <c r="S3550">
        <v>89</v>
      </c>
    </row>
    <row r="3551" spans="2:19" x14ac:dyDescent="0.25">
      <c r="B3551">
        <v>3549</v>
      </c>
      <c r="C3551" t="s">
        <v>1358</v>
      </c>
      <c r="D3551" t="s">
        <v>1176</v>
      </c>
      <c r="E3551" s="10">
        <v>1.1574074074074073E-5</v>
      </c>
      <c r="F3551" t="s">
        <v>4637</v>
      </c>
      <c r="G3551" t="s">
        <v>4638</v>
      </c>
      <c r="H3551" s="11">
        <v>44171.439502314817</v>
      </c>
      <c r="I3551" t="s">
        <v>4639</v>
      </c>
      <c r="J3551">
        <v>0</v>
      </c>
      <c r="K3551">
        <v>90</v>
      </c>
      <c r="M3551">
        <v>3549</v>
      </c>
      <c r="N3551" s="16">
        <v>1.1574074074074073E-5</v>
      </c>
      <c r="O3551">
        <v>46</v>
      </c>
      <c r="P3551">
        <v>15</v>
      </c>
      <c r="Q3551">
        <f>pqZwift[[#This Row],[Afstand]]+IF(pqZwift[[#This Row],[Index]]&gt;1,Q3550,0)</f>
        <v>21256</v>
      </c>
      <c r="R3551">
        <v>54</v>
      </c>
      <c r="S3551">
        <v>90</v>
      </c>
    </row>
    <row r="3552" spans="2:19" x14ac:dyDescent="0.25">
      <c r="B3552">
        <v>3550</v>
      </c>
      <c r="C3552" t="s">
        <v>1343</v>
      </c>
      <c r="D3552" t="s">
        <v>1181</v>
      </c>
      <c r="E3552" s="10">
        <v>1.1574074074074073E-5</v>
      </c>
      <c r="F3552" t="s">
        <v>4611</v>
      </c>
      <c r="G3552" t="s">
        <v>2726</v>
      </c>
      <c r="H3552" s="11">
        <v>44171.439513888887</v>
      </c>
      <c r="I3552" t="s">
        <v>4640</v>
      </c>
      <c r="J3552">
        <v>0</v>
      </c>
      <c r="K3552">
        <v>90</v>
      </c>
      <c r="M3552">
        <v>3550</v>
      </c>
      <c r="N3552" s="16">
        <v>1.1574074074074073E-5</v>
      </c>
      <c r="O3552">
        <v>44</v>
      </c>
      <c r="P3552">
        <v>16</v>
      </c>
      <c r="Q3552">
        <f>pqZwift[[#This Row],[Afstand]]+IF(pqZwift[[#This Row],[Index]]&gt;1,Q3551,0)</f>
        <v>21272</v>
      </c>
      <c r="R3552">
        <v>57</v>
      </c>
      <c r="S3552">
        <v>90</v>
      </c>
    </row>
    <row r="3553" spans="2:19" x14ac:dyDescent="0.25">
      <c r="B3553">
        <v>3551</v>
      </c>
      <c r="C3553" t="s">
        <v>1337</v>
      </c>
      <c r="D3553" t="s">
        <v>1185</v>
      </c>
      <c r="E3553" s="10">
        <v>1.1574074074074073E-5</v>
      </c>
      <c r="F3553" t="s">
        <v>4628</v>
      </c>
      <c r="G3553" t="s">
        <v>4641</v>
      </c>
      <c r="H3553" s="11">
        <v>44171.439525462964</v>
      </c>
      <c r="I3553" t="s">
        <v>4642</v>
      </c>
      <c r="J3553">
        <v>0</v>
      </c>
      <c r="K3553">
        <v>91</v>
      </c>
      <c r="M3553">
        <v>3551</v>
      </c>
      <c r="N3553" s="16">
        <v>1.1574074074074073E-5</v>
      </c>
      <c r="O3553">
        <v>43</v>
      </c>
      <c r="P3553">
        <v>17</v>
      </c>
      <c r="Q3553">
        <f>pqZwift[[#This Row],[Afstand]]+IF(pqZwift[[#This Row],[Index]]&gt;1,Q3552,0)</f>
        <v>21289</v>
      </c>
      <c r="R3553">
        <v>61</v>
      </c>
      <c r="S3553">
        <v>91</v>
      </c>
    </row>
    <row r="3554" spans="2:19" x14ac:dyDescent="0.25">
      <c r="B3554">
        <v>3552</v>
      </c>
      <c r="C3554" t="s">
        <v>1329</v>
      </c>
      <c r="D3554" t="s">
        <v>1185</v>
      </c>
      <c r="E3554" s="10">
        <v>1.1574074074074073E-5</v>
      </c>
      <c r="F3554" t="s">
        <v>4628</v>
      </c>
      <c r="G3554" t="s">
        <v>4643</v>
      </c>
      <c r="H3554" s="11">
        <v>44171.43953703704</v>
      </c>
      <c r="I3554" t="s">
        <v>4644</v>
      </c>
      <c r="J3554">
        <v>0</v>
      </c>
      <c r="K3554">
        <v>91</v>
      </c>
      <c r="M3554">
        <v>3552</v>
      </c>
      <c r="N3554" s="16">
        <v>1.1574074074074073E-5</v>
      </c>
      <c r="O3554">
        <v>41</v>
      </c>
      <c r="P3554">
        <v>17</v>
      </c>
      <c r="Q3554">
        <f>pqZwift[[#This Row],[Afstand]]+IF(pqZwift[[#This Row],[Index]]&gt;1,Q3553,0)</f>
        <v>21306</v>
      </c>
      <c r="R3554">
        <v>61</v>
      </c>
      <c r="S3554">
        <v>91</v>
      </c>
    </row>
    <row r="3555" spans="2:19" x14ac:dyDescent="0.25">
      <c r="B3555">
        <v>3553</v>
      </c>
      <c r="C3555" t="s">
        <v>1323</v>
      </c>
      <c r="D3555" t="s">
        <v>1181</v>
      </c>
      <c r="E3555" s="10">
        <v>1.1574074074074073E-5</v>
      </c>
      <c r="F3555" t="s">
        <v>4645</v>
      </c>
      <c r="G3555" t="s">
        <v>4646</v>
      </c>
      <c r="H3555" s="11">
        <v>44171.43954861111</v>
      </c>
      <c r="I3555" t="s">
        <v>4647</v>
      </c>
      <c r="J3555">
        <v>0</v>
      </c>
      <c r="K3555">
        <v>91</v>
      </c>
      <c r="M3555">
        <v>3553</v>
      </c>
      <c r="N3555" s="16">
        <v>1.1574074074074073E-5</v>
      </c>
      <c r="O3555">
        <v>40</v>
      </c>
      <c r="P3555">
        <v>16</v>
      </c>
      <c r="Q3555">
        <f>pqZwift[[#This Row],[Afstand]]+IF(pqZwift[[#This Row],[Index]]&gt;1,Q3554,0)</f>
        <v>21322</v>
      </c>
      <c r="R3555">
        <v>58</v>
      </c>
      <c r="S3555">
        <v>91</v>
      </c>
    </row>
    <row r="3556" spans="2:19" x14ac:dyDescent="0.25">
      <c r="B3556">
        <v>3554</v>
      </c>
      <c r="C3556" t="s">
        <v>1315</v>
      </c>
      <c r="D3556" t="s">
        <v>1189</v>
      </c>
      <c r="E3556" s="10">
        <v>1.1574074074074073E-5</v>
      </c>
      <c r="F3556" t="s">
        <v>4648</v>
      </c>
      <c r="G3556" t="s">
        <v>4649</v>
      </c>
      <c r="H3556" s="11">
        <v>44171.439560185187</v>
      </c>
      <c r="I3556" t="s">
        <v>4650</v>
      </c>
      <c r="J3556">
        <v>0</v>
      </c>
      <c r="K3556">
        <v>90</v>
      </c>
      <c r="M3556">
        <v>3554</v>
      </c>
      <c r="N3556" s="16">
        <v>1.1574074074074073E-5</v>
      </c>
      <c r="O3556">
        <v>39</v>
      </c>
      <c r="P3556">
        <v>18</v>
      </c>
      <c r="Q3556">
        <f>pqZwift[[#This Row],[Afstand]]+IF(pqZwift[[#This Row],[Index]]&gt;1,Q3555,0)</f>
        <v>21340</v>
      </c>
      <c r="R3556">
        <v>65</v>
      </c>
      <c r="S3556">
        <v>90</v>
      </c>
    </row>
    <row r="3557" spans="2:19" x14ac:dyDescent="0.25">
      <c r="B3557">
        <v>3555</v>
      </c>
      <c r="C3557" t="s">
        <v>1315</v>
      </c>
      <c r="D3557" t="s">
        <v>1176</v>
      </c>
      <c r="E3557" s="10">
        <v>1.1574074074074073E-5</v>
      </c>
      <c r="F3557" t="s">
        <v>4618</v>
      </c>
      <c r="G3557" t="s">
        <v>4651</v>
      </c>
      <c r="H3557" s="11">
        <v>44171.439571759256</v>
      </c>
      <c r="I3557" t="s">
        <v>4652</v>
      </c>
      <c r="J3557">
        <v>0</v>
      </c>
      <c r="K3557">
        <v>89</v>
      </c>
      <c r="M3557">
        <v>3555</v>
      </c>
      <c r="N3557" s="16">
        <v>1.1574074074074073E-5</v>
      </c>
      <c r="O3557">
        <v>39</v>
      </c>
      <c r="P3557">
        <v>15</v>
      </c>
      <c r="Q3557">
        <f>pqZwift[[#This Row],[Afstand]]+IF(pqZwift[[#This Row],[Index]]&gt;1,Q3556,0)</f>
        <v>21355</v>
      </c>
      <c r="R3557">
        <v>56</v>
      </c>
      <c r="S3557">
        <v>89</v>
      </c>
    </row>
    <row r="3558" spans="2:19" x14ac:dyDescent="0.25">
      <c r="B3558">
        <v>3556</v>
      </c>
      <c r="C3558" t="s">
        <v>1305</v>
      </c>
      <c r="D3558" t="s">
        <v>1181</v>
      </c>
      <c r="E3558" s="10">
        <v>1.1574074074074073E-5</v>
      </c>
      <c r="F3558" t="s">
        <v>4645</v>
      </c>
      <c r="G3558" t="s">
        <v>4653</v>
      </c>
      <c r="H3558" s="11">
        <v>44171.439583333333</v>
      </c>
      <c r="I3558" t="s">
        <v>4654</v>
      </c>
      <c r="J3558">
        <v>0</v>
      </c>
      <c r="K3558">
        <v>87</v>
      </c>
      <c r="M3558">
        <v>3556</v>
      </c>
      <c r="N3558" s="16">
        <v>1.1574074074074073E-5</v>
      </c>
      <c r="O3558">
        <v>38</v>
      </c>
      <c r="P3558">
        <v>16</v>
      </c>
      <c r="Q3558">
        <f>pqZwift[[#This Row],[Afstand]]+IF(pqZwift[[#This Row],[Index]]&gt;1,Q3557,0)</f>
        <v>21371</v>
      </c>
      <c r="R3558">
        <v>58</v>
      </c>
      <c r="S3558">
        <v>87</v>
      </c>
    </row>
    <row r="3559" spans="2:19" x14ac:dyDescent="0.25">
      <c r="B3559">
        <v>3557</v>
      </c>
      <c r="C3559" t="s">
        <v>1298</v>
      </c>
      <c r="D3559" t="s">
        <v>1185</v>
      </c>
      <c r="E3559" s="10">
        <v>1.1574074074074073E-5</v>
      </c>
      <c r="F3559" t="s">
        <v>4628</v>
      </c>
      <c r="G3559" t="s">
        <v>4655</v>
      </c>
      <c r="H3559" s="11">
        <v>44171.43959490741</v>
      </c>
      <c r="I3559" t="s">
        <v>4656</v>
      </c>
      <c r="J3559">
        <v>0</v>
      </c>
      <c r="K3559">
        <v>86</v>
      </c>
      <c r="M3559">
        <v>3557</v>
      </c>
      <c r="N3559" s="16">
        <v>1.1574074074074073E-5</v>
      </c>
      <c r="O3559">
        <v>37</v>
      </c>
      <c r="P3559">
        <v>17</v>
      </c>
      <c r="Q3559">
        <f>pqZwift[[#This Row],[Afstand]]+IF(pqZwift[[#This Row],[Index]]&gt;1,Q3558,0)</f>
        <v>21388</v>
      </c>
      <c r="R3559">
        <v>61</v>
      </c>
      <c r="S3559">
        <v>86</v>
      </c>
    </row>
    <row r="3560" spans="2:19" x14ac:dyDescent="0.25">
      <c r="B3560">
        <v>3558</v>
      </c>
      <c r="C3560" t="s">
        <v>1298</v>
      </c>
      <c r="D3560" t="s">
        <v>1176</v>
      </c>
      <c r="E3560" s="10">
        <v>1.1574074074074073E-5</v>
      </c>
      <c r="F3560" t="s">
        <v>4632</v>
      </c>
      <c r="G3560" t="s">
        <v>911</v>
      </c>
      <c r="H3560" s="11">
        <v>44171.439606481479</v>
      </c>
      <c r="I3560" t="s">
        <v>4657</v>
      </c>
      <c r="J3560">
        <v>0</v>
      </c>
      <c r="K3560">
        <v>85</v>
      </c>
      <c r="M3560">
        <v>3558</v>
      </c>
      <c r="N3560" s="16">
        <v>1.1574074074074073E-5</v>
      </c>
      <c r="O3560">
        <v>37</v>
      </c>
      <c r="P3560">
        <v>15</v>
      </c>
      <c r="Q3560">
        <f>pqZwift[[#This Row],[Afstand]]+IF(pqZwift[[#This Row],[Index]]&gt;1,Q3559,0)</f>
        <v>21403</v>
      </c>
      <c r="R3560">
        <v>55</v>
      </c>
      <c r="S3560">
        <v>85</v>
      </c>
    </row>
    <row r="3561" spans="2:19" x14ac:dyDescent="0.25">
      <c r="B3561">
        <v>3559</v>
      </c>
      <c r="C3561" t="s">
        <v>1290</v>
      </c>
      <c r="D3561" t="s">
        <v>1181</v>
      </c>
      <c r="E3561" s="10">
        <v>1.1574074074074073E-5</v>
      </c>
      <c r="F3561" t="s">
        <v>4611</v>
      </c>
      <c r="G3561" t="s">
        <v>4658</v>
      </c>
      <c r="H3561" s="11">
        <v>44171.439618055556</v>
      </c>
      <c r="I3561" t="s">
        <v>4659</v>
      </c>
      <c r="J3561">
        <v>0</v>
      </c>
      <c r="K3561">
        <v>86</v>
      </c>
      <c r="M3561">
        <v>3559</v>
      </c>
      <c r="N3561" s="16">
        <v>1.1574074074074073E-5</v>
      </c>
      <c r="O3561">
        <v>36</v>
      </c>
      <c r="P3561">
        <v>16</v>
      </c>
      <c r="Q3561">
        <f>pqZwift[[#This Row],[Afstand]]+IF(pqZwift[[#This Row],[Index]]&gt;1,Q3560,0)</f>
        <v>21419</v>
      </c>
      <c r="R3561">
        <v>57</v>
      </c>
      <c r="S3561">
        <v>86</v>
      </c>
    </row>
    <row r="3562" spans="2:19" x14ac:dyDescent="0.25">
      <c r="B3562">
        <v>3560</v>
      </c>
      <c r="C3562" t="s">
        <v>1284</v>
      </c>
      <c r="D3562" t="s">
        <v>1185</v>
      </c>
      <c r="E3562" s="10">
        <v>1.1574074074074073E-5</v>
      </c>
      <c r="F3562" t="s">
        <v>4615</v>
      </c>
      <c r="G3562" t="s">
        <v>872</v>
      </c>
      <c r="H3562" s="11">
        <v>44171.439629629633</v>
      </c>
      <c r="I3562" t="s">
        <v>4660</v>
      </c>
      <c r="J3562">
        <v>0</v>
      </c>
      <c r="K3562">
        <v>87</v>
      </c>
      <c r="M3562">
        <v>3560</v>
      </c>
      <c r="N3562" s="16">
        <v>1.1574074074074073E-5</v>
      </c>
      <c r="O3562">
        <v>35</v>
      </c>
      <c r="P3562">
        <v>17</v>
      </c>
      <c r="Q3562">
        <f>pqZwift[[#This Row],[Afstand]]+IF(pqZwift[[#This Row],[Index]]&gt;1,Q3561,0)</f>
        <v>21436</v>
      </c>
      <c r="R3562">
        <v>59</v>
      </c>
      <c r="S3562">
        <v>87</v>
      </c>
    </row>
    <row r="3563" spans="2:19" x14ac:dyDescent="0.25">
      <c r="B3563">
        <v>3561</v>
      </c>
      <c r="C3563" t="s">
        <v>1279</v>
      </c>
      <c r="D3563" t="s">
        <v>1176</v>
      </c>
      <c r="E3563" s="10">
        <v>1.1574074074074073E-5</v>
      </c>
      <c r="F3563" t="s">
        <v>4632</v>
      </c>
      <c r="G3563" t="s">
        <v>4661</v>
      </c>
      <c r="H3563" s="11">
        <v>44171.439641203702</v>
      </c>
      <c r="I3563" t="s">
        <v>4662</v>
      </c>
      <c r="J3563">
        <v>0</v>
      </c>
      <c r="K3563">
        <v>86</v>
      </c>
      <c r="M3563">
        <v>3561</v>
      </c>
      <c r="N3563" s="16">
        <v>1.1574074074074073E-5</v>
      </c>
      <c r="O3563">
        <v>34</v>
      </c>
      <c r="P3563">
        <v>15</v>
      </c>
      <c r="Q3563">
        <f>pqZwift[[#This Row],[Afstand]]+IF(pqZwift[[#This Row],[Index]]&gt;1,Q3562,0)</f>
        <v>21451</v>
      </c>
      <c r="R3563">
        <v>55</v>
      </c>
      <c r="S3563">
        <v>86</v>
      </c>
    </row>
    <row r="3564" spans="2:19" x14ac:dyDescent="0.25">
      <c r="B3564">
        <v>3562</v>
      </c>
      <c r="C3564" t="s">
        <v>1273</v>
      </c>
      <c r="D3564" t="s">
        <v>1189</v>
      </c>
      <c r="E3564" s="10">
        <v>1.1574074074074073E-5</v>
      </c>
      <c r="F3564" t="s">
        <v>4663</v>
      </c>
      <c r="G3564" t="s">
        <v>4664</v>
      </c>
      <c r="H3564" s="11">
        <v>44171.439652777779</v>
      </c>
      <c r="I3564" t="s">
        <v>4665</v>
      </c>
      <c r="J3564">
        <v>0</v>
      </c>
      <c r="K3564">
        <v>87</v>
      </c>
      <c r="M3564">
        <v>3562</v>
      </c>
      <c r="N3564" s="16">
        <v>1.1574074074074073E-5</v>
      </c>
      <c r="O3564">
        <v>33</v>
      </c>
      <c r="P3564">
        <v>18</v>
      </c>
      <c r="Q3564">
        <f>pqZwift[[#This Row],[Afstand]]+IF(pqZwift[[#This Row],[Index]]&gt;1,Q3563,0)</f>
        <v>21469</v>
      </c>
      <c r="R3564">
        <v>63</v>
      </c>
      <c r="S3564">
        <v>87</v>
      </c>
    </row>
    <row r="3565" spans="2:19" x14ac:dyDescent="0.25">
      <c r="B3565">
        <v>3563</v>
      </c>
      <c r="C3565" t="s">
        <v>1268</v>
      </c>
      <c r="D3565" t="s">
        <v>1181</v>
      </c>
      <c r="E3565" s="10">
        <v>1.1574074074074073E-5</v>
      </c>
      <c r="F3565" t="s">
        <v>4615</v>
      </c>
      <c r="G3565" t="s">
        <v>4666</v>
      </c>
      <c r="H3565" s="11">
        <v>44171.439664351848</v>
      </c>
      <c r="I3565" t="s">
        <v>4667</v>
      </c>
      <c r="J3565">
        <v>0</v>
      </c>
      <c r="K3565">
        <v>86</v>
      </c>
      <c r="M3565">
        <v>3563</v>
      </c>
      <c r="N3565" s="16">
        <v>1.1574074074074073E-5</v>
      </c>
      <c r="O3565">
        <v>32</v>
      </c>
      <c r="P3565">
        <v>16</v>
      </c>
      <c r="Q3565">
        <f>pqZwift[[#This Row],[Afstand]]+IF(pqZwift[[#This Row],[Index]]&gt;1,Q3564,0)</f>
        <v>21485</v>
      </c>
      <c r="R3565">
        <v>59</v>
      </c>
      <c r="S3565">
        <v>86</v>
      </c>
    </row>
    <row r="3566" spans="2:19" x14ac:dyDescent="0.25">
      <c r="B3566">
        <v>3564</v>
      </c>
      <c r="C3566" t="s">
        <v>1256</v>
      </c>
      <c r="D3566" t="s">
        <v>1185</v>
      </c>
      <c r="E3566" s="10">
        <v>1.1574074074074073E-5</v>
      </c>
      <c r="F3566" t="s">
        <v>4624</v>
      </c>
      <c r="G3566" t="s">
        <v>4668</v>
      </c>
      <c r="H3566" s="11">
        <v>44171.439675925925</v>
      </c>
      <c r="I3566" t="s">
        <v>4669</v>
      </c>
      <c r="J3566">
        <v>0</v>
      </c>
      <c r="K3566">
        <v>86</v>
      </c>
      <c r="M3566">
        <v>3564</v>
      </c>
      <c r="N3566" s="16">
        <v>1.1574074074074073E-5</v>
      </c>
      <c r="O3566">
        <v>30</v>
      </c>
      <c r="P3566">
        <v>17</v>
      </c>
      <c r="Q3566">
        <f>pqZwift[[#This Row],[Afstand]]+IF(pqZwift[[#This Row],[Index]]&gt;1,Q3565,0)</f>
        <v>21502</v>
      </c>
      <c r="R3566">
        <v>60</v>
      </c>
      <c r="S3566">
        <v>86</v>
      </c>
    </row>
    <row r="3567" spans="2:19" x14ac:dyDescent="0.25">
      <c r="B3567">
        <v>3565</v>
      </c>
      <c r="C3567" t="s">
        <v>1249</v>
      </c>
      <c r="D3567" t="s">
        <v>1181</v>
      </c>
      <c r="E3567" s="10">
        <v>1.1574074074074073E-5</v>
      </c>
      <c r="F3567" t="s">
        <v>4645</v>
      </c>
      <c r="G3567" t="s">
        <v>2271</v>
      </c>
      <c r="H3567" s="11">
        <v>44171.439687500002</v>
      </c>
      <c r="I3567" t="s">
        <v>4670</v>
      </c>
      <c r="J3567">
        <v>0</v>
      </c>
      <c r="K3567">
        <v>86</v>
      </c>
      <c r="M3567">
        <v>3565</v>
      </c>
      <c r="N3567" s="16">
        <v>1.1574074074074073E-5</v>
      </c>
      <c r="O3567">
        <v>29</v>
      </c>
      <c r="P3567">
        <v>16</v>
      </c>
      <c r="Q3567">
        <f>pqZwift[[#This Row],[Afstand]]+IF(pqZwift[[#This Row],[Index]]&gt;1,Q3566,0)</f>
        <v>21518</v>
      </c>
      <c r="R3567">
        <v>58</v>
      </c>
      <c r="S3567">
        <v>86</v>
      </c>
    </row>
    <row r="3568" spans="2:19" x14ac:dyDescent="0.25">
      <c r="B3568">
        <v>3566</v>
      </c>
      <c r="C3568" t="s">
        <v>1237</v>
      </c>
      <c r="D3568" t="s">
        <v>1185</v>
      </c>
      <c r="E3568" s="10">
        <v>1.1574074074074073E-5</v>
      </c>
      <c r="F3568" t="s">
        <v>4628</v>
      </c>
      <c r="G3568" t="s">
        <v>4671</v>
      </c>
      <c r="H3568" s="11">
        <v>44171.439699074072</v>
      </c>
      <c r="I3568" t="s">
        <v>4672</v>
      </c>
      <c r="J3568">
        <v>0</v>
      </c>
      <c r="K3568">
        <v>86</v>
      </c>
      <c r="M3568">
        <v>3566</v>
      </c>
      <c r="N3568" s="16">
        <v>1.1574074074074073E-5</v>
      </c>
      <c r="O3568">
        <v>27</v>
      </c>
      <c r="P3568">
        <v>17</v>
      </c>
      <c r="Q3568">
        <f>pqZwift[[#This Row],[Afstand]]+IF(pqZwift[[#This Row],[Index]]&gt;1,Q3567,0)</f>
        <v>21535</v>
      </c>
      <c r="R3568">
        <v>61</v>
      </c>
      <c r="S3568">
        <v>86</v>
      </c>
    </row>
    <row r="3569" spans="2:19" x14ac:dyDescent="0.25">
      <c r="B3569">
        <v>3567</v>
      </c>
      <c r="C3569" t="s">
        <v>1227</v>
      </c>
      <c r="D3569" t="s">
        <v>1185</v>
      </c>
      <c r="E3569" s="10">
        <v>1.1574074074074073E-5</v>
      </c>
      <c r="F3569" t="s">
        <v>4673</v>
      </c>
      <c r="G3569" t="s">
        <v>4674</v>
      </c>
      <c r="H3569" s="11">
        <v>44171.439710648148</v>
      </c>
      <c r="I3569" t="s">
        <v>4675</v>
      </c>
      <c r="J3569">
        <v>0</v>
      </c>
      <c r="K3569">
        <v>87</v>
      </c>
      <c r="M3569">
        <v>3567</v>
      </c>
      <c r="N3569" s="16">
        <v>1.1574074074074073E-5</v>
      </c>
      <c r="O3569">
        <v>25</v>
      </c>
      <c r="P3569">
        <v>17</v>
      </c>
      <c r="Q3569">
        <f>pqZwift[[#This Row],[Afstand]]+IF(pqZwift[[#This Row],[Index]]&gt;1,Q3568,0)</f>
        <v>21552</v>
      </c>
      <c r="R3569">
        <v>62</v>
      </c>
      <c r="S3569">
        <v>87</v>
      </c>
    </row>
    <row r="3570" spans="2:19" x14ac:dyDescent="0.25">
      <c r="B3570">
        <v>3568</v>
      </c>
      <c r="C3570" t="s">
        <v>1219</v>
      </c>
      <c r="D3570" t="s">
        <v>1189</v>
      </c>
      <c r="E3570" s="10">
        <v>1.1574074074074073E-5</v>
      </c>
      <c r="F3570" t="s">
        <v>4676</v>
      </c>
      <c r="G3570" t="s">
        <v>4677</v>
      </c>
      <c r="H3570" s="11">
        <v>44171.439722222225</v>
      </c>
      <c r="I3570" t="s">
        <v>4678</v>
      </c>
      <c r="J3570">
        <v>0</v>
      </c>
      <c r="K3570">
        <v>88</v>
      </c>
      <c r="M3570">
        <v>3568</v>
      </c>
      <c r="N3570" s="16">
        <v>1.1574074074074073E-5</v>
      </c>
      <c r="O3570">
        <v>24</v>
      </c>
      <c r="P3570">
        <v>18</v>
      </c>
      <c r="Q3570">
        <f>pqZwift[[#This Row],[Afstand]]+IF(pqZwift[[#This Row],[Index]]&gt;1,Q3569,0)</f>
        <v>21570</v>
      </c>
      <c r="R3570">
        <v>66</v>
      </c>
      <c r="S3570">
        <v>88</v>
      </c>
    </row>
    <row r="3571" spans="2:19" x14ac:dyDescent="0.25">
      <c r="B3571">
        <v>3569</v>
      </c>
      <c r="C3571" t="s">
        <v>1202</v>
      </c>
      <c r="D3571" t="s">
        <v>1194</v>
      </c>
      <c r="E3571" s="10">
        <v>1.1574074074074073E-5</v>
      </c>
      <c r="F3571" t="s">
        <v>4679</v>
      </c>
      <c r="G3571" t="s">
        <v>4680</v>
      </c>
      <c r="H3571" s="11">
        <v>44171.439733796295</v>
      </c>
      <c r="I3571" t="s">
        <v>4681</v>
      </c>
      <c r="J3571">
        <v>0</v>
      </c>
      <c r="K3571">
        <v>89</v>
      </c>
      <c r="M3571">
        <v>3569</v>
      </c>
      <c r="N3571" s="16">
        <v>1.1574074074074073E-5</v>
      </c>
      <c r="O3571">
        <v>21</v>
      </c>
      <c r="P3571">
        <v>19</v>
      </c>
      <c r="Q3571">
        <f>pqZwift[[#This Row],[Afstand]]+IF(pqZwift[[#This Row],[Index]]&gt;1,Q3570,0)</f>
        <v>21589</v>
      </c>
      <c r="R3571">
        <v>68</v>
      </c>
      <c r="S3571">
        <v>89</v>
      </c>
    </row>
    <row r="3572" spans="2:19" x14ac:dyDescent="0.25">
      <c r="B3572">
        <v>3570</v>
      </c>
      <c r="C3572" t="s">
        <v>1194</v>
      </c>
      <c r="D3572" t="s">
        <v>1189</v>
      </c>
      <c r="E3572" s="10">
        <v>1.1574074074074073E-5</v>
      </c>
      <c r="F3572" t="s">
        <v>4663</v>
      </c>
      <c r="G3572" t="s">
        <v>4682</v>
      </c>
      <c r="H3572" s="11">
        <v>44171.439745370371</v>
      </c>
      <c r="I3572" t="s">
        <v>4683</v>
      </c>
      <c r="J3572">
        <v>0</v>
      </c>
      <c r="K3572">
        <v>89</v>
      </c>
      <c r="M3572">
        <v>3570</v>
      </c>
      <c r="N3572" s="16">
        <v>1.1574074074074073E-5</v>
      </c>
      <c r="O3572">
        <v>19</v>
      </c>
      <c r="P3572">
        <v>18</v>
      </c>
      <c r="Q3572">
        <f>pqZwift[[#This Row],[Afstand]]+IF(pqZwift[[#This Row],[Index]]&gt;1,Q3571,0)</f>
        <v>21607</v>
      </c>
      <c r="R3572">
        <v>63</v>
      </c>
      <c r="S3572">
        <v>89</v>
      </c>
    </row>
    <row r="3573" spans="2:19" x14ac:dyDescent="0.25">
      <c r="B3573">
        <v>3571</v>
      </c>
      <c r="C3573" t="s">
        <v>1189</v>
      </c>
      <c r="D3573" t="s">
        <v>1197</v>
      </c>
      <c r="E3573" s="10">
        <v>1.1574074074074073E-5</v>
      </c>
      <c r="F3573" t="s">
        <v>4684</v>
      </c>
      <c r="G3573" t="s">
        <v>4685</v>
      </c>
      <c r="H3573" s="11">
        <v>44171.439756944441</v>
      </c>
      <c r="I3573" t="s">
        <v>4686</v>
      </c>
      <c r="J3573">
        <v>0</v>
      </c>
      <c r="K3573">
        <v>89</v>
      </c>
      <c r="M3573">
        <v>3571</v>
      </c>
      <c r="N3573" s="16">
        <v>1.1574074074074073E-5</v>
      </c>
      <c r="O3573">
        <v>18</v>
      </c>
      <c r="P3573">
        <v>20</v>
      </c>
      <c r="Q3573">
        <f>pqZwift[[#This Row],[Afstand]]+IF(pqZwift[[#This Row],[Index]]&gt;1,Q3572,0)</f>
        <v>21627</v>
      </c>
      <c r="R3573">
        <v>72</v>
      </c>
      <c r="S3573">
        <v>89</v>
      </c>
    </row>
    <row r="3574" spans="2:19" x14ac:dyDescent="0.25">
      <c r="B3574">
        <v>3572</v>
      </c>
      <c r="C3574" t="s">
        <v>1181</v>
      </c>
      <c r="D3574" t="s">
        <v>1194</v>
      </c>
      <c r="E3574" s="10">
        <v>1.1574074074074073E-5</v>
      </c>
      <c r="F3574" t="s">
        <v>4687</v>
      </c>
      <c r="G3574" t="s">
        <v>4688</v>
      </c>
      <c r="H3574" s="11">
        <v>44171.439768518518</v>
      </c>
      <c r="I3574" t="s">
        <v>4689</v>
      </c>
      <c r="J3574">
        <v>0</v>
      </c>
      <c r="K3574">
        <v>90</v>
      </c>
      <c r="M3574">
        <v>3572</v>
      </c>
      <c r="N3574" s="16">
        <v>1.1574074074074073E-5</v>
      </c>
      <c r="O3574">
        <v>16</v>
      </c>
      <c r="P3574">
        <v>19</v>
      </c>
      <c r="Q3574">
        <f>pqZwift[[#This Row],[Afstand]]+IF(pqZwift[[#This Row],[Index]]&gt;1,Q3573,0)</f>
        <v>21646</v>
      </c>
      <c r="R3574">
        <v>67</v>
      </c>
      <c r="S3574">
        <v>90</v>
      </c>
    </row>
    <row r="3575" spans="2:19" x14ac:dyDescent="0.25">
      <c r="B3575">
        <v>3573</v>
      </c>
      <c r="C3575" t="s">
        <v>1170</v>
      </c>
      <c r="D3575" t="s">
        <v>1197</v>
      </c>
      <c r="E3575" s="10">
        <v>1.1574074074074073E-5</v>
      </c>
      <c r="F3575" t="s">
        <v>4684</v>
      </c>
      <c r="G3575" t="s">
        <v>286</v>
      </c>
      <c r="H3575" s="11">
        <v>44171.439780092594</v>
      </c>
      <c r="I3575" t="s">
        <v>4690</v>
      </c>
      <c r="J3575">
        <v>0</v>
      </c>
      <c r="K3575">
        <v>89</v>
      </c>
      <c r="M3575">
        <v>3573</v>
      </c>
      <c r="N3575" s="16">
        <v>1.1574074074074073E-5</v>
      </c>
      <c r="O3575">
        <v>14</v>
      </c>
      <c r="P3575">
        <v>20</v>
      </c>
      <c r="Q3575">
        <f>pqZwift[[#This Row],[Afstand]]+IF(pqZwift[[#This Row],[Index]]&gt;1,Q3574,0)</f>
        <v>21666</v>
      </c>
      <c r="R3575">
        <v>72</v>
      </c>
      <c r="S3575">
        <v>89</v>
      </c>
    </row>
    <row r="3576" spans="2:19" x14ac:dyDescent="0.25">
      <c r="B3576">
        <v>3574</v>
      </c>
      <c r="C3576" t="s">
        <v>1163</v>
      </c>
      <c r="D3576" t="s">
        <v>1194</v>
      </c>
      <c r="E3576" s="10">
        <v>1.1574074074074073E-5</v>
      </c>
      <c r="F3576" t="s">
        <v>4679</v>
      </c>
      <c r="G3576" t="s">
        <v>2763</v>
      </c>
      <c r="H3576" s="11">
        <v>44171.439791666664</v>
      </c>
      <c r="I3576" t="s">
        <v>4691</v>
      </c>
      <c r="J3576">
        <v>0</v>
      </c>
      <c r="K3576">
        <v>90</v>
      </c>
      <c r="M3576">
        <v>3574</v>
      </c>
      <c r="N3576" s="16">
        <v>1.1574074074074073E-5</v>
      </c>
      <c r="O3576">
        <v>13</v>
      </c>
      <c r="P3576">
        <v>19</v>
      </c>
      <c r="Q3576">
        <f>pqZwift[[#This Row],[Afstand]]+IF(pqZwift[[#This Row],[Index]]&gt;1,Q3575,0)</f>
        <v>21685</v>
      </c>
      <c r="R3576">
        <v>68</v>
      </c>
      <c r="S3576">
        <v>90</v>
      </c>
    </row>
    <row r="3577" spans="2:19" x14ac:dyDescent="0.25">
      <c r="B3577">
        <v>3575</v>
      </c>
      <c r="C3577" t="s">
        <v>117</v>
      </c>
      <c r="D3577" t="s">
        <v>1194</v>
      </c>
      <c r="E3577" s="10">
        <v>1.1574074074074073E-5</v>
      </c>
      <c r="F3577" t="s">
        <v>4692</v>
      </c>
      <c r="G3577" t="s">
        <v>4693</v>
      </c>
      <c r="H3577" s="11">
        <v>44171.439803240741</v>
      </c>
      <c r="I3577" t="s">
        <v>4694</v>
      </c>
      <c r="J3577">
        <v>0</v>
      </c>
      <c r="K3577">
        <v>89</v>
      </c>
      <c r="M3577">
        <v>3575</v>
      </c>
      <c r="N3577" s="16">
        <v>1.1574074074074073E-5</v>
      </c>
      <c r="O3577">
        <v>11</v>
      </c>
      <c r="P3577">
        <v>19</v>
      </c>
      <c r="Q3577">
        <f>pqZwift[[#This Row],[Afstand]]+IF(pqZwift[[#This Row],[Index]]&gt;1,Q3576,0)</f>
        <v>21704</v>
      </c>
      <c r="R3577">
        <v>70</v>
      </c>
      <c r="S3577">
        <v>89</v>
      </c>
    </row>
    <row r="3578" spans="2:19" x14ac:dyDescent="0.25">
      <c r="B3578">
        <v>3576</v>
      </c>
      <c r="C3578" t="s">
        <v>87</v>
      </c>
      <c r="D3578" t="s">
        <v>1194</v>
      </c>
      <c r="E3578" s="10">
        <v>1.1574074074074073E-5</v>
      </c>
      <c r="F3578" t="s">
        <v>4695</v>
      </c>
      <c r="G3578" t="s">
        <v>4696</v>
      </c>
      <c r="H3578" s="11">
        <v>44171.439814814818</v>
      </c>
      <c r="I3578" t="s">
        <v>4697</v>
      </c>
      <c r="J3578">
        <v>0</v>
      </c>
      <c r="K3578">
        <v>90</v>
      </c>
      <c r="M3578">
        <v>3576</v>
      </c>
      <c r="N3578" s="16">
        <v>1.1574074074074073E-5</v>
      </c>
      <c r="O3578">
        <v>9</v>
      </c>
      <c r="P3578">
        <v>19</v>
      </c>
      <c r="Q3578">
        <f>pqZwift[[#This Row],[Afstand]]+IF(pqZwift[[#This Row],[Index]]&gt;1,Q3577,0)</f>
        <v>21723</v>
      </c>
      <c r="R3578">
        <v>69</v>
      </c>
      <c r="S3578">
        <v>90</v>
      </c>
    </row>
    <row r="3579" spans="2:19" x14ac:dyDescent="0.25">
      <c r="B3579">
        <v>3577</v>
      </c>
      <c r="C3579" t="s">
        <v>35</v>
      </c>
      <c r="D3579" t="s">
        <v>1197</v>
      </c>
      <c r="E3579" s="10">
        <v>1.1574074074074073E-5</v>
      </c>
      <c r="F3579" t="s">
        <v>4692</v>
      </c>
      <c r="G3579" t="s">
        <v>2889</v>
      </c>
      <c r="H3579" s="11">
        <v>44171.439826388887</v>
      </c>
      <c r="I3579" t="s">
        <v>4698</v>
      </c>
      <c r="J3579">
        <v>0</v>
      </c>
      <c r="K3579">
        <v>89</v>
      </c>
      <c r="M3579">
        <v>3577</v>
      </c>
      <c r="N3579" s="16">
        <v>1.1574074074074073E-5</v>
      </c>
      <c r="O3579">
        <v>8</v>
      </c>
      <c r="P3579">
        <v>20</v>
      </c>
      <c r="Q3579">
        <f>pqZwift[[#This Row],[Afstand]]+IF(pqZwift[[#This Row],[Index]]&gt;1,Q3578,0)</f>
        <v>21743</v>
      </c>
      <c r="R3579">
        <v>70</v>
      </c>
      <c r="S3579">
        <v>89</v>
      </c>
    </row>
    <row r="3580" spans="2:19" x14ac:dyDescent="0.25">
      <c r="B3580">
        <v>3578</v>
      </c>
      <c r="C3580" t="s">
        <v>35</v>
      </c>
      <c r="D3580" t="s">
        <v>1194</v>
      </c>
      <c r="E3580" s="10">
        <v>1.1574074074074073E-5</v>
      </c>
      <c r="F3580" t="s">
        <v>4687</v>
      </c>
      <c r="G3580" t="s">
        <v>4699</v>
      </c>
      <c r="H3580" s="11">
        <v>44171.439837962964</v>
      </c>
      <c r="I3580" t="s">
        <v>4700</v>
      </c>
      <c r="J3580">
        <v>0</v>
      </c>
      <c r="K3580">
        <v>90</v>
      </c>
      <c r="M3580">
        <v>3578</v>
      </c>
      <c r="N3580" s="16">
        <v>1.1574074074074073E-5</v>
      </c>
      <c r="O3580">
        <v>8</v>
      </c>
      <c r="P3580">
        <v>19</v>
      </c>
      <c r="Q3580">
        <f>pqZwift[[#This Row],[Afstand]]+IF(pqZwift[[#This Row],[Index]]&gt;1,Q3579,0)</f>
        <v>21762</v>
      </c>
      <c r="R3580">
        <v>67</v>
      </c>
      <c r="S3580">
        <v>90</v>
      </c>
    </row>
    <row r="3581" spans="2:19" x14ac:dyDescent="0.25">
      <c r="B3581">
        <v>3579</v>
      </c>
      <c r="C3581" t="s">
        <v>43</v>
      </c>
      <c r="D3581" t="s">
        <v>1189</v>
      </c>
      <c r="E3581" s="10">
        <v>1.1574074074074073E-5</v>
      </c>
      <c r="F3581" t="s">
        <v>4648</v>
      </c>
      <c r="G3581" t="s">
        <v>4701</v>
      </c>
      <c r="H3581" s="11">
        <v>44171.439849537041</v>
      </c>
      <c r="I3581" t="s">
        <v>4702</v>
      </c>
      <c r="J3581">
        <v>0</v>
      </c>
      <c r="K3581">
        <v>89</v>
      </c>
      <c r="M3581">
        <v>3579</v>
      </c>
      <c r="N3581" s="16">
        <v>1.1574074074074073E-5</v>
      </c>
      <c r="O3581">
        <v>7</v>
      </c>
      <c r="P3581">
        <v>18</v>
      </c>
      <c r="Q3581">
        <f>pqZwift[[#This Row],[Afstand]]+IF(pqZwift[[#This Row],[Index]]&gt;1,Q3580,0)</f>
        <v>21780</v>
      </c>
      <c r="R3581">
        <v>65</v>
      </c>
      <c r="S3581">
        <v>89</v>
      </c>
    </row>
    <row r="3582" spans="2:19" x14ac:dyDescent="0.25">
      <c r="B3582">
        <v>3580</v>
      </c>
      <c r="C3582" t="s">
        <v>43</v>
      </c>
      <c r="D3582" t="s">
        <v>1189</v>
      </c>
      <c r="E3582" s="10">
        <v>1.1574074074074073E-5</v>
      </c>
      <c r="F3582" t="s">
        <v>4703</v>
      </c>
      <c r="G3582" t="s">
        <v>4704</v>
      </c>
      <c r="H3582" s="11">
        <v>44171.43986111111</v>
      </c>
      <c r="I3582" t="s">
        <v>4705</v>
      </c>
      <c r="J3582">
        <v>0</v>
      </c>
      <c r="K3582">
        <v>90</v>
      </c>
      <c r="M3582">
        <v>3580</v>
      </c>
      <c r="N3582" s="16">
        <v>1.1574074074074073E-5</v>
      </c>
      <c r="O3582">
        <v>7</v>
      </c>
      <c r="P3582">
        <v>18</v>
      </c>
      <c r="Q3582">
        <f>pqZwift[[#This Row],[Afstand]]+IF(pqZwift[[#This Row],[Index]]&gt;1,Q3581,0)</f>
        <v>21798</v>
      </c>
      <c r="R3582">
        <v>64</v>
      </c>
      <c r="S3582">
        <v>90</v>
      </c>
    </row>
    <row r="3583" spans="2:19" x14ac:dyDescent="0.25">
      <c r="B3583">
        <v>3581</v>
      </c>
      <c r="C3583" t="s">
        <v>43</v>
      </c>
      <c r="D3583" t="s">
        <v>1189</v>
      </c>
      <c r="E3583" s="10">
        <v>1.1574074074074073E-5</v>
      </c>
      <c r="F3583" t="s">
        <v>4703</v>
      </c>
      <c r="G3583" t="s">
        <v>4706</v>
      </c>
      <c r="H3583" s="11">
        <v>44171.439872685187</v>
      </c>
      <c r="I3583" t="s">
        <v>4707</v>
      </c>
      <c r="J3583">
        <v>0</v>
      </c>
      <c r="K3583">
        <v>89</v>
      </c>
      <c r="M3583">
        <v>3581</v>
      </c>
      <c r="N3583" s="16">
        <v>1.1574074074074073E-5</v>
      </c>
      <c r="O3583">
        <v>7</v>
      </c>
      <c r="P3583">
        <v>18</v>
      </c>
      <c r="Q3583">
        <f>pqZwift[[#This Row],[Afstand]]+IF(pqZwift[[#This Row],[Index]]&gt;1,Q3582,0)</f>
        <v>21816</v>
      </c>
      <c r="R3583">
        <v>64</v>
      </c>
      <c r="S3583">
        <v>89</v>
      </c>
    </row>
    <row r="3584" spans="2:19" x14ac:dyDescent="0.25">
      <c r="B3584">
        <v>3582</v>
      </c>
      <c r="C3584" t="s">
        <v>43</v>
      </c>
      <c r="D3584" t="s">
        <v>1181</v>
      </c>
      <c r="E3584" s="10">
        <v>1.1574074074074073E-5</v>
      </c>
      <c r="F3584" t="s">
        <v>4645</v>
      </c>
      <c r="G3584" t="s">
        <v>2887</v>
      </c>
      <c r="H3584" s="11">
        <v>44171.439884259256</v>
      </c>
      <c r="I3584" t="s">
        <v>4708</v>
      </c>
      <c r="J3584">
        <v>0</v>
      </c>
      <c r="K3584">
        <v>90</v>
      </c>
      <c r="M3584">
        <v>3582</v>
      </c>
      <c r="N3584" s="16">
        <v>1.1574074074074073E-5</v>
      </c>
      <c r="O3584">
        <v>7</v>
      </c>
      <c r="P3584">
        <v>16</v>
      </c>
      <c r="Q3584">
        <f>pqZwift[[#This Row],[Afstand]]+IF(pqZwift[[#This Row],[Index]]&gt;1,Q3583,0)</f>
        <v>21832</v>
      </c>
      <c r="R3584">
        <v>58</v>
      </c>
      <c r="S3584">
        <v>90</v>
      </c>
    </row>
    <row r="3585" spans="2:19" x14ac:dyDescent="0.25">
      <c r="B3585">
        <v>3583</v>
      </c>
      <c r="C3585" t="s">
        <v>43</v>
      </c>
      <c r="D3585" t="s">
        <v>1185</v>
      </c>
      <c r="E3585" s="10">
        <v>1.1574074074074073E-5</v>
      </c>
      <c r="F3585" t="s">
        <v>4624</v>
      </c>
      <c r="G3585" t="s">
        <v>4709</v>
      </c>
      <c r="H3585" s="11">
        <v>44171.439895833333</v>
      </c>
      <c r="I3585" t="s">
        <v>4710</v>
      </c>
      <c r="J3585">
        <v>0</v>
      </c>
      <c r="K3585">
        <v>90</v>
      </c>
      <c r="M3585">
        <v>3583</v>
      </c>
      <c r="N3585" s="16">
        <v>1.1574074074074073E-5</v>
      </c>
      <c r="O3585">
        <v>7</v>
      </c>
      <c r="P3585">
        <v>17</v>
      </c>
      <c r="Q3585">
        <f>pqZwift[[#This Row],[Afstand]]+IF(pqZwift[[#This Row],[Index]]&gt;1,Q3584,0)</f>
        <v>21849</v>
      </c>
      <c r="R3585">
        <v>60</v>
      </c>
      <c r="S3585">
        <v>90</v>
      </c>
    </row>
    <row r="3586" spans="2:19" x14ac:dyDescent="0.25">
      <c r="B3586">
        <v>3584</v>
      </c>
      <c r="C3586" t="s">
        <v>43</v>
      </c>
      <c r="D3586" t="s">
        <v>1181</v>
      </c>
      <c r="E3586" s="10">
        <v>1.1574074074074073E-5</v>
      </c>
      <c r="F3586" t="s">
        <v>4611</v>
      </c>
      <c r="G3586" t="s">
        <v>4711</v>
      </c>
      <c r="H3586" s="11">
        <v>44171.43990740741</v>
      </c>
      <c r="I3586" t="s">
        <v>4712</v>
      </c>
      <c r="J3586">
        <v>0</v>
      </c>
      <c r="K3586">
        <v>91</v>
      </c>
      <c r="M3586">
        <v>3584</v>
      </c>
      <c r="N3586" s="16">
        <v>1.1574074074074073E-5</v>
      </c>
      <c r="O3586">
        <v>7</v>
      </c>
      <c r="P3586">
        <v>16</v>
      </c>
      <c r="Q3586">
        <f>pqZwift[[#This Row],[Afstand]]+IF(pqZwift[[#This Row],[Index]]&gt;1,Q3585,0)</f>
        <v>21865</v>
      </c>
      <c r="R3586">
        <v>57</v>
      </c>
      <c r="S3586">
        <v>91</v>
      </c>
    </row>
    <row r="3587" spans="2:19" x14ac:dyDescent="0.25">
      <c r="B3587">
        <v>3585</v>
      </c>
      <c r="C3587" t="s">
        <v>43</v>
      </c>
      <c r="D3587" t="s">
        <v>1176</v>
      </c>
      <c r="E3587" s="10">
        <v>1.1574074074074073E-5</v>
      </c>
      <c r="F3587" t="s">
        <v>4632</v>
      </c>
      <c r="G3587" t="s">
        <v>4713</v>
      </c>
      <c r="H3587" s="11">
        <v>44171.439918981479</v>
      </c>
      <c r="I3587" t="s">
        <v>4714</v>
      </c>
      <c r="J3587">
        <v>0</v>
      </c>
      <c r="K3587">
        <v>91</v>
      </c>
      <c r="M3587">
        <v>3585</v>
      </c>
      <c r="N3587" s="16">
        <v>1.1574074074074073E-5</v>
      </c>
      <c r="O3587">
        <v>7</v>
      </c>
      <c r="P3587">
        <v>15</v>
      </c>
      <c r="Q3587">
        <f>pqZwift[[#This Row],[Afstand]]+IF(pqZwift[[#This Row],[Index]]&gt;1,Q3586,0)</f>
        <v>21880</v>
      </c>
      <c r="R3587">
        <v>55</v>
      </c>
      <c r="S3587">
        <v>91</v>
      </c>
    </row>
    <row r="3588" spans="2:19" x14ac:dyDescent="0.25">
      <c r="B3588">
        <v>3586</v>
      </c>
      <c r="C3588" t="s">
        <v>43</v>
      </c>
      <c r="D3588" t="s">
        <v>1181</v>
      </c>
      <c r="E3588" s="10">
        <v>1.1574074074074073E-5</v>
      </c>
      <c r="F3588" t="s">
        <v>4645</v>
      </c>
      <c r="G3588" t="s">
        <v>106</v>
      </c>
      <c r="H3588" s="11">
        <v>44171.439930555556</v>
      </c>
      <c r="I3588" t="s">
        <v>4715</v>
      </c>
      <c r="J3588">
        <v>0</v>
      </c>
      <c r="K3588">
        <v>91</v>
      </c>
      <c r="M3588">
        <v>3586</v>
      </c>
      <c r="N3588" s="16">
        <v>1.1574074074074073E-5</v>
      </c>
      <c r="O3588">
        <v>7</v>
      </c>
      <c r="P3588">
        <v>16</v>
      </c>
      <c r="Q3588">
        <f>pqZwift[[#This Row],[Afstand]]+IF(pqZwift[[#This Row],[Index]]&gt;1,Q3587,0)</f>
        <v>21896</v>
      </c>
      <c r="R3588">
        <v>58</v>
      </c>
      <c r="S3588">
        <v>91</v>
      </c>
    </row>
    <row r="3589" spans="2:19" x14ac:dyDescent="0.25">
      <c r="B3589">
        <v>3587</v>
      </c>
      <c r="C3589" t="s">
        <v>43</v>
      </c>
      <c r="D3589" t="s">
        <v>1176</v>
      </c>
      <c r="E3589" s="10">
        <v>1.1574074074074073E-5</v>
      </c>
      <c r="F3589" t="s">
        <v>4637</v>
      </c>
      <c r="G3589" t="s">
        <v>2893</v>
      </c>
      <c r="H3589" s="11">
        <v>44171.439942129633</v>
      </c>
      <c r="I3589" t="s">
        <v>4716</v>
      </c>
      <c r="J3589">
        <v>0</v>
      </c>
      <c r="K3589">
        <v>91</v>
      </c>
      <c r="M3589">
        <v>3587</v>
      </c>
      <c r="N3589" s="16">
        <v>1.1574074074074073E-5</v>
      </c>
      <c r="O3589">
        <v>7</v>
      </c>
      <c r="P3589">
        <v>15</v>
      </c>
      <c r="Q3589">
        <f>pqZwift[[#This Row],[Afstand]]+IF(pqZwift[[#This Row],[Index]]&gt;1,Q3588,0)</f>
        <v>21911</v>
      </c>
      <c r="R3589">
        <v>54</v>
      </c>
      <c r="S3589">
        <v>91</v>
      </c>
    </row>
    <row r="3590" spans="2:19" x14ac:dyDescent="0.25">
      <c r="B3590">
        <v>3588</v>
      </c>
      <c r="C3590" t="s">
        <v>43</v>
      </c>
      <c r="D3590" t="s">
        <v>1176</v>
      </c>
      <c r="E3590" s="10">
        <v>1.1574074074074073E-5</v>
      </c>
      <c r="F3590" t="s">
        <v>4637</v>
      </c>
      <c r="G3590" t="s">
        <v>4717</v>
      </c>
      <c r="H3590" s="11">
        <v>44171.439953703702</v>
      </c>
      <c r="I3590" t="s">
        <v>4718</v>
      </c>
      <c r="J3590">
        <v>0</v>
      </c>
      <c r="K3590">
        <v>92</v>
      </c>
      <c r="M3590">
        <v>3588</v>
      </c>
      <c r="N3590" s="16">
        <v>1.1574074074074073E-5</v>
      </c>
      <c r="O3590">
        <v>7</v>
      </c>
      <c r="P3590">
        <v>15</v>
      </c>
      <c r="Q3590">
        <f>pqZwift[[#This Row],[Afstand]]+IF(pqZwift[[#This Row],[Index]]&gt;1,Q3589,0)</f>
        <v>21926</v>
      </c>
      <c r="R3590">
        <v>54</v>
      </c>
      <c r="S3590">
        <v>92</v>
      </c>
    </row>
    <row r="3591" spans="2:19" x14ac:dyDescent="0.25">
      <c r="B3591">
        <v>3589</v>
      </c>
      <c r="C3591" t="s">
        <v>66</v>
      </c>
      <c r="D3591" t="s">
        <v>1176</v>
      </c>
      <c r="E3591" s="10">
        <v>1.1574074074074073E-5</v>
      </c>
      <c r="F3591" t="s">
        <v>4637</v>
      </c>
      <c r="G3591" t="s">
        <v>4719</v>
      </c>
      <c r="H3591" s="11">
        <v>44171.439965277779</v>
      </c>
      <c r="I3591" t="s">
        <v>4720</v>
      </c>
      <c r="J3591">
        <v>0</v>
      </c>
      <c r="K3591">
        <v>91</v>
      </c>
      <c r="M3591">
        <v>3589</v>
      </c>
      <c r="N3591" s="16">
        <v>1.1574074074074073E-5</v>
      </c>
      <c r="O3591">
        <v>6</v>
      </c>
      <c r="P3591">
        <v>15</v>
      </c>
      <c r="Q3591">
        <f>pqZwift[[#This Row],[Afstand]]+IF(pqZwift[[#This Row],[Index]]&gt;1,Q3590,0)</f>
        <v>21941</v>
      </c>
      <c r="R3591">
        <v>54</v>
      </c>
      <c r="S3591">
        <v>91</v>
      </c>
    </row>
    <row r="3592" spans="2:19" x14ac:dyDescent="0.25">
      <c r="B3592">
        <v>3590</v>
      </c>
      <c r="C3592" t="s">
        <v>66</v>
      </c>
      <c r="D3592" t="s">
        <v>1176</v>
      </c>
      <c r="E3592" s="10">
        <v>1.1574074074074073E-5</v>
      </c>
      <c r="F3592" t="s">
        <v>4637</v>
      </c>
      <c r="G3592" t="s">
        <v>3328</v>
      </c>
      <c r="H3592" s="11">
        <v>44171.439976851849</v>
      </c>
      <c r="I3592" t="s">
        <v>4721</v>
      </c>
      <c r="J3592">
        <v>0</v>
      </c>
      <c r="K3592">
        <v>90</v>
      </c>
      <c r="M3592">
        <v>3590</v>
      </c>
      <c r="N3592" s="16">
        <v>1.1574074074074073E-5</v>
      </c>
      <c r="O3592">
        <v>6</v>
      </c>
      <c r="P3592">
        <v>15</v>
      </c>
      <c r="Q3592">
        <f>pqZwift[[#This Row],[Afstand]]+IF(pqZwift[[#This Row],[Index]]&gt;1,Q3591,0)</f>
        <v>21956</v>
      </c>
      <c r="R3592">
        <v>54</v>
      </c>
      <c r="S3592">
        <v>90</v>
      </c>
    </row>
    <row r="3593" spans="2:19" x14ac:dyDescent="0.25">
      <c r="B3593">
        <v>3591</v>
      </c>
      <c r="C3593" t="s">
        <v>66</v>
      </c>
      <c r="D3593" t="s">
        <v>1170</v>
      </c>
      <c r="E3593" s="10">
        <v>1.1574074074074073E-5</v>
      </c>
      <c r="F3593" t="s">
        <v>1983</v>
      </c>
      <c r="G3593" t="s">
        <v>115</v>
      </c>
      <c r="H3593" s="11">
        <v>44171.439988425926</v>
      </c>
      <c r="I3593" t="s">
        <v>4722</v>
      </c>
      <c r="J3593">
        <v>0</v>
      </c>
      <c r="K3593">
        <v>90</v>
      </c>
      <c r="M3593">
        <v>3591</v>
      </c>
      <c r="N3593" s="16">
        <v>1.1574074074074073E-5</v>
      </c>
      <c r="O3593">
        <v>6</v>
      </c>
      <c r="P3593">
        <v>14</v>
      </c>
      <c r="Q3593">
        <f>pqZwift[[#This Row],[Afstand]]+IF(pqZwift[[#This Row],[Index]]&gt;1,Q3592,0)</f>
        <v>21970</v>
      </c>
      <c r="R3593">
        <v>52</v>
      </c>
      <c r="S3593">
        <v>90</v>
      </c>
    </row>
    <row r="3594" spans="2:19" x14ac:dyDescent="0.25">
      <c r="B3594">
        <v>3592</v>
      </c>
      <c r="C3594" t="s">
        <v>55</v>
      </c>
      <c r="D3594" t="s">
        <v>1176</v>
      </c>
      <c r="E3594" s="10">
        <v>1.1574074074074073E-5</v>
      </c>
      <c r="F3594" t="s">
        <v>4637</v>
      </c>
      <c r="G3594" t="s">
        <v>4717</v>
      </c>
      <c r="H3594" s="11">
        <v>44171.44</v>
      </c>
      <c r="I3594" t="s">
        <v>4723</v>
      </c>
      <c r="J3594">
        <v>0</v>
      </c>
      <c r="K3594">
        <v>88</v>
      </c>
      <c r="M3594">
        <v>3592</v>
      </c>
      <c r="N3594" s="16">
        <v>1.1574074074074073E-5</v>
      </c>
      <c r="O3594">
        <v>5</v>
      </c>
      <c r="P3594">
        <v>15</v>
      </c>
      <c r="Q3594">
        <f>pqZwift[[#This Row],[Afstand]]+IF(pqZwift[[#This Row],[Index]]&gt;1,Q3593,0)</f>
        <v>21985</v>
      </c>
      <c r="R3594">
        <v>54</v>
      </c>
      <c r="S3594">
        <v>88</v>
      </c>
    </row>
    <row r="3595" spans="2:19" x14ac:dyDescent="0.25">
      <c r="B3595">
        <v>3593</v>
      </c>
      <c r="C3595" t="s">
        <v>55</v>
      </c>
      <c r="D3595" t="s">
        <v>1170</v>
      </c>
      <c r="E3595" s="10">
        <v>1.1574074074074073E-5</v>
      </c>
      <c r="F3595" t="s">
        <v>1990</v>
      </c>
      <c r="G3595" t="s">
        <v>4724</v>
      </c>
      <c r="H3595" s="11">
        <v>44171.440011574072</v>
      </c>
      <c r="I3595" t="s">
        <v>4725</v>
      </c>
      <c r="J3595">
        <v>0</v>
      </c>
      <c r="K3595">
        <v>88</v>
      </c>
      <c r="M3595">
        <v>3593</v>
      </c>
      <c r="N3595" s="16">
        <v>1.1574074074074073E-5</v>
      </c>
      <c r="O3595">
        <v>5</v>
      </c>
      <c r="P3595">
        <v>14</v>
      </c>
      <c r="Q3595">
        <f>pqZwift[[#This Row],[Afstand]]+IF(pqZwift[[#This Row],[Index]]&gt;1,Q3594,0)</f>
        <v>21999</v>
      </c>
      <c r="R3595">
        <v>51</v>
      </c>
      <c r="S3595">
        <v>88</v>
      </c>
    </row>
    <row r="3596" spans="2:19" x14ac:dyDescent="0.25">
      <c r="B3596">
        <v>3594</v>
      </c>
      <c r="C3596" t="s">
        <v>55</v>
      </c>
      <c r="D3596" t="s">
        <v>1176</v>
      </c>
      <c r="E3596" s="10">
        <v>1.1574074074074073E-5</v>
      </c>
      <c r="F3596" t="s">
        <v>1983</v>
      </c>
      <c r="G3596" t="s">
        <v>3319</v>
      </c>
      <c r="H3596" s="11">
        <v>44171.440023148149</v>
      </c>
      <c r="I3596" t="s">
        <v>4726</v>
      </c>
      <c r="J3596">
        <v>0</v>
      </c>
      <c r="K3596">
        <v>87</v>
      </c>
      <c r="M3596">
        <v>3594</v>
      </c>
      <c r="N3596" s="16">
        <v>1.1574074074074073E-5</v>
      </c>
      <c r="O3596">
        <v>5</v>
      </c>
      <c r="P3596">
        <v>15</v>
      </c>
      <c r="Q3596">
        <f>pqZwift[[#This Row],[Afstand]]+IF(pqZwift[[#This Row],[Index]]&gt;1,Q3595,0)</f>
        <v>22014</v>
      </c>
      <c r="R3596">
        <v>52</v>
      </c>
      <c r="S3596">
        <v>87</v>
      </c>
    </row>
    <row r="3597" spans="2:19" x14ac:dyDescent="0.25">
      <c r="B3597">
        <v>3595</v>
      </c>
      <c r="C3597" t="s">
        <v>55</v>
      </c>
      <c r="D3597" t="s">
        <v>1176</v>
      </c>
      <c r="E3597" s="10">
        <v>1.1574074074074073E-5</v>
      </c>
      <c r="F3597" t="s">
        <v>1978</v>
      </c>
      <c r="G3597" t="s">
        <v>4727</v>
      </c>
      <c r="H3597" s="11">
        <v>44171.440034722225</v>
      </c>
      <c r="I3597" t="s">
        <v>4728</v>
      </c>
      <c r="J3597">
        <v>0</v>
      </c>
      <c r="K3597">
        <v>88</v>
      </c>
      <c r="M3597">
        <v>3595</v>
      </c>
      <c r="N3597" s="16">
        <v>1.1574074074074073E-5</v>
      </c>
      <c r="O3597">
        <v>5</v>
      </c>
      <c r="P3597">
        <v>15</v>
      </c>
      <c r="Q3597">
        <f>pqZwift[[#This Row],[Afstand]]+IF(pqZwift[[#This Row],[Index]]&gt;1,Q3596,0)</f>
        <v>22029</v>
      </c>
      <c r="R3597">
        <v>53</v>
      </c>
      <c r="S3597">
        <v>88</v>
      </c>
    </row>
    <row r="3598" spans="2:19" x14ac:dyDescent="0.25">
      <c r="B3598">
        <v>3596</v>
      </c>
      <c r="C3598" t="s">
        <v>44</v>
      </c>
      <c r="D3598" t="s">
        <v>1170</v>
      </c>
      <c r="E3598" s="10">
        <v>1.1574074074074073E-5</v>
      </c>
      <c r="F3598" t="s">
        <v>1993</v>
      </c>
      <c r="G3598" t="s">
        <v>4729</v>
      </c>
      <c r="H3598" s="11">
        <v>44171.440046296295</v>
      </c>
      <c r="I3598" t="s">
        <v>4730</v>
      </c>
      <c r="J3598">
        <v>0</v>
      </c>
      <c r="K3598">
        <v>89</v>
      </c>
      <c r="M3598">
        <v>3596</v>
      </c>
      <c r="N3598" s="16">
        <v>1.1574074074074073E-5</v>
      </c>
      <c r="O3598">
        <v>4</v>
      </c>
      <c r="P3598">
        <v>14</v>
      </c>
      <c r="Q3598">
        <f>pqZwift[[#This Row],[Afstand]]+IF(pqZwift[[#This Row],[Index]]&gt;1,Q3597,0)</f>
        <v>22043</v>
      </c>
      <c r="R3598">
        <v>49</v>
      </c>
      <c r="S3598">
        <v>89</v>
      </c>
    </row>
    <row r="3599" spans="2:19" x14ac:dyDescent="0.25">
      <c r="B3599">
        <v>3597</v>
      </c>
      <c r="C3599" t="s">
        <v>44</v>
      </c>
      <c r="D3599" t="s">
        <v>1170</v>
      </c>
      <c r="E3599" s="10">
        <v>1.1574074074074073E-5</v>
      </c>
      <c r="F3599" t="s">
        <v>1983</v>
      </c>
      <c r="G3599" t="s">
        <v>2745</v>
      </c>
      <c r="H3599" s="11">
        <v>44171.440057870372</v>
      </c>
      <c r="I3599" t="s">
        <v>4731</v>
      </c>
      <c r="J3599">
        <v>0</v>
      </c>
      <c r="K3599">
        <v>89</v>
      </c>
      <c r="M3599">
        <v>3597</v>
      </c>
      <c r="N3599" s="16">
        <v>1.1574074074074073E-5</v>
      </c>
      <c r="O3599">
        <v>4</v>
      </c>
      <c r="P3599">
        <v>14</v>
      </c>
      <c r="Q3599">
        <f>pqZwift[[#This Row],[Afstand]]+IF(pqZwift[[#This Row],[Index]]&gt;1,Q3598,0)</f>
        <v>22057</v>
      </c>
      <c r="R3599">
        <v>52</v>
      </c>
      <c r="S3599">
        <v>89</v>
      </c>
    </row>
    <row r="3600" spans="2:19" x14ac:dyDescent="0.25">
      <c r="B3600">
        <v>3598</v>
      </c>
      <c r="C3600" t="s">
        <v>44</v>
      </c>
      <c r="D3600" t="s">
        <v>1170</v>
      </c>
      <c r="E3600" s="10">
        <v>1.1574074074074073E-5</v>
      </c>
      <c r="F3600" t="s">
        <v>1990</v>
      </c>
      <c r="G3600" t="s">
        <v>4732</v>
      </c>
      <c r="H3600" s="11">
        <v>44171.440069444441</v>
      </c>
      <c r="I3600" t="s">
        <v>4733</v>
      </c>
      <c r="J3600">
        <v>0</v>
      </c>
      <c r="K3600">
        <v>90</v>
      </c>
      <c r="M3600">
        <v>3598</v>
      </c>
      <c r="N3600" s="16">
        <v>1.1574074074074073E-5</v>
      </c>
      <c r="O3600">
        <v>4</v>
      </c>
      <c r="P3600">
        <v>14</v>
      </c>
      <c r="Q3600">
        <f>pqZwift[[#This Row],[Afstand]]+IF(pqZwift[[#This Row],[Index]]&gt;1,Q3599,0)</f>
        <v>22071</v>
      </c>
      <c r="R3600">
        <v>51</v>
      </c>
      <c r="S3600">
        <v>90</v>
      </c>
    </row>
    <row r="3601" spans="2:19" x14ac:dyDescent="0.25">
      <c r="B3601">
        <v>3599</v>
      </c>
      <c r="C3601" t="s">
        <v>48</v>
      </c>
      <c r="D3601" t="s">
        <v>1163</v>
      </c>
      <c r="E3601" s="10">
        <v>1.1574074074074073E-5</v>
      </c>
      <c r="F3601" t="s">
        <v>1967</v>
      </c>
      <c r="G3601" t="s">
        <v>3762</v>
      </c>
      <c r="H3601" s="11">
        <v>44171.440081018518</v>
      </c>
      <c r="I3601" t="s">
        <v>4734</v>
      </c>
      <c r="J3601">
        <v>0</v>
      </c>
      <c r="K3601">
        <v>89</v>
      </c>
      <c r="M3601">
        <v>3599</v>
      </c>
      <c r="N3601" s="16">
        <v>1.1574074074074073E-5</v>
      </c>
      <c r="O3601">
        <v>3</v>
      </c>
      <c r="P3601">
        <v>13</v>
      </c>
      <c r="Q3601">
        <f>pqZwift[[#This Row],[Afstand]]+IF(pqZwift[[#This Row],[Index]]&gt;1,Q3600,0)</f>
        <v>22084</v>
      </c>
      <c r="R3601">
        <v>48</v>
      </c>
      <c r="S3601">
        <v>89</v>
      </c>
    </row>
    <row r="3602" spans="2:19" x14ac:dyDescent="0.25">
      <c r="B3602">
        <v>3600</v>
      </c>
      <c r="C3602" t="s">
        <v>48</v>
      </c>
      <c r="D3602" t="s">
        <v>1170</v>
      </c>
      <c r="E3602" s="10">
        <v>1.1574074074074073E-5</v>
      </c>
      <c r="F3602" t="s">
        <v>1993</v>
      </c>
      <c r="G3602" t="s">
        <v>4729</v>
      </c>
      <c r="H3602" s="11">
        <v>44171.440092592595</v>
      </c>
      <c r="I3602" t="s">
        <v>4735</v>
      </c>
      <c r="J3602">
        <v>0</v>
      </c>
      <c r="K3602">
        <v>90</v>
      </c>
      <c r="M3602">
        <v>3600</v>
      </c>
      <c r="N3602" s="16">
        <v>1.1574074074074073E-5</v>
      </c>
      <c r="O3602">
        <v>3</v>
      </c>
      <c r="P3602">
        <v>14</v>
      </c>
      <c r="Q3602">
        <f>pqZwift[[#This Row],[Afstand]]+IF(pqZwift[[#This Row],[Index]]&gt;1,Q3601,0)</f>
        <v>22098</v>
      </c>
      <c r="R3602">
        <v>49</v>
      </c>
      <c r="S3602">
        <v>90</v>
      </c>
    </row>
    <row r="3603" spans="2:19" x14ac:dyDescent="0.25">
      <c r="B3603">
        <v>3601</v>
      </c>
      <c r="C3603" t="s">
        <v>48</v>
      </c>
      <c r="D3603" t="s">
        <v>1170</v>
      </c>
      <c r="E3603" s="10">
        <v>1.1574074074074073E-5</v>
      </c>
      <c r="F3603" t="s">
        <v>1972</v>
      </c>
      <c r="G3603" t="s">
        <v>108</v>
      </c>
      <c r="H3603" s="11">
        <v>44171.440104166664</v>
      </c>
      <c r="I3603" t="s">
        <v>4736</v>
      </c>
      <c r="J3603">
        <v>0</v>
      </c>
      <c r="K3603">
        <v>89</v>
      </c>
      <c r="M3603">
        <v>3601</v>
      </c>
      <c r="N3603" s="16">
        <v>1.1574074074074073E-5</v>
      </c>
      <c r="O3603">
        <v>3</v>
      </c>
      <c r="P3603">
        <v>14</v>
      </c>
      <c r="Q3603">
        <f>pqZwift[[#This Row],[Afstand]]+IF(pqZwift[[#This Row],[Index]]&gt;1,Q3602,0)</f>
        <v>22112</v>
      </c>
      <c r="R3603">
        <v>50</v>
      </c>
      <c r="S3603">
        <v>89</v>
      </c>
    </row>
    <row r="3604" spans="2:19" x14ac:dyDescent="0.25">
      <c r="B3604">
        <v>3602</v>
      </c>
      <c r="C3604" t="s">
        <v>48</v>
      </c>
      <c r="D3604" t="s">
        <v>1163</v>
      </c>
      <c r="E3604" s="10">
        <v>1.1574074074074073E-5</v>
      </c>
      <c r="F3604" t="s">
        <v>1967</v>
      </c>
      <c r="G3604" t="s">
        <v>3799</v>
      </c>
      <c r="H3604" s="11">
        <v>44171.440115740741</v>
      </c>
      <c r="I3604" t="s">
        <v>4737</v>
      </c>
      <c r="J3604">
        <v>0</v>
      </c>
      <c r="K3604">
        <v>90</v>
      </c>
      <c r="M3604">
        <v>3602</v>
      </c>
      <c r="N3604" s="16">
        <v>1.1574074074074073E-5</v>
      </c>
      <c r="O3604">
        <v>3</v>
      </c>
      <c r="P3604">
        <v>13</v>
      </c>
      <c r="Q3604">
        <f>pqZwift[[#This Row],[Afstand]]+IF(pqZwift[[#This Row],[Index]]&gt;1,Q3603,0)</f>
        <v>22125</v>
      </c>
      <c r="R3604">
        <v>48</v>
      </c>
      <c r="S3604">
        <v>90</v>
      </c>
    </row>
    <row r="3605" spans="2:19" x14ac:dyDescent="0.25">
      <c r="B3605">
        <v>3603</v>
      </c>
      <c r="C3605" t="s">
        <v>36</v>
      </c>
      <c r="D3605" t="s">
        <v>1170</v>
      </c>
      <c r="E3605" s="10">
        <v>1.1574074074074073E-5</v>
      </c>
      <c r="F3605" t="s">
        <v>1993</v>
      </c>
      <c r="G3605" t="s">
        <v>4729</v>
      </c>
      <c r="H3605" s="11">
        <v>44171.440127314818</v>
      </c>
      <c r="I3605" t="s">
        <v>4738</v>
      </c>
      <c r="J3605">
        <v>0</v>
      </c>
      <c r="K3605">
        <v>89</v>
      </c>
      <c r="M3605">
        <v>3603</v>
      </c>
      <c r="N3605" s="16">
        <v>1.1574074074074073E-5</v>
      </c>
      <c r="O3605">
        <v>2</v>
      </c>
      <c r="P3605">
        <v>14</v>
      </c>
      <c r="Q3605">
        <f>pqZwift[[#This Row],[Afstand]]+IF(pqZwift[[#This Row],[Index]]&gt;1,Q3604,0)</f>
        <v>22139</v>
      </c>
      <c r="R3605">
        <v>49</v>
      </c>
      <c r="S3605">
        <v>89</v>
      </c>
    </row>
    <row r="3606" spans="2:19" x14ac:dyDescent="0.25">
      <c r="B3606">
        <v>3604</v>
      </c>
      <c r="C3606" t="s">
        <v>36</v>
      </c>
      <c r="D3606" t="s">
        <v>1170</v>
      </c>
      <c r="E3606" s="10">
        <v>1.1574074074074073E-5</v>
      </c>
      <c r="F3606" t="s">
        <v>1993</v>
      </c>
      <c r="G3606" t="s">
        <v>4739</v>
      </c>
      <c r="H3606" s="11">
        <v>44171.440138888887</v>
      </c>
      <c r="I3606" t="s">
        <v>4740</v>
      </c>
      <c r="J3606">
        <v>0</v>
      </c>
      <c r="K3606">
        <v>90</v>
      </c>
      <c r="M3606">
        <v>3604</v>
      </c>
      <c r="N3606" s="16">
        <v>1.1574074074074073E-5</v>
      </c>
      <c r="O3606">
        <v>2</v>
      </c>
      <c r="P3606">
        <v>14</v>
      </c>
      <c r="Q3606">
        <f>pqZwift[[#This Row],[Afstand]]+IF(pqZwift[[#This Row],[Index]]&gt;1,Q3605,0)</f>
        <v>22153</v>
      </c>
      <c r="R3606">
        <v>49</v>
      </c>
      <c r="S3606">
        <v>90</v>
      </c>
    </row>
    <row r="3607" spans="2:19" x14ac:dyDescent="0.25">
      <c r="B3607">
        <v>3605</v>
      </c>
      <c r="C3607" t="s">
        <v>36</v>
      </c>
      <c r="D3607" t="s">
        <v>1163</v>
      </c>
      <c r="E3607" s="10">
        <v>1.1574074074074073E-5</v>
      </c>
      <c r="F3607" t="s">
        <v>1965</v>
      </c>
      <c r="G3607" t="s">
        <v>2260</v>
      </c>
      <c r="H3607" s="11">
        <v>44171.440150462964</v>
      </c>
      <c r="I3607" t="s">
        <v>4741</v>
      </c>
      <c r="J3607">
        <v>0</v>
      </c>
      <c r="K3607">
        <v>89</v>
      </c>
      <c r="M3607">
        <v>3605</v>
      </c>
      <c r="N3607" s="16">
        <v>1.1574074074074073E-5</v>
      </c>
      <c r="O3607">
        <v>2</v>
      </c>
      <c r="P3607">
        <v>13</v>
      </c>
      <c r="Q3607">
        <f>pqZwift[[#This Row],[Afstand]]+IF(pqZwift[[#This Row],[Index]]&gt;1,Q3606,0)</f>
        <v>22166</v>
      </c>
      <c r="R3607">
        <v>47</v>
      </c>
      <c r="S3607">
        <v>89</v>
      </c>
    </row>
    <row r="3608" spans="2:19" x14ac:dyDescent="0.25">
      <c r="B3608">
        <v>3606</v>
      </c>
      <c r="C3608" t="s">
        <v>36</v>
      </c>
      <c r="D3608" t="s">
        <v>1163</v>
      </c>
      <c r="E3608" s="10">
        <v>1.1574074074074073E-5</v>
      </c>
      <c r="F3608" t="s">
        <v>1965</v>
      </c>
      <c r="G3608" t="s">
        <v>3812</v>
      </c>
      <c r="H3608" s="11">
        <v>44171.440162037034</v>
      </c>
      <c r="I3608" t="s">
        <v>4742</v>
      </c>
      <c r="J3608">
        <v>0</v>
      </c>
      <c r="K3608">
        <v>88</v>
      </c>
      <c r="M3608">
        <v>3606</v>
      </c>
      <c r="N3608" s="16">
        <v>1.1574074074074073E-5</v>
      </c>
      <c r="O3608">
        <v>2</v>
      </c>
      <c r="P3608">
        <v>13</v>
      </c>
      <c r="Q3608">
        <f>pqZwift[[#This Row],[Afstand]]+IF(pqZwift[[#This Row],[Index]]&gt;1,Q3607,0)</f>
        <v>22179</v>
      </c>
      <c r="R3608">
        <v>47</v>
      </c>
      <c r="S3608">
        <v>88</v>
      </c>
    </row>
    <row r="3609" spans="2:19" x14ac:dyDescent="0.25">
      <c r="B3609">
        <v>3607</v>
      </c>
      <c r="C3609" t="s">
        <v>136</v>
      </c>
      <c r="D3609" t="s">
        <v>1163</v>
      </c>
      <c r="E3609" s="10">
        <v>1.1574074074074073E-5</v>
      </c>
      <c r="F3609" t="s">
        <v>1924</v>
      </c>
      <c r="G3609" t="s">
        <v>4743</v>
      </c>
      <c r="H3609" s="11">
        <v>44171.44017361111</v>
      </c>
      <c r="I3609" t="s">
        <v>4744</v>
      </c>
      <c r="J3609">
        <v>0</v>
      </c>
      <c r="K3609">
        <v>88</v>
      </c>
      <c r="M3609">
        <v>3607</v>
      </c>
      <c r="N3609" s="16">
        <v>1.1574074074074073E-5</v>
      </c>
      <c r="O3609">
        <v>1</v>
      </c>
      <c r="P3609">
        <v>13</v>
      </c>
      <c r="Q3609">
        <f>pqZwift[[#This Row],[Afstand]]+IF(pqZwift[[#This Row],[Index]]&gt;1,Q3608,0)</f>
        <v>22192</v>
      </c>
      <c r="R3609">
        <v>46</v>
      </c>
      <c r="S3609">
        <v>88</v>
      </c>
    </row>
    <row r="3610" spans="2:19" x14ac:dyDescent="0.25">
      <c r="B3610">
        <v>3608</v>
      </c>
      <c r="C3610" t="s">
        <v>136</v>
      </c>
      <c r="D3610" t="s">
        <v>1163</v>
      </c>
      <c r="E3610" s="10">
        <v>1.1574074074074073E-5</v>
      </c>
      <c r="F3610" t="s">
        <v>1924</v>
      </c>
      <c r="G3610" t="s">
        <v>4589</v>
      </c>
      <c r="H3610" s="11">
        <v>44171.440185185187</v>
      </c>
      <c r="I3610" t="s">
        <v>4745</v>
      </c>
      <c r="J3610">
        <v>0</v>
      </c>
      <c r="K3610">
        <v>86</v>
      </c>
      <c r="M3610">
        <v>3608</v>
      </c>
      <c r="N3610" s="16">
        <v>1.1574074074074073E-5</v>
      </c>
      <c r="O3610">
        <v>1</v>
      </c>
      <c r="P3610">
        <v>13</v>
      </c>
      <c r="Q3610">
        <f>pqZwift[[#This Row],[Afstand]]+IF(pqZwift[[#This Row],[Index]]&gt;1,Q3609,0)</f>
        <v>22205</v>
      </c>
      <c r="R3610">
        <v>46</v>
      </c>
      <c r="S3610">
        <v>86</v>
      </c>
    </row>
    <row r="3611" spans="2:19" x14ac:dyDescent="0.25">
      <c r="B3611">
        <v>3609</v>
      </c>
      <c r="C3611" t="s">
        <v>136</v>
      </c>
      <c r="D3611" t="s">
        <v>401</v>
      </c>
      <c r="E3611" s="10">
        <v>1.1574074074074073E-5</v>
      </c>
      <c r="F3611" t="s">
        <v>524</v>
      </c>
      <c r="G3611" t="s">
        <v>4587</v>
      </c>
      <c r="H3611" s="11">
        <v>44171.440196759257</v>
      </c>
      <c r="I3611" t="s">
        <v>4746</v>
      </c>
      <c r="J3611">
        <v>0</v>
      </c>
      <c r="K3611">
        <v>84</v>
      </c>
      <c r="M3611">
        <v>3609</v>
      </c>
      <c r="N3611" s="16">
        <v>1.1574074074074073E-5</v>
      </c>
      <c r="O3611">
        <v>1</v>
      </c>
      <c r="P3611">
        <v>12</v>
      </c>
      <c r="Q3611">
        <f>pqZwift[[#This Row],[Afstand]]+IF(pqZwift[[#This Row],[Index]]&gt;1,Q3610,0)</f>
        <v>22217</v>
      </c>
      <c r="R3611">
        <v>45</v>
      </c>
      <c r="S3611">
        <v>84</v>
      </c>
    </row>
    <row r="3612" spans="2:19" x14ac:dyDescent="0.25">
      <c r="B3612">
        <v>3610</v>
      </c>
      <c r="C3612" t="s">
        <v>136</v>
      </c>
      <c r="D3612" t="s">
        <v>401</v>
      </c>
      <c r="E3612" s="10">
        <v>1.1574074074074073E-5</v>
      </c>
      <c r="F3612" t="s">
        <v>402</v>
      </c>
      <c r="G3612" t="s">
        <v>2889</v>
      </c>
      <c r="H3612" s="11">
        <v>44171.440208333333</v>
      </c>
      <c r="I3612" t="s">
        <v>4747</v>
      </c>
      <c r="J3612">
        <v>0</v>
      </c>
      <c r="K3612">
        <v>84</v>
      </c>
      <c r="M3612">
        <v>3610</v>
      </c>
      <c r="N3612" s="16">
        <v>1.1574074074074073E-5</v>
      </c>
      <c r="O3612">
        <v>1</v>
      </c>
      <c r="P3612">
        <v>12</v>
      </c>
      <c r="Q3612">
        <f>pqZwift[[#This Row],[Afstand]]+IF(pqZwift[[#This Row],[Index]]&gt;1,Q3611,0)</f>
        <v>22229</v>
      </c>
      <c r="R3612">
        <v>42</v>
      </c>
      <c r="S3612">
        <v>84</v>
      </c>
    </row>
    <row r="3613" spans="2:19" x14ac:dyDescent="0.25">
      <c r="B3613">
        <v>3611</v>
      </c>
      <c r="C3613" t="s">
        <v>136</v>
      </c>
      <c r="D3613" t="s">
        <v>401</v>
      </c>
      <c r="E3613" s="10">
        <v>1.1574074074074073E-5</v>
      </c>
      <c r="F3613" t="s">
        <v>402</v>
      </c>
      <c r="G3613" t="s">
        <v>4748</v>
      </c>
      <c r="H3613" s="11">
        <v>44171.44021990741</v>
      </c>
      <c r="I3613" t="s">
        <v>4749</v>
      </c>
      <c r="J3613">
        <v>0</v>
      </c>
      <c r="K3613">
        <v>86</v>
      </c>
      <c r="M3613">
        <v>3611</v>
      </c>
      <c r="N3613" s="16">
        <v>1.1574074074074073E-5</v>
      </c>
      <c r="O3613">
        <v>1</v>
      </c>
      <c r="P3613">
        <v>12</v>
      </c>
      <c r="Q3613">
        <f>pqZwift[[#This Row],[Afstand]]+IF(pqZwift[[#This Row],[Index]]&gt;1,Q3612,0)</f>
        <v>22241</v>
      </c>
      <c r="R3613">
        <v>42</v>
      </c>
      <c r="S3613">
        <v>86</v>
      </c>
    </row>
    <row r="3614" spans="2:19" x14ac:dyDescent="0.25">
      <c r="B3614">
        <v>3612</v>
      </c>
      <c r="C3614" t="s">
        <v>136</v>
      </c>
      <c r="D3614" t="s">
        <v>117</v>
      </c>
      <c r="E3614" s="10">
        <v>1.1574074074074073E-5</v>
      </c>
      <c r="F3614" t="s">
        <v>125</v>
      </c>
      <c r="G3614" t="s">
        <v>4750</v>
      </c>
      <c r="H3614" s="11">
        <v>44171.44023148148</v>
      </c>
      <c r="I3614" t="s">
        <v>4751</v>
      </c>
      <c r="J3614">
        <v>0</v>
      </c>
      <c r="K3614">
        <v>86</v>
      </c>
      <c r="M3614">
        <v>3612</v>
      </c>
      <c r="N3614" s="16">
        <v>1.1574074074074073E-5</v>
      </c>
      <c r="O3614">
        <v>1</v>
      </c>
      <c r="P3614">
        <v>11</v>
      </c>
      <c r="Q3614">
        <f>pqZwift[[#This Row],[Afstand]]+IF(pqZwift[[#This Row],[Index]]&gt;1,Q3613,0)</f>
        <v>22252</v>
      </c>
      <c r="R3614">
        <v>40</v>
      </c>
      <c r="S3614">
        <v>86</v>
      </c>
    </row>
    <row r="3615" spans="2:19" x14ac:dyDescent="0.25">
      <c r="B3615">
        <v>3613</v>
      </c>
      <c r="C3615" t="s">
        <v>136</v>
      </c>
      <c r="D3615" t="s">
        <v>117</v>
      </c>
      <c r="E3615" s="10">
        <v>1.1574074074074073E-5</v>
      </c>
      <c r="F3615" t="s">
        <v>501</v>
      </c>
      <c r="G3615" t="s">
        <v>3328</v>
      </c>
      <c r="H3615" s="11">
        <v>44171.440243055556</v>
      </c>
      <c r="I3615" t="s">
        <v>4752</v>
      </c>
      <c r="J3615">
        <v>0</v>
      </c>
      <c r="K3615">
        <v>85</v>
      </c>
      <c r="M3615">
        <v>3613</v>
      </c>
      <c r="N3615" s="16">
        <v>1.1574074074074073E-5</v>
      </c>
      <c r="O3615">
        <v>1</v>
      </c>
      <c r="P3615">
        <v>11</v>
      </c>
      <c r="Q3615">
        <f>pqZwift[[#This Row],[Afstand]]+IF(pqZwift[[#This Row],[Index]]&gt;1,Q3614,0)</f>
        <v>22263</v>
      </c>
      <c r="R3615">
        <v>41</v>
      </c>
      <c r="S3615">
        <v>85</v>
      </c>
    </row>
    <row r="3616" spans="2:19" x14ac:dyDescent="0.25">
      <c r="B3616">
        <v>3614</v>
      </c>
      <c r="C3616" t="s">
        <v>136</v>
      </c>
      <c r="D3616" t="s">
        <v>117</v>
      </c>
      <c r="E3616" s="10">
        <v>1.1574074074074073E-5</v>
      </c>
      <c r="F3616" t="s">
        <v>388</v>
      </c>
      <c r="G3616" t="s">
        <v>4753</v>
      </c>
      <c r="H3616" s="11">
        <v>44171.440254629626</v>
      </c>
      <c r="I3616" t="s">
        <v>4754</v>
      </c>
      <c r="J3616">
        <v>0</v>
      </c>
      <c r="K3616">
        <v>85</v>
      </c>
      <c r="M3616">
        <v>3614</v>
      </c>
      <c r="N3616" s="16">
        <v>1.1574074074074073E-5</v>
      </c>
      <c r="O3616">
        <v>1</v>
      </c>
      <c r="P3616">
        <v>11</v>
      </c>
      <c r="Q3616">
        <f>pqZwift[[#This Row],[Afstand]]+IF(pqZwift[[#This Row],[Index]]&gt;1,Q3615,0)</f>
        <v>22274</v>
      </c>
      <c r="R3616">
        <v>38</v>
      </c>
      <c r="S3616">
        <v>85</v>
      </c>
    </row>
    <row r="3617" spans="2:19" x14ac:dyDescent="0.25">
      <c r="B3617">
        <v>3615</v>
      </c>
      <c r="C3617" t="s">
        <v>136</v>
      </c>
      <c r="D3617" t="s">
        <v>117</v>
      </c>
      <c r="E3617" s="10">
        <v>1.1574074074074073E-5</v>
      </c>
      <c r="F3617" t="s">
        <v>118</v>
      </c>
      <c r="G3617" t="s">
        <v>3319</v>
      </c>
      <c r="H3617" s="11">
        <v>44171.440266203703</v>
      </c>
      <c r="I3617" t="s">
        <v>4755</v>
      </c>
      <c r="J3617">
        <v>0</v>
      </c>
      <c r="K3617">
        <v>85</v>
      </c>
      <c r="M3617">
        <v>3615</v>
      </c>
      <c r="N3617" s="16">
        <v>1.1574074074074073E-5</v>
      </c>
      <c r="O3617">
        <v>1</v>
      </c>
      <c r="P3617">
        <v>11</v>
      </c>
      <c r="Q3617">
        <f>pqZwift[[#This Row],[Afstand]]+IF(pqZwift[[#This Row],[Index]]&gt;1,Q3616,0)</f>
        <v>22285</v>
      </c>
      <c r="R3617">
        <v>39</v>
      </c>
      <c r="S3617">
        <v>85</v>
      </c>
    </row>
    <row r="3618" spans="2:19" x14ac:dyDescent="0.25">
      <c r="B3618">
        <v>3616</v>
      </c>
      <c r="C3618" t="s">
        <v>136</v>
      </c>
      <c r="D3618" t="s">
        <v>104</v>
      </c>
      <c r="E3618" s="10">
        <v>1.1574074074074073E-5</v>
      </c>
      <c r="F3618" t="s">
        <v>112</v>
      </c>
      <c r="G3618" t="s">
        <v>4719</v>
      </c>
      <c r="H3618" s="11">
        <v>44171.44027777778</v>
      </c>
      <c r="I3618" t="s">
        <v>4756</v>
      </c>
      <c r="J3618">
        <v>0</v>
      </c>
      <c r="K3618">
        <v>84</v>
      </c>
      <c r="M3618">
        <v>3616</v>
      </c>
      <c r="N3618" s="16">
        <v>1.1574074074074073E-5</v>
      </c>
      <c r="O3618">
        <v>1</v>
      </c>
      <c r="P3618">
        <v>10</v>
      </c>
      <c r="Q3618">
        <f>pqZwift[[#This Row],[Afstand]]+IF(pqZwift[[#This Row],[Index]]&gt;1,Q3617,0)</f>
        <v>22295</v>
      </c>
      <c r="R3618">
        <v>36</v>
      </c>
      <c r="S3618">
        <v>84</v>
      </c>
    </row>
    <row r="3619" spans="2:19" x14ac:dyDescent="0.25">
      <c r="B3619">
        <v>3617</v>
      </c>
      <c r="C3619" t="s">
        <v>136</v>
      </c>
      <c r="D3619" t="s">
        <v>104</v>
      </c>
      <c r="E3619" s="10">
        <v>1.1574074074074073E-5</v>
      </c>
      <c r="F3619" t="s">
        <v>142</v>
      </c>
      <c r="G3619" t="s">
        <v>4757</v>
      </c>
      <c r="H3619" s="11">
        <v>44171.440289351849</v>
      </c>
      <c r="I3619" t="s">
        <v>4758</v>
      </c>
      <c r="J3619">
        <v>0</v>
      </c>
      <c r="K3619">
        <v>84</v>
      </c>
      <c r="M3619">
        <v>3617</v>
      </c>
      <c r="N3619" s="16">
        <v>1.1574074074074073E-5</v>
      </c>
      <c r="O3619">
        <v>1</v>
      </c>
      <c r="P3619">
        <v>10</v>
      </c>
      <c r="Q3619">
        <f>pqZwift[[#This Row],[Afstand]]+IF(pqZwift[[#This Row],[Index]]&gt;1,Q3618,0)</f>
        <v>22305</v>
      </c>
      <c r="R3619">
        <v>37</v>
      </c>
      <c r="S3619">
        <v>84</v>
      </c>
    </row>
    <row r="3620" spans="2:19" x14ac:dyDescent="0.25">
      <c r="B3620">
        <v>3618</v>
      </c>
      <c r="C3620" t="s">
        <v>136</v>
      </c>
      <c r="D3620" t="s">
        <v>87</v>
      </c>
      <c r="E3620" s="10">
        <v>1.1574074074074073E-5</v>
      </c>
      <c r="F3620" t="s">
        <v>98</v>
      </c>
      <c r="G3620" t="s">
        <v>4759</v>
      </c>
      <c r="H3620" s="11">
        <v>44171.440300925926</v>
      </c>
      <c r="I3620" t="s">
        <v>4760</v>
      </c>
      <c r="J3620">
        <v>0</v>
      </c>
      <c r="K3620">
        <v>85</v>
      </c>
      <c r="M3620">
        <v>3618</v>
      </c>
      <c r="N3620" s="16">
        <v>1.1574074074074073E-5</v>
      </c>
      <c r="O3620">
        <v>1</v>
      </c>
      <c r="P3620">
        <v>9</v>
      </c>
      <c r="Q3620">
        <f>pqZwift[[#This Row],[Afstand]]+IF(pqZwift[[#This Row],[Index]]&gt;1,Q3619,0)</f>
        <v>22314</v>
      </c>
      <c r="R3620">
        <v>34</v>
      </c>
      <c r="S3620">
        <v>85</v>
      </c>
    </row>
    <row r="3621" spans="2:19" x14ac:dyDescent="0.25">
      <c r="B3621">
        <v>3619</v>
      </c>
      <c r="C3621" t="s">
        <v>136</v>
      </c>
      <c r="D3621" t="s">
        <v>104</v>
      </c>
      <c r="E3621" s="10">
        <v>1.1574074074074073E-5</v>
      </c>
      <c r="F3621" t="s">
        <v>112</v>
      </c>
      <c r="G3621" t="s">
        <v>2053</v>
      </c>
      <c r="H3621" s="11">
        <v>44171.440312500003</v>
      </c>
      <c r="I3621" t="s">
        <v>4761</v>
      </c>
      <c r="J3621">
        <v>0</v>
      </c>
      <c r="K3621">
        <v>86</v>
      </c>
      <c r="M3621">
        <v>3619</v>
      </c>
      <c r="N3621" s="16">
        <v>1.1574074074074073E-5</v>
      </c>
      <c r="O3621">
        <v>1</v>
      </c>
      <c r="P3621">
        <v>10</v>
      </c>
      <c r="Q3621">
        <f>pqZwift[[#This Row],[Afstand]]+IF(pqZwift[[#This Row],[Index]]&gt;1,Q3620,0)</f>
        <v>22324</v>
      </c>
      <c r="R3621">
        <v>36</v>
      </c>
      <c r="S3621">
        <v>86</v>
      </c>
    </row>
    <row r="3622" spans="2:19" x14ac:dyDescent="0.25">
      <c r="B3622">
        <v>3620</v>
      </c>
      <c r="C3622" t="s">
        <v>136</v>
      </c>
      <c r="D3622" t="s">
        <v>87</v>
      </c>
      <c r="E3622" s="10">
        <v>1.1574074074074073E-5</v>
      </c>
      <c r="F3622" t="s">
        <v>101</v>
      </c>
      <c r="G3622" t="s">
        <v>41</v>
      </c>
      <c r="H3622" s="11">
        <v>44171.440324074072</v>
      </c>
      <c r="I3622" t="s">
        <v>4762</v>
      </c>
      <c r="J3622">
        <v>0</v>
      </c>
      <c r="K3622">
        <v>85</v>
      </c>
      <c r="M3622">
        <v>3620</v>
      </c>
      <c r="N3622" s="16">
        <v>1.1574074074074073E-5</v>
      </c>
      <c r="O3622">
        <v>1</v>
      </c>
      <c r="P3622">
        <v>9</v>
      </c>
      <c r="Q3622">
        <f>pqZwift[[#This Row],[Afstand]]+IF(pqZwift[[#This Row],[Index]]&gt;1,Q3621,0)</f>
        <v>22333</v>
      </c>
      <c r="R3622">
        <v>33</v>
      </c>
      <c r="S3622">
        <v>85</v>
      </c>
    </row>
    <row r="3623" spans="2:19" x14ac:dyDescent="0.25">
      <c r="B3623">
        <v>3621</v>
      </c>
      <c r="C3623" t="s">
        <v>136</v>
      </c>
      <c r="D3623" t="s">
        <v>87</v>
      </c>
      <c r="E3623" s="10">
        <v>1.1574074074074073E-5</v>
      </c>
      <c r="F3623" t="s">
        <v>101</v>
      </c>
      <c r="G3623" t="s">
        <v>41</v>
      </c>
      <c r="H3623" s="11">
        <v>44171.440335648149</v>
      </c>
      <c r="I3623" t="s">
        <v>4763</v>
      </c>
      <c r="J3623">
        <v>0</v>
      </c>
      <c r="K3623">
        <v>85</v>
      </c>
      <c r="M3623">
        <v>3621</v>
      </c>
      <c r="N3623" s="16">
        <v>1.1574074074074073E-5</v>
      </c>
      <c r="O3623">
        <v>1</v>
      </c>
      <c r="P3623">
        <v>9</v>
      </c>
      <c r="Q3623">
        <f>pqZwift[[#This Row],[Afstand]]+IF(pqZwift[[#This Row],[Index]]&gt;1,Q3622,0)</f>
        <v>22342</v>
      </c>
      <c r="R3623">
        <v>33</v>
      </c>
      <c r="S3623">
        <v>85</v>
      </c>
    </row>
    <row r="3624" spans="2:19" x14ac:dyDescent="0.25">
      <c r="B3624">
        <v>3622</v>
      </c>
      <c r="C3624" t="s">
        <v>136</v>
      </c>
      <c r="D3624" t="s">
        <v>87</v>
      </c>
      <c r="E3624" s="10">
        <v>1.1574074074074073E-5</v>
      </c>
      <c r="F3624" t="s">
        <v>98</v>
      </c>
      <c r="G3624" t="s">
        <v>4764</v>
      </c>
      <c r="H3624" s="11">
        <v>44171.440347222226</v>
      </c>
      <c r="I3624" t="s">
        <v>4765</v>
      </c>
      <c r="J3624">
        <v>0</v>
      </c>
      <c r="K3624">
        <v>86</v>
      </c>
      <c r="M3624">
        <v>3622</v>
      </c>
      <c r="N3624" s="16">
        <v>1.1574074074074073E-5</v>
      </c>
      <c r="O3624">
        <v>1</v>
      </c>
      <c r="P3624">
        <v>9</v>
      </c>
      <c r="Q3624">
        <f>pqZwift[[#This Row],[Afstand]]+IF(pqZwift[[#This Row],[Index]]&gt;1,Q3623,0)</f>
        <v>22351</v>
      </c>
      <c r="R3624">
        <v>34</v>
      </c>
      <c r="S3624">
        <v>86</v>
      </c>
    </row>
    <row r="3625" spans="2:19" x14ac:dyDescent="0.25">
      <c r="B3625">
        <v>3623</v>
      </c>
      <c r="C3625" t="s">
        <v>136</v>
      </c>
      <c r="D3625" t="s">
        <v>87</v>
      </c>
      <c r="E3625" s="10">
        <v>1.1574074074074073E-5</v>
      </c>
      <c r="F3625" t="s">
        <v>88</v>
      </c>
      <c r="G3625" t="s">
        <v>4766</v>
      </c>
      <c r="H3625" s="11">
        <v>44171.440358796295</v>
      </c>
      <c r="I3625" t="s">
        <v>4767</v>
      </c>
      <c r="J3625">
        <v>0</v>
      </c>
      <c r="K3625">
        <v>85</v>
      </c>
      <c r="M3625">
        <v>3623</v>
      </c>
      <c r="N3625" s="16">
        <v>1.1574074074074073E-5</v>
      </c>
      <c r="O3625">
        <v>1</v>
      </c>
      <c r="P3625">
        <v>9</v>
      </c>
      <c r="Q3625">
        <f>pqZwift[[#This Row],[Afstand]]+IF(pqZwift[[#This Row],[Index]]&gt;1,Q3624,0)</f>
        <v>22360</v>
      </c>
      <c r="R3625">
        <v>32</v>
      </c>
      <c r="S3625">
        <v>85</v>
      </c>
    </row>
    <row r="3626" spans="2:19" x14ac:dyDescent="0.25">
      <c r="B3626">
        <v>3624</v>
      </c>
      <c r="C3626" t="s">
        <v>136</v>
      </c>
      <c r="D3626" t="s">
        <v>35</v>
      </c>
      <c r="E3626" s="10">
        <v>1.1574074074074073E-5</v>
      </c>
      <c r="F3626" t="s">
        <v>161</v>
      </c>
      <c r="G3626" t="s">
        <v>4768</v>
      </c>
      <c r="H3626" s="11">
        <v>44171.440370370372</v>
      </c>
      <c r="I3626" t="s">
        <v>4769</v>
      </c>
      <c r="J3626">
        <v>0</v>
      </c>
      <c r="K3626">
        <v>85</v>
      </c>
      <c r="M3626">
        <v>3624</v>
      </c>
      <c r="N3626" s="16">
        <v>1.1574074074074073E-5</v>
      </c>
      <c r="O3626">
        <v>1</v>
      </c>
      <c r="P3626">
        <v>8</v>
      </c>
      <c r="Q3626">
        <f>pqZwift[[#This Row],[Afstand]]+IF(pqZwift[[#This Row],[Index]]&gt;1,Q3625,0)</f>
        <v>22368</v>
      </c>
      <c r="R3626">
        <v>30</v>
      </c>
      <c r="S3626">
        <v>85</v>
      </c>
    </row>
    <row r="3627" spans="2:19" x14ac:dyDescent="0.25">
      <c r="B3627">
        <v>3625</v>
      </c>
      <c r="C3627" t="s">
        <v>136</v>
      </c>
      <c r="D3627" t="s">
        <v>35</v>
      </c>
      <c r="E3627" s="10">
        <v>1.1574074074074073E-5</v>
      </c>
      <c r="F3627" t="s">
        <v>161</v>
      </c>
      <c r="G3627" t="s">
        <v>2929</v>
      </c>
      <c r="H3627" s="11">
        <v>44171.440381944441</v>
      </c>
      <c r="I3627" t="s">
        <v>4770</v>
      </c>
      <c r="J3627">
        <v>0</v>
      </c>
      <c r="K3627">
        <v>87</v>
      </c>
      <c r="M3627">
        <v>3625</v>
      </c>
      <c r="N3627" s="16">
        <v>1.1574074074074073E-5</v>
      </c>
      <c r="O3627">
        <v>1</v>
      </c>
      <c r="P3627">
        <v>8</v>
      </c>
      <c r="Q3627">
        <f>pqZwift[[#This Row],[Afstand]]+IF(pqZwift[[#This Row],[Index]]&gt;1,Q3626,0)</f>
        <v>22376</v>
      </c>
      <c r="R3627">
        <v>30</v>
      </c>
      <c r="S3627">
        <v>87</v>
      </c>
    </row>
    <row r="3628" spans="2:19" x14ac:dyDescent="0.25">
      <c r="B3628">
        <v>3626</v>
      </c>
      <c r="C3628" t="s">
        <v>136</v>
      </c>
      <c r="D3628" t="s">
        <v>35</v>
      </c>
      <c r="E3628" s="10">
        <v>1.1574074074074073E-5</v>
      </c>
      <c r="F3628" t="s">
        <v>84</v>
      </c>
      <c r="G3628" t="s">
        <v>4771</v>
      </c>
      <c r="H3628" s="11">
        <v>44171.440393518518</v>
      </c>
      <c r="I3628" t="s">
        <v>4772</v>
      </c>
      <c r="J3628">
        <v>0</v>
      </c>
      <c r="K3628">
        <v>87</v>
      </c>
      <c r="M3628">
        <v>3626</v>
      </c>
      <c r="N3628" s="16">
        <v>1.1574074074074073E-5</v>
      </c>
      <c r="O3628">
        <v>1</v>
      </c>
      <c r="P3628">
        <v>8</v>
      </c>
      <c r="Q3628">
        <f>pqZwift[[#This Row],[Afstand]]+IF(pqZwift[[#This Row],[Index]]&gt;1,Q3627,0)</f>
        <v>22384</v>
      </c>
      <c r="R3628">
        <v>29</v>
      </c>
      <c r="S3628">
        <v>87</v>
      </c>
    </row>
    <row r="3629" spans="2:19" x14ac:dyDescent="0.25">
      <c r="B3629">
        <v>3627</v>
      </c>
      <c r="C3629" t="s">
        <v>136</v>
      </c>
      <c r="D3629" t="s">
        <v>35</v>
      </c>
      <c r="E3629" s="10">
        <v>1.1574074074074073E-5</v>
      </c>
      <c r="F3629" t="s">
        <v>161</v>
      </c>
      <c r="G3629" t="s">
        <v>41</v>
      </c>
      <c r="H3629" s="11">
        <v>44171.440405092595</v>
      </c>
      <c r="I3629" t="s">
        <v>4773</v>
      </c>
      <c r="J3629">
        <v>0</v>
      </c>
      <c r="K3629">
        <v>86</v>
      </c>
      <c r="M3629">
        <v>3627</v>
      </c>
      <c r="N3629" s="16">
        <v>1.1574074074074073E-5</v>
      </c>
      <c r="O3629">
        <v>1</v>
      </c>
      <c r="P3629">
        <v>8</v>
      </c>
      <c r="Q3629">
        <f>pqZwift[[#This Row],[Afstand]]+IF(pqZwift[[#This Row],[Index]]&gt;1,Q3628,0)</f>
        <v>22392</v>
      </c>
      <c r="R3629">
        <v>30</v>
      </c>
      <c r="S3629">
        <v>86</v>
      </c>
    </row>
    <row r="3630" spans="2:19" x14ac:dyDescent="0.25">
      <c r="B3630">
        <v>3628</v>
      </c>
      <c r="C3630" t="s">
        <v>136</v>
      </c>
      <c r="D3630" t="s">
        <v>35</v>
      </c>
      <c r="E3630" s="10">
        <v>1.1574074074074073E-5</v>
      </c>
      <c r="F3630" t="s">
        <v>161</v>
      </c>
      <c r="G3630" t="s">
        <v>2929</v>
      </c>
      <c r="H3630" s="11">
        <v>44171.440416666665</v>
      </c>
      <c r="I3630" t="s">
        <v>4774</v>
      </c>
      <c r="J3630">
        <v>0</v>
      </c>
      <c r="K3630">
        <v>87</v>
      </c>
      <c r="M3630">
        <v>3628</v>
      </c>
      <c r="N3630" s="16">
        <v>1.1574074074074073E-5</v>
      </c>
      <c r="O3630">
        <v>1</v>
      </c>
      <c r="P3630">
        <v>8</v>
      </c>
      <c r="Q3630">
        <f>pqZwift[[#This Row],[Afstand]]+IF(pqZwift[[#This Row],[Index]]&gt;1,Q3629,0)</f>
        <v>22400</v>
      </c>
      <c r="R3630">
        <v>30</v>
      </c>
      <c r="S3630">
        <v>87</v>
      </c>
    </row>
    <row r="3631" spans="2:19" x14ac:dyDescent="0.25">
      <c r="B3631">
        <v>3629</v>
      </c>
      <c r="C3631" t="s">
        <v>136</v>
      </c>
      <c r="D3631" t="s">
        <v>35</v>
      </c>
      <c r="E3631" s="10">
        <v>1.1574074074074073E-5</v>
      </c>
      <c r="F3631" t="s">
        <v>84</v>
      </c>
      <c r="G3631" t="s">
        <v>41</v>
      </c>
      <c r="H3631" s="11">
        <v>44171.440428240741</v>
      </c>
      <c r="I3631" t="s">
        <v>4775</v>
      </c>
      <c r="J3631">
        <v>0</v>
      </c>
      <c r="K3631">
        <v>87</v>
      </c>
      <c r="M3631">
        <v>3629</v>
      </c>
      <c r="N3631" s="16">
        <v>1.1574074074074073E-5</v>
      </c>
      <c r="O3631">
        <v>1</v>
      </c>
      <c r="P3631">
        <v>8</v>
      </c>
      <c r="Q3631">
        <f>pqZwift[[#This Row],[Afstand]]+IF(pqZwift[[#This Row],[Index]]&gt;1,Q3630,0)</f>
        <v>22408</v>
      </c>
      <c r="R3631">
        <v>29</v>
      </c>
      <c r="S3631">
        <v>87</v>
      </c>
    </row>
    <row r="3632" spans="2:19" x14ac:dyDescent="0.25">
      <c r="B3632">
        <v>3630</v>
      </c>
      <c r="C3632" t="s">
        <v>136</v>
      </c>
      <c r="D3632" t="s">
        <v>35</v>
      </c>
      <c r="E3632" s="10">
        <v>1.1574074074074073E-5</v>
      </c>
      <c r="F3632" t="s">
        <v>76</v>
      </c>
      <c r="G3632" t="s">
        <v>41</v>
      </c>
      <c r="H3632" s="11">
        <v>44171.440439814818</v>
      </c>
      <c r="I3632" t="s">
        <v>4776</v>
      </c>
      <c r="J3632">
        <v>0</v>
      </c>
      <c r="K3632">
        <v>88</v>
      </c>
      <c r="M3632">
        <v>3630</v>
      </c>
      <c r="N3632" s="16">
        <v>1.1574074074074073E-5</v>
      </c>
      <c r="O3632">
        <v>1</v>
      </c>
      <c r="P3632">
        <v>8</v>
      </c>
      <c r="Q3632">
        <f>pqZwift[[#This Row],[Afstand]]+IF(pqZwift[[#This Row],[Index]]&gt;1,Q3631,0)</f>
        <v>22416</v>
      </c>
      <c r="R3632">
        <v>27</v>
      </c>
      <c r="S3632">
        <v>88</v>
      </c>
    </row>
    <row r="3633" spans="2:19" x14ac:dyDescent="0.25">
      <c r="B3633">
        <v>3631</v>
      </c>
      <c r="C3633" t="s">
        <v>136</v>
      </c>
      <c r="D3633" t="s">
        <v>35</v>
      </c>
      <c r="E3633" s="10">
        <v>1.1574074074074073E-5</v>
      </c>
      <c r="F3633" t="s">
        <v>185</v>
      </c>
      <c r="G3633" t="s">
        <v>4777</v>
      </c>
      <c r="H3633" s="11">
        <v>44171.440451388888</v>
      </c>
      <c r="I3633" t="s">
        <v>4778</v>
      </c>
      <c r="J3633">
        <v>0</v>
      </c>
      <c r="K3633">
        <v>87</v>
      </c>
      <c r="M3633">
        <v>3631</v>
      </c>
      <c r="N3633" s="16">
        <v>1.1574074074074073E-5</v>
      </c>
      <c r="O3633">
        <v>1</v>
      </c>
      <c r="P3633">
        <v>8</v>
      </c>
      <c r="Q3633">
        <f>pqZwift[[#This Row],[Afstand]]+IF(pqZwift[[#This Row],[Index]]&gt;1,Q3632,0)</f>
        <v>22424</v>
      </c>
      <c r="R3633">
        <v>28</v>
      </c>
      <c r="S3633">
        <v>87</v>
      </c>
    </row>
    <row r="3634" spans="2:19" x14ac:dyDescent="0.25">
      <c r="B3634">
        <v>3632</v>
      </c>
      <c r="C3634" t="s">
        <v>136</v>
      </c>
      <c r="D3634" t="s">
        <v>35</v>
      </c>
      <c r="E3634" s="10">
        <v>1.1574074074074073E-5</v>
      </c>
      <c r="F3634" t="s">
        <v>84</v>
      </c>
      <c r="G3634" t="s">
        <v>41</v>
      </c>
      <c r="H3634" s="11">
        <v>44171.440462962964</v>
      </c>
      <c r="I3634" t="s">
        <v>4779</v>
      </c>
      <c r="J3634">
        <v>0</v>
      </c>
      <c r="K3634">
        <v>87</v>
      </c>
      <c r="M3634">
        <v>3632</v>
      </c>
      <c r="N3634" s="16">
        <v>1.1574074074074073E-5</v>
      </c>
      <c r="O3634">
        <v>1</v>
      </c>
      <c r="P3634">
        <v>8</v>
      </c>
      <c r="Q3634">
        <f>pqZwift[[#This Row],[Afstand]]+IF(pqZwift[[#This Row],[Index]]&gt;1,Q3633,0)</f>
        <v>22432</v>
      </c>
      <c r="R3634">
        <v>29</v>
      </c>
      <c r="S3634">
        <v>87</v>
      </c>
    </row>
    <row r="3635" spans="2:19" x14ac:dyDescent="0.25">
      <c r="B3635">
        <v>3633</v>
      </c>
      <c r="C3635" t="s">
        <v>136</v>
      </c>
      <c r="D3635" t="s">
        <v>35</v>
      </c>
      <c r="E3635" s="10">
        <v>1.1574074074074073E-5</v>
      </c>
      <c r="F3635" t="s">
        <v>185</v>
      </c>
      <c r="G3635" t="s">
        <v>41</v>
      </c>
      <c r="H3635" s="11">
        <v>44171.440474537034</v>
      </c>
      <c r="I3635" t="s">
        <v>4780</v>
      </c>
      <c r="J3635">
        <v>0</v>
      </c>
      <c r="K3635">
        <v>86</v>
      </c>
      <c r="M3635">
        <v>3633</v>
      </c>
      <c r="N3635" s="16">
        <v>1.1574074074074073E-5</v>
      </c>
      <c r="O3635">
        <v>1</v>
      </c>
      <c r="P3635">
        <v>8</v>
      </c>
      <c r="Q3635">
        <f>pqZwift[[#This Row],[Afstand]]+IF(pqZwift[[#This Row],[Index]]&gt;1,Q3634,0)</f>
        <v>22440</v>
      </c>
      <c r="R3635">
        <v>28</v>
      </c>
      <c r="S3635">
        <v>86</v>
      </c>
    </row>
    <row r="3636" spans="2:19" x14ac:dyDescent="0.25">
      <c r="B3636">
        <v>3634</v>
      </c>
      <c r="C3636" t="s">
        <v>136</v>
      </c>
      <c r="D3636" t="s">
        <v>35</v>
      </c>
      <c r="E3636" s="10">
        <v>1.1574074074074073E-5</v>
      </c>
      <c r="F3636" t="s">
        <v>185</v>
      </c>
      <c r="G3636" t="s">
        <v>41</v>
      </c>
      <c r="H3636" s="11">
        <v>44171.440486111111</v>
      </c>
      <c r="I3636" t="s">
        <v>4781</v>
      </c>
      <c r="J3636">
        <v>0</v>
      </c>
      <c r="K3636">
        <v>87</v>
      </c>
      <c r="M3636">
        <v>3634</v>
      </c>
      <c r="N3636" s="16">
        <v>1.1574074074074073E-5</v>
      </c>
      <c r="O3636">
        <v>1</v>
      </c>
      <c r="P3636">
        <v>8</v>
      </c>
      <c r="Q3636">
        <f>pqZwift[[#This Row],[Afstand]]+IF(pqZwift[[#This Row],[Index]]&gt;1,Q3635,0)</f>
        <v>22448</v>
      </c>
      <c r="R3636">
        <v>28</v>
      </c>
      <c r="S3636">
        <v>87</v>
      </c>
    </row>
    <row r="3637" spans="2:19" x14ac:dyDescent="0.25">
      <c r="B3637">
        <v>3635</v>
      </c>
      <c r="C3637" t="s">
        <v>136</v>
      </c>
      <c r="D3637" t="s">
        <v>35</v>
      </c>
      <c r="E3637" s="10">
        <v>1.1574074074074073E-5</v>
      </c>
      <c r="F3637" t="s">
        <v>185</v>
      </c>
      <c r="G3637" t="s">
        <v>41</v>
      </c>
      <c r="H3637" s="11">
        <v>44171.440497685187</v>
      </c>
      <c r="I3637" t="s">
        <v>4782</v>
      </c>
      <c r="J3637">
        <v>0</v>
      </c>
      <c r="K3637">
        <v>86</v>
      </c>
      <c r="M3637">
        <v>3635</v>
      </c>
      <c r="N3637" s="16">
        <v>1.1574074074074073E-5</v>
      </c>
      <c r="O3637">
        <v>1</v>
      </c>
      <c r="P3637">
        <v>8</v>
      </c>
      <c r="Q3637">
        <f>pqZwift[[#This Row],[Afstand]]+IF(pqZwift[[#This Row],[Index]]&gt;1,Q3636,0)</f>
        <v>22456</v>
      </c>
      <c r="R3637">
        <v>28</v>
      </c>
      <c r="S3637">
        <v>86</v>
      </c>
    </row>
    <row r="3638" spans="2:19" x14ac:dyDescent="0.25">
      <c r="B3638">
        <v>3636</v>
      </c>
      <c r="C3638" t="s">
        <v>136</v>
      </c>
      <c r="D3638" t="s">
        <v>35</v>
      </c>
      <c r="E3638" s="10">
        <v>1.1574074074074073E-5</v>
      </c>
      <c r="F3638" t="s">
        <v>185</v>
      </c>
      <c r="G3638" t="s">
        <v>41</v>
      </c>
      <c r="H3638" s="11">
        <v>44171.440509259257</v>
      </c>
      <c r="I3638" t="s">
        <v>4783</v>
      </c>
      <c r="J3638">
        <v>0</v>
      </c>
      <c r="K3638">
        <v>89</v>
      </c>
      <c r="M3638">
        <v>3636</v>
      </c>
      <c r="N3638" s="16">
        <v>1.1574074074074073E-5</v>
      </c>
      <c r="O3638">
        <v>1</v>
      </c>
      <c r="P3638">
        <v>8</v>
      </c>
      <c r="Q3638">
        <f>pqZwift[[#This Row],[Afstand]]+IF(pqZwift[[#This Row],[Index]]&gt;1,Q3637,0)</f>
        <v>22464</v>
      </c>
      <c r="R3638">
        <v>28</v>
      </c>
      <c r="S3638">
        <v>89</v>
      </c>
    </row>
    <row r="3639" spans="2:19" x14ac:dyDescent="0.25">
      <c r="B3639">
        <v>3637</v>
      </c>
      <c r="C3639" t="s">
        <v>136</v>
      </c>
      <c r="D3639" t="s">
        <v>35</v>
      </c>
      <c r="E3639" s="10">
        <v>1.1574074074074073E-5</v>
      </c>
      <c r="F3639" t="s">
        <v>161</v>
      </c>
      <c r="G3639" t="s">
        <v>4784</v>
      </c>
      <c r="H3639" s="11">
        <v>44171.440520833334</v>
      </c>
      <c r="I3639" t="s">
        <v>4785</v>
      </c>
      <c r="J3639">
        <v>0</v>
      </c>
      <c r="K3639">
        <v>89</v>
      </c>
      <c r="M3639">
        <v>3637</v>
      </c>
      <c r="N3639" s="16">
        <v>1.1574074074074073E-5</v>
      </c>
      <c r="O3639">
        <v>1</v>
      </c>
      <c r="P3639">
        <v>8</v>
      </c>
      <c r="Q3639">
        <f>pqZwift[[#This Row],[Afstand]]+IF(pqZwift[[#This Row],[Index]]&gt;1,Q3638,0)</f>
        <v>22472</v>
      </c>
      <c r="R3639">
        <v>30</v>
      </c>
      <c r="S3639">
        <v>89</v>
      </c>
    </row>
    <row r="3640" spans="2:19" x14ac:dyDescent="0.25">
      <c r="B3640">
        <v>3638</v>
      </c>
      <c r="C3640" t="s">
        <v>136</v>
      </c>
      <c r="D3640" t="s">
        <v>35</v>
      </c>
      <c r="E3640" s="10">
        <v>1.1574074074074073E-5</v>
      </c>
      <c r="F3640" t="s">
        <v>84</v>
      </c>
      <c r="G3640" t="s">
        <v>41</v>
      </c>
      <c r="H3640" s="11">
        <v>44171.440532407411</v>
      </c>
      <c r="I3640" t="s">
        <v>4786</v>
      </c>
      <c r="J3640">
        <v>0</v>
      </c>
      <c r="K3640">
        <v>89</v>
      </c>
      <c r="M3640">
        <v>3638</v>
      </c>
      <c r="N3640" s="16">
        <v>1.1574074074074073E-5</v>
      </c>
      <c r="O3640">
        <v>1</v>
      </c>
      <c r="P3640">
        <v>8</v>
      </c>
      <c r="Q3640">
        <f>pqZwift[[#This Row],[Afstand]]+IF(pqZwift[[#This Row],[Index]]&gt;1,Q3639,0)</f>
        <v>22480</v>
      </c>
      <c r="R3640">
        <v>29</v>
      </c>
      <c r="S3640">
        <v>89</v>
      </c>
    </row>
    <row r="3641" spans="2:19" x14ac:dyDescent="0.25">
      <c r="B3641">
        <v>3639</v>
      </c>
      <c r="C3641" t="s">
        <v>136</v>
      </c>
      <c r="D3641" t="s">
        <v>35</v>
      </c>
      <c r="E3641" s="10">
        <v>1.1574074074074073E-5</v>
      </c>
      <c r="F3641" t="s">
        <v>185</v>
      </c>
      <c r="G3641" t="s">
        <v>41</v>
      </c>
      <c r="H3641" s="11">
        <v>44171.44054398148</v>
      </c>
      <c r="I3641" t="s">
        <v>4787</v>
      </c>
      <c r="J3641">
        <v>0</v>
      </c>
      <c r="K3641">
        <v>89</v>
      </c>
      <c r="M3641">
        <v>3639</v>
      </c>
      <c r="N3641" s="16">
        <v>1.1574074074074073E-5</v>
      </c>
      <c r="O3641">
        <v>1</v>
      </c>
      <c r="P3641">
        <v>8</v>
      </c>
      <c r="Q3641">
        <f>pqZwift[[#This Row],[Afstand]]+IF(pqZwift[[#This Row],[Index]]&gt;1,Q3640,0)</f>
        <v>22488</v>
      </c>
      <c r="R3641">
        <v>28</v>
      </c>
      <c r="S3641">
        <v>89</v>
      </c>
    </row>
    <row r="3642" spans="2:19" x14ac:dyDescent="0.25">
      <c r="B3642">
        <v>3640</v>
      </c>
      <c r="C3642" t="s">
        <v>136</v>
      </c>
      <c r="D3642" t="s">
        <v>35</v>
      </c>
      <c r="E3642" s="10">
        <v>1.1574074074074073E-5</v>
      </c>
      <c r="F3642" t="s">
        <v>84</v>
      </c>
      <c r="G3642" t="s">
        <v>41</v>
      </c>
      <c r="H3642" s="11">
        <v>44171.440555555557</v>
      </c>
      <c r="I3642" t="s">
        <v>4788</v>
      </c>
      <c r="J3642">
        <v>0</v>
      </c>
      <c r="K3642">
        <v>89</v>
      </c>
      <c r="M3642">
        <v>3640</v>
      </c>
      <c r="N3642" s="16">
        <v>1.1574074074074073E-5</v>
      </c>
      <c r="O3642">
        <v>1</v>
      </c>
      <c r="P3642">
        <v>8</v>
      </c>
      <c r="Q3642">
        <f>pqZwift[[#This Row],[Afstand]]+IF(pqZwift[[#This Row],[Index]]&gt;1,Q3641,0)</f>
        <v>22496</v>
      </c>
      <c r="R3642">
        <v>29</v>
      </c>
      <c r="S3642">
        <v>89</v>
      </c>
    </row>
    <row r="3643" spans="2:19" x14ac:dyDescent="0.25">
      <c r="B3643">
        <v>3641</v>
      </c>
      <c r="C3643" t="s">
        <v>136</v>
      </c>
      <c r="D3643" t="s">
        <v>35</v>
      </c>
      <c r="E3643" s="10">
        <v>1.1574074074074073E-5</v>
      </c>
      <c r="F3643" t="s">
        <v>76</v>
      </c>
      <c r="G3643" t="s">
        <v>41</v>
      </c>
      <c r="H3643" s="11">
        <v>44171.440567129626</v>
      </c>
      <c r="I3643" t="s">
        <v>4789</v>
      </c>
      <c r="J3643">
        <v>0</v>
      </c>
      <c r="K3643">
        <v>89</v>
      </c>
      <c r="M3643">
        <v>3641</v>
      </c>
      <c r="N3643" s="16">
        <v>1.1574074074074073E-5</v>
      </c>
      <c r="O3643">
        <v>1</v>
      </c>
      <c r="P3643">
        <v>8</v>
      </c>
      <c r="Q3643">
        <f>pqZwift[[#This Row],[Afstand]]+IF(pqZwift[[#This Row],[Index]]&gt;1,Q3642,0)</f>
        <v>22504</v>
      </c>
      <c r="R3643">
        <v>27</v>
      </c>
      <c r="S3643">
        <v>89</v>
      </c>
    </row>
    <row r="3644" spans="2:19" x14ac:dyDescent="0.25">
      <c r="B3644">
        <v>3642</v>
      </c>
      <c r="C3644" t="s">
        <v>136</v>
      </c>
      <c r="D3644" t="s">
        <v>35</v>
      </c>
      <c r="E3644" s="10">
        <v>1.1574074074074073E-5</v>
      </c>
      <c r="F3644" t="s">
        <v>185</v>
      </c>
      <c r="G3644" t="s">
        <v>41</v>
      </c>
      <c r="H3644" s="11">
        <v>44171.440578703703</v>
      </c>
      <c r="I3644" t="s">
        <v>4790</v>
      </c>
      <c r="J3644">
        <v>0</v>
      </c>
      <c r="K3644">
        <v>88</v>
      </c>
      <c r="M3644">
        <v>3642</v>
      </c>
      <c r="N3644" s="16">
        <v>1.1574074074074073E-5</v>
      </c>
      <c r="O3644">
        <v>1</v>
      </c>
      <c r="P3644">
        <v>8</v>
      </c>
      <c r="Q3644">
        <f>pqZwift[[#This Row],[Afstand]]+IF(pqZwift[[#This Row],[Index]]&gt;1,Q3643,0)</f>
        <v>22512</v>
      </c>
      <c r="R3644">
        <v>28</v>
      </c>
      <c r="S3644">
        <v>88</v>
      </c>
    </row>
    <row r="3645" spans="2:19" x14ac:dyDescent="0.25">
      <c r="B3645">
        <v>3643</v>
      </c>
      <c r="C3645" t="s">
        <v>136</v>
      </c>
      <c r="D3645" t="s">
        <v>35</v>
      </c>
      <c r="E3645" s="10">
        <v>1.1574074074074073E-5</v>
      </c>
      <c r="F3645" t="s">
        <v>84</v>
      </c>
      <c r="G3645" t="s">
        <v>4771</v>
      </c>
      <c r="H3645" s="11">
        <v>44171.44059027778</v>
      </c>
      <c r="I3645" t="s">
        <v>4791</v>
      </c>
      <c r="J3645">
        <v>0</v>
      </c>
      <c r="K3645">
        <v>89</v>
      </c>
      <c r="M3645">
        <v>3643</v>
      </c>
      <c r="N3645" s="16">
        <v>1.1574074074074073E-5</v>
      </c>
      <c r="O3645">
        <v>1</v>
      </c>
      <c r="P3645">
        <v>8</v>
      </c>
      <c r="Q3645">
        <f>pqZwift[[#This Row],[Afstand]]+IF(pqZwift[[#This Row],[Index]]&gt;1,Q3644,0)</f>
        <v>22520</v>
      </c>
      <c r="R3645">
        <v>29</v>
      </c>
      <c r="S3645">
        <v>89</v>
      </c>
    </row>
    <row r="3646" spans="2:19" x14ac:dyDescent="0.25">
      <c r="B3646">
        <v>3644</v>
      </c>
      <c r="C3646" t="s">
        <v>136</v>
      </c>
      <c r="D3646" t="s">
        <v>35</v>
      </c>
      <c r="E3646" s="10">
        <v>1.1574074074074073E-5</v>
      </c>
      <c r="F3646" t="s">
        <v>161</v>
      </c>
      <c r="G3646" t="s">
        <v>41</v>
      </c>
      <c r="H3646" s="11">
        <v>44171.440601851849</v>
      </c>
      <c r="I3646" t="s">
        <v>4792</v>
      </c>
      <c r="J3646">
        <v>0</v>
      </c>
      <c r="K3646">
        <v>89</v>
      </c>
      <c r="M3646">
        <v>3644</v>
      </c>
      <c r="N3646" s="16">
        <v>1.1574074074074073E-5</v>
      </c>
      <c r="O3646">
        <v>1</v>
      </c>
      <c r="P3646">
        <v>8</v>
      </c>
      <c r="Q3646">
        <f>pqZwift[[#This Row],[Afstand]]+IF(pqZwift[[#This Row],[Index]]&gt;1,Q3645,0)</f>
        <v>22528</v>
      </c>
      <c r="R3646">
        <v>30</v>
      </c>
      <c r="S3646">
        <v>89</v>
      </c>
    </row>
    <row r="3647" spans="2:19" x14ac:dyDescent="0.25">
      <c r="B3647">
        <v>3645</v>
      </c>
      <c r="C3647" t="s">
        <v>136</v>
      </c>
      <c r="D3647" t="s">
        <v>35</v>
      </c>
      <c r="E3647" s="10">
        <v>1.1574074074074073E-5</v>
      </c>
      <c r="F3647" t="s">
        <v>185</v>
      </c>
      <c r="G3647" t="s">
        <v>41</v>
      </c>
      <c r="H3647" s="11">
        <v>44171.440613425926</v>
      </c>
      <c r="I3647" t="s">
        <v>4793</v>
      </c>
      <c r="J3647">
        <v>0</v>
      </c>
      <c r="K3647">
        <v>89</v>
      </c>
      <c r="M3647">
        <v>3645</v>
      </c>
      <c r="N3647" s="16">
        <v>1.1574074074074073E-5</v>
      </c>
      <c r="O3647">
        <v>1</v>
      </c>
      <c r="P3647">
        <v>8</v>
      </c>
      <c r="Q3647">
        <f>pqZwift[[#This Row],[Afstand]]+IF(pqZwift[[#This Row],[Index]]&gt;1,Q3646,0)</f>
        <v>22536</v>
      </c>
      <c r="R3647">
        <v>28</v>
      </c>
      <c r="S3647">
        <v>89</v>
      </c>
    </row>
    <row r="3648" spans="2:19" x14ac:dyDescent="0.25">
      <c r="B3648">
        <v>3646</v>
      </c>
      <c r="C3648" t="s">
        <v>136</v>
      </c>
      <c r="D3648" t="s">
        <v>35</v>
      </c>
      <c r="E3648" s="10">
        <v>1.1574074074074073E-5</v>
      </c>
      <c r="F3648" t="s">
        <v>185</v>
      </c>
      <c r="G3648" t="s">
        <v>41</v>
      </c>
      <c r="H3648" s="11">
        <v>44171.440625000003</v>
      </c>
      <c r="I3648" t="s">
        <v>4794</v>
      </c>
      <c r="J3648">
        <v>0</v>
      </c>
      <c r="K3648">
        <v>91</v>
      </c>
      <c r="M3648">
        <v>3646</v>
      </c>
      <c r="N3648" s="16">
        <v>1.1574074074074073E-5</v>
      </c>
      <c r="O3648">
        <v>1</v>
      </c>
      <c r="P3648">
        <v>8</v>
      </c>
      <c r="Q3648">
        <f>pqZwift[[#This Row],[Afstand]]+IF(pqZwift[[#This Row],[Index]]&gt;1,Q3647,0)</f>
        <v>22544</v>
      </c>
      <c r="R3648">
        <v>28</v>
      </c>
      <c r="S3648">
        <v>91</v>
      </c>
    </row>
    <row r="3649" spans="2:19" x14ac:dyDescent="0.25">
      <c r="B3649">
        <v>3647</v>
      </c>
      <c r="C3649" t="s">
        <v>136</v>
      </c>
      <c r="D3649" t="s">
        <v>35</v>
      </c>
      <c r="E3649" s="10">
        <v>1.1574074074074073E-5</v>
      </c>
      <c r="F3649" t="s">
        <v>185</v>
      </c>
      <c r="G3649" t="s">
        <v>41</v>
      </c>
      <c r="H3649" s="11">
        <v>44171.440636574072</v>
      </c>
      <c r="I3649" t="s">
        <v>4795</v>
      </c>
      <c r="J3649">
        <v>0</v>
      </c>
      <c r="K3649">
        <v>92</v>
      </c>
      <c r="M3649">
        <v>3647</v>
      </c>
      <c r="N3649" s="16">
        <v>1.1574074074074073E-5</v>
      </c>
      <c r="O3649">
        <v>1</v>
      </c>
      <c r="P3649">
        <v>8</v>
      </c>
      <c r="Q3649">
        <f>pqZwift[[#This Row],[Afstand]]+IF(pqZwift[[#This Row],[Index]]&gt;1,Q3648,0)</f>
        <v>22552</v>
      </c>
      <c r="R3649">
        <v>28</v>
      </c>
      <c r="S3649">
        <v>92</v>
      </c>
    </row>
    <row r="3650" spans="2:19" x14ac:dyDescent="0.25">
      <c r="B3650">
        <v>3648</v>
      </c>
      <c r="C3650" t="s">
        <v>136</v>
      </c>
      <c r="D3650" t="s">
        <v>35</v>
      </c>
      <c r="E3650" s="10">
        <v>1.1574074074074073E-5</v>
      </c>
      <c r="F3650" t="s">
        <v>76</v>
      </c>
      <c r="G3650" t="s">
        <v>41</v>
      </c>
      <c r="H3650" s="11">
        <v>44171.440648148149</v>
      </c>
      <c r="I3650" t="s">
        <v>4796</v>
      </c>
      <c r="J3650">
        <v>0</v>
      </c>
      <c r="K3650">
        <v>93</v>
      </c>
      <c r="M3650">
        <v>3648</v>
      </c>
      <c r="N3650" s="16">
        <v>1.1574074074074073E-5</v>
      </c>
      <c r="O3650">
        <v>1</v>
      </c>
      <c r="P3650">
        <v>8</v>
      </c>
      <c r="Q3650">
        <f>pqZwift[[#This Row],[Afstand]]+IF(pqZwift[[#This Row],[Index]]&gt;1,Q3649,0)</f>
        <v>22560</v>
      </c>
      <c r="R3650">
        <v>27</v>
      </c>
      <c r="S3650">
        <v>93</v>
      </c>
    </row>
    <row r="3651" spans="2:19" x14ac:dyDescent="0.25">
      <c r="B3651">
        <v>3649</v>
      </c>
      <c r="C3651" t="s">
        <v>136</v>
      </c>
      <c r="D3651" t="s">
        <v>35</v>
      </c>
      <c r="E3651" s="10">
        <v>1.1574074074074073E-5</v>
      </c>
      <c r="F3651" t="s">
        <v>185</v>
      </c>
      <c r="G3651" t="s">
        <v>41</v>
      </c>
      <c r="H3651" s="11">
        <v>44171.440659722219</v>
      </c>
      <c r="I3651" t="s">
        <v>4797</v>
      </c>
      <c r="J3651">
        <v>0</v>
      </c>
      <c r="K3651">
        <v>93</v>
      </c>
      <c r="M3651">
        <v>3649</v>
      </c>
      <c r="N3651" s="16">
        <v>1.1574074074074073E-5</v>
      </c>
      <c r="O3651">
        <v>1</v>
      </c>
      <c r="P3651">
        <v>8</v>
      </c>
      <c r="Q3651">
        <f>pqZwift[[#This Row],[Afstand]]+IF(pqZwift[[#This Row],[Index]]&gt;1,Q3650,0)</f>
        <v>22568</v>
      </c>
      <c r="R3651">
        <v>28</v>
      </c>
      <c r="S3651">
        <v>93</v>
      </c>
    </row>
    <row r="3652" spans="2:19" x14ac:dyDescent="0.25">
      <c r="B3652">
        <v>3650</v>
      </c>
      <c r="C3652" t="s">
        <v>136</v>
      </c>
      <c r="D3652" t="s">
        <v>35</v>
      </c>
      <c r="E3652" s="10">
        <v>1.1574074074074073E-5</v>
      </c>
      <c r="F3652" t="s">
        <v>76</v>
      </c>
      <c r="G3652" t="s">
        <v>2893</v>
      </c>
      <c r="H3652" s="11">
        <v>44171.440671296295</v>
      </c>
      <c r="I3652" t="s">
        <v>4798</v>
      </c>
      <c r="J3652">
        <v>0</v>
      </c>
      <c r="K3652">
        <v>92</v>
      </c>
      <c r="M3652">
        <v>3650</v>
      </c>
      <c r="N3652" s="16">
        <v>1.1574074074074073E-5</v>
      </c>
      <c r="O3652">
        <v>1</v>
      </c>
      <c r="P3652">
        <v>8</v>
      </c>
      <c r="Q3652">
        <f>pqZwift[[#This Row],[Afstand]]+IF(pqZwift[[#This Row],[Index]]&gt;1,Q3651,0)</f>
        <v>22576</v>
      </c>
      <c r="R3652">
        <v>27</v>
      </c>
      <c r="S3652">
        <v>92</v>
      </c>
    </row>
    <row r="3653" spans="2:19" x14ac:dyDescent="0.25">
      <c r="B3653">
        <v>3651</v>
      </c>
      <c r="C3653" t="s">
        <v>136</v>
      </c>
      <c r="D3653" t="s">
        <v>87</v>
      </c>
      <c r="E3653" s="10">
        <v>1.1574074074074073E-5</v>
      </c>
      <c r="F3653" t="s">
        <v>88</v>
      </c>
      <c r="G3653" t="s">
        <v>4409</v>
      </c>
      <c r="H3653" s="11">
        <v>44171.440682870372</v>
      </c>
      <c r="I3653" t="s">
        <v>4799</v>
      </c>
      <c r="J3653">
        <v>0</v>
      </c>
      <c r="K3653">
        <v>92</v>
      </c>
      <c r="M3653">
        <v>3651</v>
      </c>
      <c r="N3653" s="16">
        <v>1.1574074074074073E-5</v>
      </c>
      <c r="O3653">
        <v>1</v>
      </c>
      <c r="P3653">
        <v>9</v>
      </c>
      <c r="Q3653">
        <f>pqZwift[[#This Row],[Afstand]]+IF(pqZwift[[#This Row],[Index]]&gt;1,Q3652,0)</f>
        <v>22585</v>
      </c>
      <c r="R3653">
        <v>32</v>
      </c>
      <c r="S3653">
        <v>92</v>
      </c>
    </row>
    <row r="3654" spans="2:19" x14ac:dyDescent="0.25">
      <c r="B3654">
        <v>3652</v>
      </c>
      <c r="C3654" t="s">
        <v>136</v>
      </c>
      <c r="D3654" t="s">
        <v>43</v>
      </c>
      <c r="E3654" s="10">
        <v>1.1574074074074073E-5</v>
      </c>
      <c r="F3654" t="s">
        <v>79</v>
      </c>
      <c r="G3654" t="s">
        <v>4800</v>
      </c>
      <c r="H3654" s="11">
        <v>44171.440694444442</v>
      </c>
      <c r="I3654" t="s">
        <v>4801</v>
      </c>
      <c r="J3654">
        <v>0</v>
      </c>
      <c r="K3654">
        <v>91</v>
      </c>
      <c r="M3654">
        <v>3652</v>
      </c>
      <c r="N3654" s="16">
        <v>1.1574074074074073E-5</v>
      </c>
      <c r="O3654">
        <v>1</v>
      </c>
      <c r="P3654">
        <v>7</v>
      </c>
      <c r="Q3654">
        <f>pqZwift[[#This Row],[Afstand]]+IF(pqZwift[[#This Row],[Index]]&gt;1,Q3653,0)</f>
        <v>22592</v>
      </c>
      <c r="R3654">
        <v>26</v>
      </c>
      <c r="S3654">
        <v>91</v>
      </c>
    </row>
    <row r="3655" spans="2:19" x14ac:dyDescent="0.25">
      <c r="B3655">
        <v>3653</v>
      </c>
      <c r="C3655" t="s">
        <v>407</v>
      </c>
      <c r="D3655" t="s">
        <v>43</v>
      </c>
      <c r="E3655" s="10">
        <v>1.1574074074074073E-5</v>
      </c>
      <c r="F3655" t="s">
        <v>73</v>
      </c>
      <c r="G3655" t="s">
        <v>3928</v>
      </c>
      <c r="H3655" s="11">
        <v>44171.440706018519</v>
      </c>
      <c r="I3655" t="s">
        <v>4802</v>
      </c>
      <c r="J3655">
        <v>0</v>
      </c>
      <c r="K3655">
        <v>91</v>
      </c>
      <c r="M3655">
        <v>3653</v>
      </c>
      <c r="N3655" s="16">
        <v>1.1574074074074073E-5</v>
      </c>
      <c r="O3655">
        <v>0</v>
      </c>
      <c r="P3655">
        <v>7</v>
      </c>
      <c r="Q3655">
        <f>pqZwift[[#This Row],[Afstand]]+IF(pqZwift[[#This Row],[Index]]&gt;1,Q3654,0)</f>
        <v>22599</v>
      </c>
      <c r="R3655">
        <v>24</v>
      </c>
      <c r="S3655">
        <v>91</v>
      </c>
    </row>
    <row r="3656" spans="2:19" x14ac:dyDescent="0.25">
      <c r="B3656">
        <v>3654</v>
      </c>
      <c r="C3656" t="s">
        <v>407</v>
      </c>
      <c r="D3656" t="s">
        <v>35</v>
      </c>
      <c r="E3656" s="10">
        <v>1.1574074074074073E-5</v>
      </c>
      <c r="F3656" t="s">
        <v>161</v>
      </c>
      <c r="G3656" t="s">
        <v>46</v>
      </c>
      <c r="H3656" s="11">
        <v>44171.440717592595</v>
      </c>
      <c r="I3656" t="s">
        <v>4803</v>
      </c>
      <c r="J3656">
        <v>0</v>
      </c>
      <c r="K3656">
        <v>91</v>
      </c>
      <c r="M3656">
        <v>3654</v>
      </c>
      <c r="N3656" s="16">
        <v>1.1574074074074073E-5</v>
      </c>
      <c r="O3656">
        <v>0</v>
      </c>
      <c r="P3656">
        <v>8</v>
      </c>
      <c r="Q3656">
        <f>pqZwift[[#This Row],[Afstand]]+IF(pqZwift[[#This Row],[Index]]&gt;1,Q3655,0)</f>
        <v>22607</v>
      </c>
      <c r="R3656">
        <v>30</v>
      </c>
      <c r="S3656">
        <v>91</v>
      </c>
    </row>
    <row r="3657" spans="2:19" x14ac:dyDescent="0.25">
      <c r="B3657">
        <v>3655</v>
      </c>
      <c r="C3657" t="s">
        <v>136</v>
      </c>
      <c r="D3657" t="s">
        <v>35</v>
      </c>
      <c r="E3657" s="10">
        <v>1.1574074074074073E-5</v>
      </c>
      <c r="F3657" t="s">
        <v>84</v>
      </c>
      <c r="G3657" t="s">
        <v>2956</v>
      </c>
      <c r="H3657" s="11">
        <v>44171.440729166665</v>
      </c>
      <c r="I3657" t="s">
        <v>4804</v>
      </c>
      <c r="J3657">
        <v>0</v>
      </c>
      <c r="K3657">
        <v>89</v>
      </c>
      <c r="M3657">
        <v>3655</v>
      </c>
      <c r="N3657" s="16">
        <v>1.1574074074074073E-5</v>
      </c>
      <c r="O3657">
        <v>1</v>
      </c>
      <c r="P3657">
        <v>8</v>
      </c>
      <c r="Q3657">
        <f>pqZwift[[#This Row],[Afstand]]+IF(pqZwift[[#This Row],[Index]]&gt;1,Q3656,0)</f>
        <v>22615</v>
      </c>
      <c r="R3657">
        <v>29</v>
      </c>
      <c r="S3657">
        <v>89</v>
      </c>
    </row>
    <row r="3658" spans="2:19" x14ac:dyDescent="0.25">
      <c r="B3658">
        <v>3656</v>
      </c>
      <c r="C3658" t="s">
        <v>136</v>
      </c>
      <c r="D3658" t="s">
        <v>43</v>
      </c>
      <c r="E3658" s="10">
        <v>1.1574074074074073E-5</v>
      </c>
      <c r="F3658" t="s">
        <v>73</v>
      </c>
      <c r="G3658" t="s">
        <v>3976</v>
      </c>
      <c r="H3658" s="11">
        <v>44171.440740740742</v>
      </c>
      <c r="I3658" t="s">
        <v>4805</v>
      </c>
      <c r="J3658">
        <v>0</v>
      </c>
      <c r="K3658">
        <v>88</v>
      </c>
      <c r="M3658">
        <v>3656</v>
      </c>
      <c r="N3658" s="16">
        <v>1.1574074074074073E-5</v>
      </c>
      <c r="O3658">
        <v>1</v>
      </c>
      <c r="P3658">
        <v>7</v>
      </c>
      <c r="Q3658">
        <f>pqZwift[[#This Row],[Afstand]]+IF(pqZwift[[#This Row],[Index]]&gt;1,Q3657,0)</f>
        <v>22622</v>
      </c>
      <c r="R3658">
        <v>24</v>
      </c>
      <c r="S3658">
        <v>88</v>
      </c>
    </row>
    <row r="3659" spans="2:19" x14ac:dyDescent="0.25">
      <c r="B3659">
        <v>3657</v>
      </c>
      <c r="C3659" t="s">
        <v>136</v>
      </c>
      <c r="D3659" t="s">
        <v>43</v>
      </c>
      <c r="E3659" s="10">
        <v>1.1574074074074073E-5</v>
      </c>
      <c r="F3659" t="s">
        <v>73</v>
      </c>
      <c r="G3659" t="s">
        <v>190</v>
      </c>
      <c r="H3659" s="11">
        <v>44171.440752314818</v>
      </c>
      <c r="I3659" t="s">
        <v>4806</v>
      </c>
      <c r="J3659">
        <v>0</v>
      </c>
      <c r="K3659">
        <v>88</v>
      </c>
      <c r="M3659">
        <v>3657</v>
      </c>
      <c r="N3659" s="16">
        <v>1.1574074074074073E-5</v>
      </c>
      <c r="O3659">
        <v>1</v>
      </c>
      <c r="P3659">
        <v>7</v>
      </c>
      <c r="Q3659">
        <f>pqZwift[[#This Row],[Afstand]]+IF(pqZwift[[#This Row],[Index]]&gt;1,Q3658,0)</f>
        <v>22629</v>
      </c>
      <c r="R3659">
        <v>24</v>
      </c>
      <c r="S3659">
        <v>88</v>
      </c>
    </row>
    <row r="3660" spans="2:19" x14ac:dyDescent="0.25">
      <c r="B3660">
        <v>3658</v>
      </c>
      <c r="C3660" t="s">
        <v>136</v>
      </c>
      <c r="D3660" t="s">
        <v>66</v>
      </c>
      <c r="E3660" s="10">
        <v>1.1574074074074073E-5</v>
      </c>
      <c r="F3660" t="s">
        <v>315</v>
      </c>
      <c r="G3660" t="s">
        <v>3936</v>
      </c>
      <c r="H3660" s="11">
        <v>44171.440763888888</v>
      </c>
      <c r="I3660" t="s">
        <v>4807</v>
      </c>
      <c r="J3660">
        <v>0</v>
      </c>
      <c r="K3660">
        <v>88</v>
      </c>
      <c r="M3660">
        <v>3658</v>
      </c>
      <c r="N3660" s="16">
        <v>1.1574074074074073E-5</v>
      </c>
      <c r="O3660">
        <v>1</v>
      </c>
      <c r="P3660">
        <v>6</v>
      </c>
      <c r="Q3660">
        <f>pqZwift[[#This Row],[Afstand]]+IF(pqZwift[[#This Row],[Index]]&gt;1,Q3659,0)</f>
        <v>22635</v>
      </c>
      <c r="R3660">
        <v>23</v>
      </c>
      <c r="S3660">
        <v>88</v>
      </c>
    </row>
    <row r="3661" spans="2:19" x14ac:dyDescent="0.25">
      <c r="B3661">
        <v>3659</v>
      </c>
      <c r="C3661" t="s">
        <v>136</v>
      </c>
      <c r="D3661" t="s">
        <v>43</v>
      </c>
      <c r="E3661" s="10">
        <v>1.1574074074074073E-5</v>
      </c>
      <c r="F3661" t="s">
        <v>76</v>
      </c>
      <c r="G3661" t="s">
        <v>4808</v>
      </c>
      <c r="H3661" s="11">
        <v>44171.440775462965</v>
      </c>
      <c r="I3661" t="s">
        <v>4809</v>
      </c>
      <c r="J3661">
        <v>0</v>
      </c>
      <c r="K3661">
        <v>88</v>
      </c>
      <c r="M3661">
        <v>3659</v>
      </c>
      <c r="N3661" s="16">
        <v>1.1574074074074073E-5</v>
      </c>
      <c r="O3661">
        <v>1</v>
      </c>
      <c r="P3661">
        <v>7</v>
      </c>
      <c r="Q3661">
        <f>pqZwift[[#This Row],[Afstand]]+IF(pqZwift[[#This Row],[Index]]&gt;1,Q3660,0)</f>
        <v>22642</v>
      </c>
      <c r="R3661">
        <v>27</v>
      </c>
      <c r="S3661">
        <v>88</v>
      </c>
    </row>
    <row r="3662" spans="2:19" x14ac:dyDescent="0.25">
      <c r="B3662">
        <v>3660</v>
      </c>
      <c r="C3662" t="s">
        <v>136</v>
      </c>
      <c r="D3662" t="s">
        <v>55</v>
      </c>
      <c r="E3662" s="10">
        <v>1.1574074074074073E-5</v>
      </c>
      <c r="F3662" t="s">
        <v>921</v>
      </c>
      <c r="G3662" t="s">
        <v>178</v>
      </c>
      <c r="H3662" s="11">
        <v>44171.440787037034</v>
      </c>
      <c r="I3662" t="s">
        <v>4810</v>
      </c>
      <c r="J3662">
        <v>0</v>
      </c>
      <c r="K3662">
        <v>88</v>
      </c>
      <c r="M3662">
        <v>3660</v>
      </c>
      <c r="N3662" s="16">
        <v>1.1574074074074073E-5</v>
      </c>
      <c r="O3662">
        <v>1</v>
      </c>
      <c r="P3662">
        <v>5</v>
      </c>
      <c r="Q3662">
        <f>pqZwift[[#This Row],[Afstand]]+IF(pqZwift[[#This Row],[Index]]&gt;1,Q3661,0)</f>
        <v>22647</v>
      </c>
      <c r="R3662">
        <v>19</v>
      </c>
      <c r="S3662">
        <v>88</v>
      </c>
    </row>
    <row r="3663" spans="2:19" x14ac:dyDescent="0.25">
      <c r="B3663">
        <v>3661</v>
      </c>
      <c r="C3663" t="s">
        <v>136</v>
      </c>
      <c r="D3663" t="s">
        <v>43</v>
      </c>
      <c r="E3663" s="10">
        <v>1.1574074074074073E-5</v>
      </c>
      <c r="F3663" t="s">
        <v>76</v>
      </c>
      <c r="G3663" t="s">
        <v>4808</v>
      </c>
      <c r="H3663" s="11">
        <v>44171.440798611111</v>
      </c>
      <c r="I3663" t="s">
        <v>4811</v>
      </c>
      <c r="J3663">
        <v>0</v>
      </c>
      <c r="K3663">
        <v>88</v>
      </c>
      <c r="M3663">
        <v>3661</v>
      </c>
      <c r="N3663" s="16">
        <v>1.1574074074074073E-5</v>
      </c>
      <c r="O3663">
        <v>1</v>
      </c>
      <c r="P3663">
        <v>7</v>
      </c>
      <c r="Q3663">
        <f>pqZwift[[#This Row],[Afstand]]+IF(pqZwift[[#This Row],[Index]]&gt;1,Q3662,0)</f>
        <v>22654</v>
      </c>
      <c r="R3663">
        <v>27</v>
      </c>
      <c r="S3663">
        <v>88</v>
      </c>
    </row>
    <row r="3664" spans="2:19" x14ac:dyDescent="0.25">
      <c r="B3664">
        <v>3662</v>
      </c>
      <c r="C3664" t="s">
        <v>136</v>
      </c>
      <c r="D3664" t="s">
        <v>35</v>
      </c>
      <c r="E3664" s="10">
        <v>1.1574074074074073E-5</v>
      </c>
      <c r="F3664" t="s">
        <v>76</v>
      </c>
      <c r="G3664" t="s">
        <v>188</v>
      </c>
      <c r="H3664" s="11">
        <v>44171.440810185188</v>
      </c>
      <c r="I3664" t="s">
        <v>4812</v>
      </c>
      <c r="J3664">
        <v>0</v>
      </c>
      <c r="K3664">
        <v>89</v>
      </c>
      <c r="M3664">
        <v>3662</v>
      </c>
      <c r="N3664" s="16">
        <v>1.1574074074074073E-5</v>
      </c>
      <c r="O3664">
        <v>1</v>
      </c>
      <c r="P3664">
        <v>8</v>
      </c>
      <c r="Q3664">
        <f>pqZwift[[#This Row],[Afstand]]+IF(pqZwift[[#This Row],[Index]]&gt;1,Q3663,0)</f>
        <v>22662</v>
      </c>
      <c r="R3664">
        <v>27</v>
      </c>
      <c r="S3664">
        <v>89</v>
      </c>
    </row>
    <row r="3665" spans="2:19" x14ac:dyDescent="0.25">
      <c r="B3665">
        <v>3663</v>
      </c>
      <c r="C3665" t="s">
        <v>136</v>
      </c>
      <c r="D3665" t="s">
        <v>66</v>
      </c>
      <c r="E3665" s="10">
        <v>1.1574074074074073E-5</v>
      </c>
      <c r="F3665" t="s">
        <v>315</v>
      </c>
      <c r="G3665" t="s">
        <v>3026</v>
      </c>
      <c r="H3665" s="11">
        <v>44171.440821759257</v>
      </c>
      <c r="I3665" t="s">
        <v>4813</v>
      </c>
      <c r="J3665">
        <v>0</v>
      </c>
      <c r="K3665">
        <v>88</v>
      </c>
      <c r="M3665">
        <v>3663</v>
      </c>
      <c r="N3665" s="16">
        <v>1.1574074074074073E-5</v>
      </c>
      <c r="O3665">
        <v>1</v>
      </c>
      <c r="P3665">
        <v>6</v>
      </c>
      <c r="Q3665">
        <f>pqZwift[[#This Row],[Afstand]]+IF(pqZwift[[#This Row],[Index]]&gt;1,Q3664,0)</f>
        <v>22668</v>
      </c>
      <c r="R3665">
        <v>23</v>
      </c>
      <c r="S3665">
        <v>88</v>
      </c>
    </row>
    <row r="3666" spans="2:19" x14ac:dyDescent="0.25">
      <c r="B3666">
        <v>3664</v>
      </c>
      <c r="C3666" t="s">
        <v>136</v>
      </c>
      <c r="D3666" t="s">
        <v>35</v>
      </c>
      <c r="E3666" s="10">
        <v>1.1574074074074073E-5</v>
      </c>
      <c r="F3666" t="s">
        <v>76</v>
      </c>
      <c r="G3666" t="s">
        <v>3268</v>
      </c>
      <c r="H3666" s="11">
        <v>44171.440833333334</v>
      </c>
      <c r="I3666" t="s">
        <v>4814</v>
      </c>
      <c r="J3666">
        <v>0</v>
      </c>
      <c r="K3666">
        <v>88</v>
      </c>
      <c r="M3666">
        <v>3664</v>
      </c>
      <c r="N3666" s="16">
        <v>1.1574074074074073E-5</v>
      </c>
      <c r="O3666">
        <v>1</v>
      </c>
      <c r="P3666">
        <v>8</v>
      </c>
      <c r="Q3666">
        <f>pqZwift[[#This Row],[Afstand]]+IF(pqZwift[[#This Row],[Index]]&gt;1,Q3665,0)</f>
        <v>22676</v>
      </c>
      <c r="R3666">
        <v>27</v>
      </c>
      <c r="S3666">
        <v>88</v>
      </c>
    </row>
    <row r="3667" spans="2:19" x14ac:dyDescent="0.25">
      <c r="B3667">
        <v>3665</v>
      </c>
      <c r="C3667" t="s">
        <v>136</v>
      </c>
      <c r="D3667" t="s">
        <v>55</v>
      </c>
      <c r="E3667" s="10">
        <v>1.1574074074074073E-5</v>
      </c>
      <c r="F3667" t="s">
        <v>921</v>
      </c>
      <c r="G3667" t="s">
        <v>3938</v>
      </c>
      <c r="H3667" s="11">
        <v>44171.440844907411</v>
      </c>
      <c r="I3667" t="s">
        <v>4815</v>
      </c>
      <c r="J3667">
        <v>0</v>
      </c>
      <c r="K3667">
        <v>88</v>
      </c>
      <c r="M3667">
        <v>3665</v>
      </c>
      <c r="N3667" s="16">
        <v>1.1574074074074073E-5</v>
      </c>
      <c r="O3667">
        <v>1</v>
      </c>
      <c r="P3667">
        <v>5</v>
      </c>
      <c r="Q3667">
        <f>pqZwift[[#This Row],[Afstand]]+IF(pqZwift[[#This Row],[Index]]&gt;1,Q3666,0)</f>
        <v>22681</v>
      </c>
      <c r="R3667">
        <v>19</v>
      </c>
      <c r="S3667">
        <v>88</v>
      </c>
    </row>
    <row r="3668" spans="2:19" x14ac:dyDescent="0.25">
      <c r="B3668">
        <v>3666</v>
      </c>
      <c r="C3668" t="s">
        <v>136</v>
      </c>
      <c r="D3668" t="s">
        <v>43</v>
      </c>
      <c r="E3668" s="10">
        <v>1.1574074074074073E-5</v>
      </c>
      <c r="F3668" t="s">
        <v>76</v>
      </c>
      <c r="G3668" t="s">
        <v>3271</v>
      </c>
      <c r="H3668" s="11">
        <v>44171.44085648148</v>
      </c>
      <c r="I3668" t="s">
        <v>4816</v>
      </c>
      <c r="J3668">
        <v>0</v>
      </c>
      <c r="K3668">
        <v>87</v>
      </c>
      <c r="M3668">
        <v>3666</v>
      </c>
      <c r="N3668" s="16">
        <v>1.1574074074074073E-5</v>
      </c>
      <c r="O3668">
        <v>1</v>
      </c>
      <c r="P3668">
        <v>7</v>
      </c>
      <c r="Q3668">
        <f>pqZwift[[#This Row],[Afstand]]+IF(pqZwift[[#This Row],[Index]]&gt;1,Q3667,0)</f>
        <v>22688</v>
      </c>
      <c r="R3668">
        <v>27</v>
      </c>
      <c r="S3668">
        <v>87</v>
      </c>
    </row>
    <row r="3669" spans="2:19" x14ac:dyDescent="0.25">
      <c r="B3669">
        <v>3667</v>
      </c>
      <c r="C3669" t="s">
        <v>136</v>
      </c>
      <c r="D3669" t="s">
        <v>43</v>
      </c>
      <c r="E3669" s="10">
        <v>1.1574074074074073E-5</v>
      </c>
      <c r="F3669" t="s">
        <v>76</v>
      </c>
      <c r="G3669" t="s">
        <v>4808</v>
      </c>
      <c r="H3669" s="11">
        <v>44171.440868055557</v>
      </c>
      <c r="I3669" t="s">
        <v>4817</v>
      </c>
      <c r="J3669">
        <v>0</v>
      </c>
      <c r="K3669">
        <v>86</v>
      </c>
      <c r="M3669">
        <v>3667</v>
      </c>
      <c r="N3669" s="16">
        <v>1.1574074074074073E-5</v>
      </c>
      <c r="O3669">
        <v>1</v>
      </c>
      <c r="P3669">
        <v>7</v>
      </c>
      <c r="Q3669">
        <f>pqZwift[[#This Row],[Afstand]]+IF(pqZwift[[#This Row],[Index]]&gt;1,Q3668,0)</f>
        <v>22695</v>
      </c>
      <c r="R3669">
        <v>27</v>
      </c>
      <c r="S3669">
        <v>86</v>
      </c>
    </row>
    <row r="3670" spans="2:19" x14ac:dyDescent="0.25">
      <c r="B3670">
        <v>3668</v>
      </c>
      <c r="C3670" t="s">
        <v>136</v>
      </c>
      <c r="D3670" t="s">
        <v>66</v>
      </c>
      <c r="E3670" s="10">
        <v>1.1574074074074073E-5</v>
      </c>
      <c r="F3670" t="s">
        <v>315</v>
      </c>
      <c r="G3670" t="s">
        <v>316</v>
      </c>
      <c r="H3670" s="11">
        <v>44171.440879629627</v>
      </c>
      <c r="I3670" t="s">
        <v>4818</v>
      </c>
      <c r="J3670">
        <v>0</v>
      </c>
      <c r="K3670">
        <v>87</v>
      </c>
      <c r="M3670">
        <v>3668</v>
      </c>
      <c r="N3670" s="16">
        <v>1.1574074074074073E-5</v>
      </c>
      <c r="O3670">
        <v>1</v>
      </c>
      <c r="P3670">
        <v>6</v>
      </c>
      <c r="Q3670">
        <f>pqZwift[[#This Row],[Afstand]]+IF(pqZwift[[#This Row],[Index]]&gt;1,Q3669,0)</f>
        <v>22701</v>
      </c>
      <c r="R3670">
        <v>23</v>
      </c>
      <c r="S3670">
        <v>87</v>
      </c>
    </row>
    <row r="3671" spans="2:19" x14ac:dyDescent="0.25">
      <c r="B3671">
        <v>3669</v>
      </c>
      <c r="C3671" t="s">
        <v>136</v>
      </c>
      <c r="D3671" t="s">
        <v>43</v>
      </c>
      <c r="E3671" s="10">
        <v>1.1574074074074073E-5</v>
      </c>
      <c r="F3671" t="s">
        <v>76</v>
      </c>
      <c r="G3671" t="s">
        <v>3271</v>
      </c>
      <c r="H3671" s="11">
        <v>44171.440891203703</v>
      </c>
      <c r="I3671" t="s">
        <v>4819</v>
      </c>
      <c r="J3671">
        <v>0</v>
      </c>
      <c r="K3671">
        <v>87</v>
      </c>
      <c r="M3671">
        <v>3669</v>
      </c>
      <c r="N3671" s="16">
        <v>1.1574074074074073E-5</v>
      </c>
      <c r="O3671">
        <v>1</v>
      </c>
      <c r="P3671">
        <v>7</v>
      </c>
      <c r="Q3671">
        <f>pqZwift[[#This Row],[Afstand]]+IF(pqZwift[[#This Row],[Index]]&gt;1,Q3670,0)</f>
        <v>22708</v>
      </c>
      <c r="R3671">
        <v>27</v>
      </c>
      <c r="S3671">
        <v>87</v>
      </c>
    </row>
    <row r="3672" spans="2:19" x14ac:dyDescent="0.25">
      <c r="B3672">
        <v>3670</v>
      </c>
      <c r="C3672" t="s">
        <v>136</v>
      </c>
      <c r="D3672" t="s">
        <v>35</v>
      </c>
      <c r="E3672" s="10">
        <v>1.1574074074074073E-5</v>
      </c>
      <c r="F3672" t="s">
        <v>76</v>
      </c>
      <c r="G3672" t="s">
        <v>188</v>
      </c>
      <c r="H3672" s="11">
        <v>44171.44090277778</v>
      </c>
      <c r="I3672" t="s">
        <v>4820</v>
      </c>
      <c r="J3672">
        <v>0</v>
      </c>
      <c r="K3672">
        <v>86</v>
      </c>
      <c r="M3672">
        <v>3670</v>
      </c>
      <c r="N3672" s="16">
        <v>1.1574074074074073E-5</v>
      </c>
      <c r="O3672">
        <v>1</v>
      </c>
      <c r="P3672">
        <v>8</v>
      </c>
      <c r="Q3672">
        <f>pqZwift[[#This Row],[Afstand]]+IF(pqZwift[[#This Row],[Index]]&gt;1,Q3671,0)</f>
        <v>22716</v>
      </c>
      <c r="R3672">
        <v>27</v>
      </c>
      <c r="S3672">
        <v>86</v>
      </c>
    </row>
    <row r="3673" spans="2:19" x14ac:dyDescent="0.25">
      <c r="B3673">
        <v>3671</v>
      </c>
      <c r="C3673" t="s">
        <v>136</v>
      </c>
      <c r="D3673" t="s">
        <v>66</v>
      </c>
      <c r="E3673" s="10">
        <v>1.1574074074074073E-5</v>
      </c>
      <c r="F3673" t="s">
        <v>315</v>
      </c>
      <c r="G3673" t="s">
        <v>3936</v>
      </c>
      <c r="H3673" s="11">
        <v>44171.44091435185</v>
      </c>
      <c r="I3673" t="s">
        <v>4821</v>
      </c>
      <c r="J3673">
        <v>0</v>
      </c>
      <c r="K3673">
        <v>87</v>
      </c>
      <c r="M3673">
        <v>3671</v>
      </c>
      <c r="N3673" s="16">
        <v>1.1574074074074073E-5</v>
      </c>
      <c r="O3673">
        <v>1</v>
      </c>
      <c r="P3673">
        <v>6</v>
      </c>
      <c r="Q3673">
        <f>pqZwift[[#This Row],[Afstand]]+IF(pqZwift[[#This Row],[Index]]&gt;1,Q3672,0)</f>
        <v>22722</v>
      </c>
      <c r="R3673">
        <v>23</v>
      </c>
      <c r="S3673">
        <v>87</v>
      </c>
    </row>
    <row r="3674" spans="2:19" x14ac:dyDescent="0.25">
      <c r="B3674">
        <v>3672</v>
      </c>
      <c r="C3674" t="s">
        <v>136</v>
      </c>
      <c r="D3674" t="s">
        <v>35</v>
      </c>
      <c r="E3674" s="10">
        <v>1.1574074074074073E-5</v>
      </c>
      <c r="F3674" t="s">
        <v>76</v>
      </c>
      <c r="G3674" t="s">
        <v>188</v>
      </c>
      <c r="H3674" s="11">
        <v>44171.440925925926</v>
      </c>
      <c r="I3674" t="s">
        <v>4822</v>
      </c>
      <c r="J3674">
        <v>0</v>
      </c>
      <c r="K3674">
        <v>88</v>
      </c>
      <c r="M3674">
        <v>3672</v>
      </c>
      <c r="N3674" s="16">
        <v>1.1574074074074073E-5</v>
      </c>
      <c r="O3674">
        <v>1</v>
      </c>
      <c r="P3674">
        <v>8</v>
      </c>
      <c r="Q3674">
        <f>pqZwift[[#This Row],[Afstand]]+IF(pqZwift[[#This Row],[Index]]&gt;1,Q3673,0)</f>
        <v>22730</v>
      </c>
      <c r="R3674">
        <v>27</v>
      </c>
      <c r="S3674">
        <v>88</v>
      </c>
    </row>
    <row r="3675" spans="2:19" x14ac:dyDescent="0.25">
      <c r="B3675">
        <v>3673</v>
      </c>
      <c r="C3675" t="s">
        <v>136</v>
      </c>
      <c r="D3675" t="s">
        <v>43</v>
      </c>
      <c r="E3675" s="10">
        <v>1.1574074074074073E-5</v>
      </c>
      <c r="F3675" t="s">
        <v>76</v>
      </c>
      <c r="G3675" t="s">
        <v>4808</v>
      </c>
      <c r="H3675" s="11">
        <v>44171.440937500003</v>
      </c>
      <c r="I3675" t="s">
        <v>4823</v>
      </c>
      <c r="J3675">
        <v>0</v>
      </c>
      <c r="K3675">
        <v>88</v>
      </c>
      <c r="M3675">
        <v>3673</v>
      </c>
      <c r="N3675" s="16">
        <v>1.1574074074074073E-5</v>
      </c>
      <c r="O3675">
        <v>1</v>
      </c>
      <c r="P3675">
        <v>7</v>
      </c>
      <c r="Q3675">
        <f>pqZwift[[#This Row],[Afstand]]+IF(pqZwift[[#This Row],[Index]]&gt;1,Q3674,0)</f>
        <v>22737</v>
      </c>
      <c r="R3675">
        <v>27</v>
      </c>
      <c r="S3675">
        <v>88</v>
      </c>
    </row>
    <row r="3676" spans="2:19" x14ac:dyDescent="0.25">
      <c r="B3676">
        <v>3674</v>
      </c>
      <c r="C3676" t="s">
        <v>136</v>
      </c>
      <c r="D3676" t="s">
        <v>66</v>
      </c>
      <c r="E3676" s="10">
        <v>1.1574074074074073E-5</v>
      </c>
      <c r="F3676" t="s">
        <v>315</v>
      </c>
      <c r="G3676" t="s">
        <v>3936</v>
      </c>
      <c r="H3676" s="11">
        <v>44171.440949074073</v>
      </c>
      <c r="I3676" t="s">
        <v>4824</v>
      </c>
      <c r="J3676">
        <v>0</v>
      </c>
      <c r="K3676">
        <v>89</v>
      </c>
      <c r="M3676">
        <v>3674</v>
      </c>
      <c r="N3676" s="16">
        <v>1.1574074074074073E-5</v>
      </c>
      <c r="O3676">
        <v>1</v>
      </c>
      <c r="P3676">
        <v>6</v>
      </c>
      <c r="Q3676">
        <f>pqZwift[[#This Row],[Afstand]]+IF(pqZwift[[#This Row],[Index]]&gt;1,Q3675,0)</f>
        <v>22743</v>
      </c>
      <c r="R3676">
        <v>23</v>
      </c>
      <c r="S3676">
        <v>89</v>
      </c>
    </row>
    <row r="3677" spans="2:19" x14ac:dyDescent="0.25">
      <c r="B3677">
        <v>3675</v>
      </c>
      <c r="C3677" t="s">
        <v>136</v>
      </c>
      <c r="D3677" t="s">
        <v>43</v>
      </c>
      <c r="E3677" s="10">
        <v>1.1574074074074073E-5</v>
      </c>
      <c r="F3677" t="s">
        <v>76</v>
      </c>
      <c r="G3677" t="s">
        <v>4808</v>
      </c>
      <c r="H3677" s="11">
        <v>44171.440960648149</v>
      </c>
      <c r="I3677" t="s">
        <v>4825</v>
      </c>
      <c r="J3677">
        <v>0</v>
      </c>
      <c r="K3677">
        <v>88</v>
      </c>
      <c r="M3677">
        <v>3675</v>
      </c>
      <c r="N3677" s="16">
        <v>1.1574074074074073E-5</v>
      </c>
      <c r="O3677">
        <v>1</v>
      </c>
      <c r="P3677">
        <v>7</v>
      </c>
      <c r="Q3677">
        <f>pqZwift[[#This Row],[Afstand]]+IF(pqZwift[[#This Row],[Index]]&gt;1,Q3676,0)</f>
        <v>22750</v>
      </c>
      <c r="R3677">
        <v>27</v>
      </c>
      <c r="S3677">
        <v>88</v>
      </c>
    </row>
    <row r="3678" spans="2:19" x14ac:dyDescent="0.25">
      <c r="B3678">
        <v>3676</v>
      </c>
      <c r="C3678" t="s">
        <v>136</v>
      </c>
      <c r="D3678" t="s">
        <v>35</v>
      </c>
      <c r="E3678" s="10">
        <v>1.1574074074074073E-5</v>
      </c>
      <c r="F3678" t="s">
        <v>76</v>
      </c>
      <c r="G3678" t="s">
        <v>188</v>
      </c>
      <c r="H3678" s="11">
        <v>44171.440972222219</v>
      </c>
      <c r="I3678" t="s">
        <v>4826</v>
      </c>
      <c r="J3678">
        <v>0</v>
      </c>
      <c r="K3678">
        <v>88</v>
      </c>
      <c r="M3678">
        <v>3676</v>
      </c>
      <c r="N3678" s="16">
        <v>1.1574074074074073E-5</v>
      </c>
      <c r="O3678">
        <v>1</v>
      </c>
      <c r="P3678">
        <v>8</v>
      </c>
      <c r="Q3678">
        <f>pqZwift[[#This Row],[Afstand]]+IF(pqZwift[[#This Row],[Index]]&gt;1,Q3677,0)</f>
        <v>22758</v>
      </c>
      <c r="R3678">
        <v>27</v>
      </c>
      <c r="S3678">
        <v>88</v>
      </c>
    </row>
    <row r="3679" spans="2:19" x14ac:dyDescent="0.25">
      <c r="B3679">
        <v>3677</v>
      </c>
      <c r="C3679" t="s">
        <v>136</v>
      </c>
      <c r="D3679" t="s">
        <v>66</v>
      </c>
      <c r="E3679" s="10">
        <v>1.1574074074074073E-5</v>
      </c>
      <c r="F3679" t="s">
        <v>315</v>
      </c>
      <c r="G3679" t="s">
        <v>3026</v>
      </c>
      <c r="H3679" s="11">
        <v>44171.440983796296</v>
      </c>
      <c r="I3679" t="s">
        <v>4827</v>
      </c>
      <c r="J3679">
        <v>0</v>
      </c>
      <c r="K3679">
        <v>88</v>
      </c>
      <c r="M3679">
        <v>3677</v>
      </c>
      <c r="N3679" s="16">
        <v>1.1574074074074073E-5</v>
      </c>
      <c r="O3679">
        <v>1</v>
      </c>
      <c r="P3679">
        <v>6</v>
      </c>
      <c r="Q3679">
        <f>pqZwift[[#This Row],[Afstand]]+IF(pqZwift[[#This Row],[Index]]&gt;1,Q3678,0)</f>
        <v>22764</v>
      </c>
      <c r="R3679">
        <v>23</v>
      </c>
      <c r="S3679">
        <v>88</v>
      </c>
    </row>
    <row r="3680" spans="2:19" x14ac:dyDescent="0.25">
      <c r="B3680">
        <v>3678</v>
      </c>
      <c r="C3680" t="s">
        <v>136</v>
      </c>
      <c r="D3680" t="s">
        <v>35</v>
      </c>
      <c r="E3680" s="10">
        <v>1.1574074074074073E-5</v>
      </c>
      <c r="F3680" t="s">
        <v>76</v>
      </c>
      <c r="G3680" t="s">
        <v>188</v>
      </c>
      <c r="H3680" s="11">
        <v>44171.440995370373</v>
      </c>
      <c r="I3680" t="s">
        <v>4828</v>
      </c>
      <c r="J3680">
        <v>0</v>
      </c>
      <c r="K3680">
        <v>87</v>
      </c>
      <c r="M3680">
        <v>3678</v>
      </c>
      <c r="N3680" s="16">
        <v>1.1574074074074073E-5</v>
      </c>
      <c r="O3680">
        <v>1</v>
      </c>
      <c r="P3680">
        <v>8</v>
      </c>
      <c r="Q3680">
        <f>pqZwift[[#This Row],[Afstand]]+IF(pqZwift[[#This Row],[Index]]&gt;1,Q3679,0)</f>
        <v>22772</v>
      </c>
      <c r="R3680">
        <v>27</v>
      </c>
      <c r="S3680">
        <v>87</v>
      </c>
    </row>
    <row r="3681" spans="2:19" x14ac:dyDescent="0.25">
      <c r="B3681">
        <v>3679</v>
      </c>
      <c r="C3681" t="s">
        <v>136</v>
      </c>
      <c r="D3681" t="s">
        <v>35</v>
      </c>
      <c r="E3681" s="10">
        <v>1.1574074074074073E-5</v>
      </c>
      <c r="F3681" t="s">
        <v>76</v>
      </c>
      <c r="G3681" t="s">
        <v>290</v>
      </c>
      <c r="H3681" s="11">
        <v>44171.441006944442</v>
      </c>
      <c r="I3681" t="s">
        <v>4829</v>
      </c>
      <c r="J3681">
        <v>0</v>
      </c>
      <c r="K3681">
        <v>88</v>
      </c>
      <c r="M3681">
        <v>3679</v>
      </c>
      <c r="N3681" s="16">
        <v>1.1574074074074073E-5</v>
      </c>
      <c r="O3681">
        <v>1</v>
      </c>
      <c r="P3681">
        <v>8</v>
      </c>
      <c r="Q3681">
        <f>pqZwift[[#This Row],[Afstand]]+IF(pqZwift[[#This Row],[Index]]&gt;1,Q3680,0)</f>
        <v>22780</v>
      </c>
      <c r="R3681">
        <v>27</v>
      </c>
      <c r="S3681">
        <v>88</v>
      </c>
    </row>
    <row r="3682" spans="2:19" x14ac:dyDescent="0.25">
      <c r="B3682">
        <v>3680</v>
      </c>
      <c r="C3682" t="s">
        <v>136</v>
      </c>
      <c r="D3682" t="s">
        <v>43</v>
      </c>
      <c r="E3682" s="10">
        <v>1.1574074074074073E-5</v>
      </c>
      <c r="F3682" t="s">
        <v>76</v>
      </c>
      <c r="G3682" t="s">
        <v>4808</v>
      </c>
      <c r="H3682" s="11">
        <v>44171.441018518519</v>
      </c>
      <c r="I3682" t="s">
        <v>4830</v>
      </c>
      <c r="J3682">
        <v>0</v>
      </c>
      <c r="K3682">
        <v>87</v>
      </c>
      <c r="M3682">
        <v>3680</v>
      </c>
      <c r="N3682" s="16">
        <v>1.1574074074074073E-5</v>
      </c>
      <c r="O3682">
        <v>1</v>
      </c>
      <c r="P3682">
        <v>7</v>
      </c>
      <c r="Q3682">
        <f>pqZwift[[#This Row],[Afstand]]+IF(pqZwift[[#This Row],[Index]]&gt;1,Q3681,0)</f>
        <v>22787</v>
      </c>
      <c r="R3682">
        <v>27</v>
      </c>
      <c r="S3682">
        <v>87</v>
      </c>
    </row>
    <row r="3683" spans="2:19" x14ac:dyDescent="0.25">
      <c r="B3683">
        <v>3681</v>
      </c>
      <c r="C3683" t="s">
        <v>136</v>
      </c>
      <c r="D3683" t="s">
        <v>43</v>
      </c>
      <c r="E3683" s="10">
        <v>1.1574074074074073E-5</v>
      </c>
      <c r="F3683" t="s">
        <v>315</v>
      </c>
      <c r="G3683" t="s">
        <v>3934</v>
      </c>
      <c r="H3683" s="11">
        <v>44171.441030092596</v>
      </c>
      <c r="I3683" t="s">
        <v>4831</v>
      </c>
      <c r="J3683">
        <v>0</v>
      </c>
      <c r="K3683">
        <v>86</v>
      </c>
      <c r="M3683">
        <v>3681</v>
      </c>
      <c r="N3683" s="16">
        <v>1.1574074074074073E-5</v>
      </c>
      <c r="O3683">
        <v>1</v>
      </c>
      <c r="P3683">
        <v>7</v>
      </c>
      <c r="Q3683">
        <f>pqZwift[[#This Row],[Afstand]]+IF(pqZwift[[#This Row],[Index]]&gt;1,Q3682,0)</f>
        <v>22794</v>
      </c>
      <c r="R3683">
        <v>23</v>
      </c>
      <c r="S3683">
        <v>86</v>
      </c>
    </row>
    <row r="3684" spans="2:19" x14ac:dyDescent="0.25">
      <c r="B3684">
        <v>3682</v>
      </c>
      <c r="C3684" t="s">
        <v>136</v>
      </c>
      <c r="D3684" t="s">
        <v>87</v>
      </c>
      <c r="E3684" s="10">
        <v>1.1574074074074073E-5</v>
      </c>
      <c r="F3684" t="s">
        <v>93</v>
      </c>
      <c r="G3684" t="s">
        <v>194</v>
      </c>
      <c r="H3684" s="11">
        <v>44171.441041666665</v>
      </c>
      <c r="I3684" t="s">
        <v>4832</v>
      </c>
      <c r="J3684">
        <v>0</v>
      </c>
      <c r="K3684">
        <v>87</v>
      </c>
      <c r="M3684">
        <v>3682</v>
      </c>
      <c r="N3684" s="16">
        <v>1.1574074074074073E-5</v>
      </c>
      <c r="O3684">
        <v>1</v>
      </c>
      <c r="P3684">
        <v>9</v>
      </c>
      <c r="Q3684">
        <f>pqZwift[[#This Row],[Afstand]]+IF(pqZwift[[#This Row],[Index]]&gt;1,Q3683,0)</f>
        <v>22803</v>
      </c>
      <c r="R3684">
        <v>31</v>
      </c>
      <c r="S3684">
        <v>87</v>
      </c>
    </row>
    <row r="3685" spans="2:19" x14ac:dyDescent="0.25">
      <c r="B3685">
        <v>3683</v>
      </c>
      <c r="C3685" t="s">
        <v>136</v>
      </c>
      <c r="D3685" t="s">
        <v>35</v>
      </c>
      <c r="E3685" s="10">
        <v>1.1574074074074073E-5</v>
      </c>
      <c r="F3685" t="s">
        <v>76</v>
      </c>
      <c r="G3685" t="s">
        <v>188</v>
      </c>
      <c r="H3685" s="11">
        <v>44171.441053240742</v>
      </c>
      <c r="I3685" t="s">
        <v>4833</v>
      </c>
      <c r="J3685">
        <v>0</v>
      </c>
      <c r="K3685">
        <v>87</v>
      </c>
      <c r="M3685">
        <v>3683</v>
      </c>
      <c r="N3685" s="16">
        <v>1.1574074074074073E-5</v>
      </c>
      <c r="O3685">
        <v>1</v>
      </c>
      <c r="P3685">
        <v>8</v>
      </c>
      <c r="Q3685">
        <f>pqZwift[[#This Row],[Afstand]]+IF(pqZwift[[#This Row],[Index]]&gt;1,Q3684,0)</f>
        <v>22811</v>
      </c>
      <c r="R3685">
        <v>27</v>
      </c>
      <c r="S3685">
        <v>87</v>
      </c>
    </row>
    <row r="3686" spans="2:19" x14ac:dyDescent="0.25">
      <c r="B3686">
        <v>3684</v>
      </c>
      <c r="C3686" t="s">
        <v>136</v>
      </c>
      <c r="D3686" t="s">
        <v>35</v>
      </c>
      <c r="E3686" s="10">
        <v>1.1574074074074073E-5</v>
      </c>
      <c r="F3686" t="s">
        <v>76</v>
      </c>
      <c r="G3686" t="s">
        <v>188</v>
      </c>
      <c r="H3686" s="11">
        <v>44171.441064814811</v>
      </c>
      <c r="I3686" t="s">
        <v>4834</v>
      </c>
      <c r="J3686">
        <v>0</v>
      </c>
      <c r="K3686">
        <v>87</v>
      </c>
      <c r="M3686">
        <v>3684</v>
      </c>
      <c r="N3686" s="16">
        <v>1.1574074074074073E-5</v>
      </c>
      <c r="O3686">
        <v>1</v>
      </c>
      <c r="P3686">
        <v>8</v>
      </c>
      <c r="Q3686">
        <f>pqZwift[[#This Row],[Afstand]]+IF(pqZwift[[#This Row],[Index]]&gt;1,Q3685,0)</f>
        <v>22819</v>
      </c>
      <c r="R3686">
        <v>27</v>
      </c>
      <c r="S3686">
        <v>87</v>
      </c>
    </row>
    <row r="3687" spans="2:19" x14ac:dyDescent="0.25">
      <c r="B3687">
        <v>3685</v>
      </c>
      <c r="C3687" t="s">
        <v>136</v>
      </c>
      <c r="D3687" t="s">
        <v>66</v>
      </c>
      <c r="E3687" s="10">
        <v>1.1574074074074073E-5</v>
      </c>
      <c r="F3687" t="s">
        <v>315</v>
      </c>
      <c r="G3687" t="s">
        <v>3026</v>
      </c>
      <c r="H3687" s="11">
        <v>44171.441076388888</v>
      </c>
      <c r="I3687" t="s">
        <v>4835</v>
      </c>
      <c r="J3687">
        <v>0</v>
      </c>
      <c r="K3687">
        <v>86</v>
      </c>
      <c r="M3687">
        <v>3685</v>
      </c>
      <c r="N3687" s="16">
        <v>1.1574074074074073E-5</v>
      </c>
      <c r="O3687">
        <v>1</v>
      </c>
      <c r="P3687">
        <v>6</v>
      </c>
      <c r="Q3687">
        <f>pqZwift[[#This Row],[Afstand]]+IF(pqZwift[[#This Row],[Index]]&gt;1,Q3686,0)</f>
        <v>22825</v>
      </c>
      <c r="R3687">
        <v>23</v>
      </c>
      <c r="S3687">
        <v>86</v>
      </c>
    </row>
    <row r="3688" spans="2:19" x14ac:dyDescent="0.25">
      <c r="B3688">
        <v>3686</v>
      </c>
      <c r="C3688" t="s">
        <v>136</v>
      </c>
      <c r="D3688" t="s">
        <v>35</v>
      </c>
      <c r="E3688" s="10">
        <v>1.1574074074074073E-5</v>
      </c>
      <c r="F3688" t="s">
        <v>76</v>
      </c>
      <c r="G3688" t="s">
        <v>188</v>
      </c>
      <c r="H3688" s="11">
        <v>44171.441087962965</v>
      </c>
      <c r="I3688" t="s">
        <v>4836</v>
      </c>
      <c r="J3688">
        <v>0</v>
      </c>
      <c r="K3688">
        <v>87</v>
      </c>
      <c r="M3688">
        <v>3686</v>
      </c>
      <c r="N3688" s="16">
        <v>1.1574074074074073E-5</v>
      </c>
      <c r="O3688">
        <v>1</v>
      </c>
      <c r="P3688">
        <v>8</v>
      </c>
      <c r="Q3688">
        <f>pqZwift[[#This Row],[Afstand]]+IF(pqZwift[[#This Row],[Index]]&gt;1,Q3687,0)</f>
        <v>22833</v>
      </c>
      <c r="R3688">
        <v>27</v>
      </c>
      <c r="S3688">
        <v>87</v>
      </c>
    </row>
    <row r="3689" spans="2:19" x14ac:dyDescent="0.25">
      <c r="B3689">
        <v>3687</v>
      </c>
      <c r="C3689" t="s">
        <v>136</v>
      </c>
      <c r="D3689" t="s">
        <v>35</v>
      </c>
      <c r="E3689" s="10">
        <v>1.1574074074074073E-5</v>
      </c>
      <c r="F3689" t="s">
        <v>76</v>
      </c>
      <c r="G3689" t="s">
        <v>3268</v>
      </c>
      <c r="H3689" s="11">
        <v>44171.441099537034</v>
      </c>
      <c r="I3689" t="s">
        <v>4837</v>
      </c>
      <c r="J3689">
        <v>0</v>
      </c>
      <c r="K3689">
        <v>87</v>
      </c>
      <c r="M3689">
        <v>3687</v>
      </c>
      <c r="N3689" s="16">
        <v>1.1574074074074073E-5</v>
      </c>
      <c r="O3689">
        <v>1</v>
      </c>
      <c r="P3689">
        <v>8</v>
      </c>
      <c r="Q3689">
        <f>pqZwift[[#This Row],[Afstand]]+IF(pqZwift[[#This Row],[Index]]&gt;1,Q3688,0)</f>
        <v>22841</v>
      </c>
      <c r="R3689">
        <v>27</v>
      </c>
      <c r="S3689">
        <v>87</v>
      </c>
    </row>
    <row r="3690" spans="2:19" x14ac:dyDescent="0.25">
      <c r="B3690">
        <v>3688</v>
      </c>
      <c r="C3690" t="s">
        <v>136</v>
      </c>
      <c r="D3690" t="s">
        <v>87</v>
      </c>
      <c r="E3690" s="10">
        <v>1.1574074074074073E-5</v>
      </c>
      <c r="F3690" t="s">
        <v>93</v>
      </c>
      <c r="G3690" t="s">
        <v>4838</v>
      </c>
      <c r="H3690" s="11">
        <v>44171.441111111111</v>
      </c>
      <c r="I3690" t="s">
        <v>4839</v>
      </c>
      <c r="J3690">
        <v>0</v>
      </c>
      <c r="K3690">
        <v>86</v>
      </c>
      <c r="M3690">
        <v>3688</v>
      </c>
      <c r="N3690" s="16">
        <v>1.1574074074074073E-5</v>
      </c>
      <c r="O3690">
        <v>1</v>
      </c>
      <c r="P3690">
        <v>9</v>
      </c>
      <c r="Q3690">
        <f>pqZwift[[#This Row],[Afstand]]+IF(pqZwift[[#This Row],[Index]]&gt;1,Q3689,0)</f>
        <v>22850</v>
      </c>
      <c r="R3690">
        <v>31</v>
      </c>
      <c r="S3690">
        <v>86</v>
      </c>
    </row>
    <row r="3691" spans="2:19" x14ac:dyDescent="0.25">
      <c r="B3691">
        <v>3689</v>
      </c>
      <c r="C3691" t="s">
        <v>136</v>
      </c>
      <c r="D3691" t="s">
        <v>35</v>
      </c>
      <c r="E3691" s="10">
        <v>1.1574074074074073E-5</v>
      </c>
      <c r="F3691" t="s">
        <v>185</v>
      </c>
      <c r="G3691" t="s">
        <v>313</v>
      </c>
      <c r="H3691" s="11">
        <v>44171.441122685188</v>
      </c>
      <c r="I3691" t="s">
        <v>4840</v>
      </c>
      <c r="J3691">
        <v>0</v>
      </c>
      <c r="K3691">
        <v>87</v>
      </c>
      <c r="M3691">
        <v>3689</v>
      </c>
      <c r="N3691" s="16">
        <v>1.1574074074074073E-5</v>
      </c>
      <c r="O3691">
        <v>1</v>
      </c>
      <c r="P3691">
        <v>8</v>
      </c>
      <c r="Q3691">
        <f>pqZwift[[#This Row],[Afstand]]+IF(pqZwift[[#This Row],[Index]]&gt;1,Q3690,0)</f>
        <v>22858</v>
      </c>
      <c r="R3691">
        <v>28</v>
      </c>
      <c r="S3691">
        <v>87</v>
      </c>
    </row>
    <row r="3692" spans="2:19" x14ac:dyDescent="0.25">
      <c r="B3692">
        <v>3690</v>
      </c>
      <c r="C3692" t="s">
        <v>136</v>
      </c>
      <c r="D3692" t="s">
        <v>43</v>
      </c>
      <c r="E3692" s="10">
        <v>1.1574074074074073E-5</v>
      </c>
      <c r="F3692" t="s">
        <v>79</v>
      </c>
      <c r="G3692" t="s">
        <v>4841</v>
      </c>
      <c r="H3692" s="11">
        <v>44171.441134259258</v>
      </c>
      <c r="I3692" t="s">
        <v>4842</v>
      </c>
      <c r="J3692">
        <v>0</v>
      </c>
      <c r="K3692">
        <v>87</v>
      </c>
      <c r="M3692">
        <v>3690</v>
      </c>
      <c r="N3692" s="16">
        <v>1.1574074074074073E-5</v>
      </c>
      <c r="O3692">
        <v>1</v>
      </c>
      <c r="P3692">
        <v>7</v>
      </c>
      <c r="Q3692">
        <f>pqZwift[[#This Row],[Afstand]]+IF(pqZwift[[#This Row],[Index]]&gt;1,Q3691,0)</f>
        <v>22865</v>
      </c>
      <c r="R3692">
        <v>26</v>
      </c>
      <c r="S3692">
        <v>87</v>
      </c>
    </row>
    <row r="3693" spans="2:19" x14ac:dyDescent="0.25">
      <c r="B3693">
        <v>3691</v>
      </c>
      <c r="C3693" t="s">
        <v>136</v>
      </c>
      <c r="D3693" t="s">
        <v>43</v>
      </c>
      <c r="E3693" s="10">
        <v>1.1574074074074073E-5</v>
      </c>
      <c r="F3693" t="s">
        <v>79</v>
      </c>
      <c r="G3693" t="s">
        <v>4843</v>
      </c>
      <c r="H3693" s="11">
        <v>44171.441145833334</v>
      </c>
      <c r="I3693" t="s">
        <v>4844</v>
      </c>
      <c r="J3693">
        <v>0</v>
      </c>
      <c r="K3693">
        <v>87</v>
      </c>
      <c r="M3693">
        <v>3691</v>
      </c>
      <c r="N3693" s="16">
        <v>1.1574074074074073E-5</v>
      </c>
      <c r="O3693">
        <v>1</v>
      </c>
      <c r="P3693">
        <v>7</v>
      </c>
      <c r="Q3693">
        <f>pqZwift[[#This Row],[Afstand]]+IF(pqZwift[[#This Row],[Index]]&gt;1,Q3692,0)</f>
        <v>22872</v>
      </c>
      <c r="R3693">
        <v>26</v>
      </c>
      <c r="S3693">
        <v>87</v>
      </c>
    </row>
    <row r="3694" spans="2:19" x14ac:dyDescent="0.25">
      <c r="B3694">
        <v>3692</v>
      </c>
      <c r="C3694" t="s">
        <v>136</v>
      </c>
      <c r="D3694" t="s">
        <v>43</v>
      </c>
      <c r="E3694" s="10">
        <v>1.1574074074074073E-5</v>
      </c>
      <c r="F3694" t="s">
        <v>76</v>
      </c>
      <c r="G3694" t="s">
        <v>169</v>
      </c>
      <c r="H3694" s="11">
        <v>44171.441157407404</v>
      </c>
      <c r="I3694" t="s">
        <v>4845</v>
      </c>
      <c r="J3694">
        <v>0</v>
      </c>
      <c r="K3694">
        <v>86</v>
      </c>
      <c r="M3694">
        <v>3692</v>
      </c>
      <c r="N3694" s="16">
        <v>1.1574074074074073E-5</v>
      </c>
      <c r="O3694">
        <v>1</v>
      </c>
      <c r="P3694">
        <v>7</v>
      </c>
      <c r="Q3694">
        <f>pqZwift[[#This Row],[Afstand]]+IF(pqZwift[[#This Row],[Index]]&gt;1,Q3693,0)</f>
        <v>22879</v>
      </c>
      <c r="R3694">
        <v>27</v>
      </c>
      <c r="S3694">
        <v>86</v>
      </c>
    </row>
    <row r="3695" spans="2:19" x14ac:dyDescent="0.25">
      <c r="B3695">
        <v>3693</v>
      </c>
      <c r="C3695" t="s">
        <v>136</v>
      </c>
      <c r="D3695" t="s">
        <v>43</v>
      </c>
      <c r="E3695" s="10">
        <v>1.1574074074074073E-5</v>
      </c>
      <c r="F3695" t="s">
        <v>173</v>
      </c>
      <c r="G3695" t="s">
        <v>2724</v>
      </c>
      <c r="H3695" s="11">
        <v>44171.441168981481</v>
      </c>
      <c r="I3695" t="s">
        <v>4846</v>
      </c>
      <c r="J3695">
        <v>0</v>
      </c>
      <c r="K3695">
        <v>87</v>
      </c>
      <c r="M3695">
        <v>3693</v>
      </c>
      <c r="N3695" s="16">
        <v>1.1574074074074073E-5</v>
      </c>
      <c r="O3695">
        <v>1</v>
      </c>
      <c r="P3695">
        <v>7</v>
      </c>
      <c r="Q3695">
        <f>pqZwift[[#This Row],[Afstand]]+IF(pqZwift[[#This Row],[Index]]&gt;1,Q3694,0)</f>
        <v>22886</v>
      </c>
      <c r="R3695">
        <v>25</v>
      </c>
      <c r="S3695">
        <v>87</v>
      </c>
    </row>
    <row r="3696" spans="2:19" x14ac:dyDescent="0.25">
      <c r="B3696">
        <v>3694</v>
      </c>
      <c r="C3696" t="s">
        <v>136</v>
      </c>
      <c r="D3696" t="s">
        <v>87</v>
      </c>
      <c r="E3696" s="10">
        <v>1.1574074074074073E-5</v>
      </c>
      <c r="F3696" t="s">
        <v>93</v>
      </c>
      <c r="G3696" t="s">
        <v>2721</v>
      </c>
      <c r="H3696" s="11">
        <v>44171.441180555557</v>
      </c>
      <c r="I3696" t="s">
        <v>4847</v>
      </c>
      <c r="J3696">
        <v>0</v>
      </c>
      <c r="K3696">
        <v>88</v>
      </c>
      <c r="M3696">
        <v>3694</v>
      </c>
      <c r="N3696" s="16">
        <v>1.1574074074074073E-5</v>
      </c>
      <c r="O3696">
        <v>1</v>
      </c>
      <c r="P3696">
        <v>9</v>
      </c>
      <c r="Q3696">
        <f>pqZwift[[#This Row],[Afstand]]+IF(pqZwift[[#This Row],[Index]]&gt;1,Q3695,0)</f>
        <v>22895</v>
      </c>
      <c r="R3696">
        <v>31</v>
      </c>
      <c r="S3696">
        <v>88</v>
      </c>
    </row>
    <row r="3697" spans="2:19" x14ac:dyDescent="0.25">
      <c r="B3697">
        <v>3695</v>
      </c>
      <c r="C3697" t="s">
        <v>136</v>
      </c>
      <c r="D3697" t="s">
        <v>43</v>
      </c>
      <c r="E3697" s="10">
        <v>1.1574074074074073E-5</v>
      </c>
      <c r="F3697" t="s">
        <v>79</v>
      </c>
      <c r="G3697" t="s">
        <v>156</v>
      </c>
      <c r="H3697" s="11">
        <v>44171.441192129627</v>
      </c>
      <c r="I3697" t="s">
        <v>4848</v>
      </c>
      <c r="J3697">
        <v>0</v>
      </c>
      <c r="K3697">
        <v>88</v>
      </c>
      <c r="M3697">
        <v>3695</v>
      </c>
      <c r="N3697" s="16">
        <v>1.1574074074074073E-5</v>
      </c>
      <c r="O3697">
        <v>1</v>
      </c>
      <c r="P3697">
        <v>7</v>
      </c>
      <c r="Q3697">
        <f>pqZwift[[#This Row],[Afstand]]+IF(pqZwift[[#This Row],[Index]]&gt;1,Q3696,0)</f>
        <v>22902</v>
      </c>
      <c r="R3697">
        <v>26</v>
      </c>
      <c r="S3697">
        <v>88</v>
      </c>
    </row>
    <row r="3698" spans="2:19" x14ac:dyDescent="0.25">
      <c r="B3698">
        <v>3696</v>
      </c>
      <c r="C3698" t="s">
        <v>136</v>
      </c>
      <c r="D3698" t="s">
        <v>35</v>
      </c>
      <c r="E3698" s="10">
        <v>1.1574074074074073E-5</v>
      </c>
      <c r="F3698" t="s">
        <v>84</v>
      </c>
      <c r="G3698" t="s">
        <v>4849</v>
      </c>
      <c r="H3698" s="11">
        <v>44171.441203703704</v>
      </c>
      <c r="I3698" t="s">
        <v>4850</v>
      </c>
      <c r="J3698">
        <v>0</v>
      </c>
      <c r="K3698">
        <v>87</v>
      </c>
      <c r="M3698">
        <v>3696</v>
      </c>
      <c r="N3698" s="16">
        <v>1.1574074074074073E-5</v>
      </c>
      <c r="O3698">
        <v>1</v>
      </c>
      <c r="P3698">
        <v>8</v>
      </c>
      <c r="Q3698">
        <f>pqZwift[[#This Row],[Afstand]]+IF(pqZwift[[#This Row],[Index]]&gt;1,Q3697,0)</f>
        <v>22910</v>
      </c>
      <c r="R3698">
        <v>29</v>
      </c>
      <c r="S3698">
        <v>87</v>
      </c>
    </row>
    <row r="3699" spans="2:19" x14ac:dyDescent="0.25">
      <c r="B3699">
        <v>3697</v>
      </c>
      <c r="C3699" t="s">
        <v>136</v>
      </c>
      <c r="D3699" t="s">
        <v>35</v>
      </c>
      <c r="E3699" s="10">
        <v>1.1574074074074073E-5</v>
      </c>
      <c r="F3699" t="s">
        <v>185</v>
      </c>
      <c r="G3699" t="s">
        <v>2901</v>
      </c>
      <c r="H3699" s="11">
        <v>44171.44121527778</v>
      </c>
      <c r="I3699" t="s">
        <v>4851</v>
      </c>
      <c r="J3699">
        <v>0</v>
      </c>
      <c r="K3699">
        <v>88</v>
      </c>
      <c r="M3699">
        <v>3697</v>
      </c>
      <c r="N3699" s="16">
        <v>1.1574074074074073E-5</v>
      </c>
      <c r="O3699">
        <v>1</v>
      </c>
      <c r="P3699">
        <v>8</v>
      </c>
      <c r="Q3699">
        <f>pqZwift[[#This Row],[Afstand]]+IF(pqZwift[[#This Row],[Index]]&gt;1,Q3698,0)</f>
        <v>22918</v>
      </c>
      <c r="R3699">
        <v>28</v>
      </c>
      <c r="S3699">
        <v>88</v>
      </c>
    </row>
    <row r="3700" spans="2:19" x14ac:dyDescent="0.25">
      <c r="B3700">
        <v>3698</v>
      </c>
      <c r="C3700" t="s">
        <v>136</v>
      </c>
      <c r="D3700" t="s">
        <v>43</v>
      </c>
      <c r="E3700" s="10">
        <v>1.1574074074074073E-5</v>
      </c>
      <c r="F3700" t="s">
        <v>173</v>
      </c>
      <c r="G3700" t="s">
        <v>2252</v>
      </c>
      <c r="H3700" s="11">
        <v>44171.44122685185</v>
      </c>
      <c r="I3700" t="s">
        <v>4852</v>
      </c>
      <c r="J3700">
        <v>0</v>
      </c>
      <c r="K3700">
        <v>88</v>
      </c>
      <c r="M3700">
        <v>3698</v>
      </c>
      <c r="N3700" s="16">
        <v>1.1574074074074073E-5</v>
      </c>
      <c r="O3700">
        <v>1</v>
      </c>
      <c r="P3700">
        <v>7</v>
      </c>
      <c r="Q3700">
        <f>pqZwift[[#This Row],[Afstand]]+IF(pqZwift[[#This Row],[Index]]&gt;1,Q3699,0)</f>
        <v>22925</v>
      </c>
      <c r="R3700">
        <v>25</v>
      </c>
      <c r="S3700">
        <v>88</v>
      </c>
    </row>
    <row r="3701" spans="2:19" x14ac:dyDescent="0.25">
      <c r="B3701">
        <v>3699</v>
      </c>
      <c r="C3701" t="s">
        <v>136</v>
      </c>
      <c r="D3701" t="s">
        <v>35</v>
      </c>
      <c r="E3701" s="10">
        <v>1.1574074074074073E-5</v>
      </c>
      <c r="F3701" t="s">
        <v>84</v>
      </c>
      <c r="G3701" t="s">
        <v>4407</v>
      </c>
      <c r="H3701" s="11">
        <v>44171.441238425927</v>
      </c>
      <c r="I3701" t="s">
        <v>4853</v>
      </c>
      <c r="J3701">
        <v>0</v>
      </c>
      <c r="K3701">
        <v>88</v>
      </c>
      <c r="M3701">
        <v>3699</v>
      </c>
      <c r="N3701" s="16">
        <v>1.1574074074074073E-5</v>
      </c>
      <c r="O3701">
        <v>1</v>
      </c>
      <c r="P3701">
        <v>8</v>
      </c>
      <c r="Q3701">
        <f>pqZwift[[#This Row],[Afstand]]+IF(pqZwift[[#This Row],[Index]]&gt;1,Q3700,0)</f>
        <v>22933</v>
      </c>
      <c r="R3701">
        <v>29</v>
      </c>
      <c r="S3701">
        <v>88</v>
      </c>
    </row>
    <row r="3702" spans="2:19" x14ac:dyDescent="0.25">
      <c r="B3702">
        <v>3700</v>
      </c>
      <c r="C3702" t="s">
        <v>136</v>
      </c>
      <c r="D3702" t="s">
        <v>43</v>
      </c>
      <c r="E3702" s="10">
        <v>1.1574074074074073E-5</v>
      </c>
      <c r="F3702" t="s">
        <v>173</v>
      </c>
      <c r="G3702" t="s">
        <v>3160</v>
      </c>
      <c r="H3702" s="11">
        <v>44171.441250000003</v>
      </c>
      <c r="I3702" t="s">
        <v>4854</v>
      </c>
      <c r="J3702">
        <v>0</v>
      </c>
      <c r="K3702">
        <v>88</v>
      </c>
      <c r="M3702">
        <v>3700</v>
      </c>
      <c r="N3702" s="16">
        <v>1.1574074074074073E-5</v>
      </c>
      <c r="O3702">
        <v>1</v>
      </c>
      <c r="P3702">
        <v>7</v>
      </c>
      <c r="Q3702">
        <f>pqZwift[[#This Row],[Afstand]]+IF(pqZwift[[#This Row],[Index]]&gt;1,Q3701,0)</f>
        <v>22940</v>
      </c>
      <c r="R3702">
        <v>25</v>
      </c>
      <c r="S3702">
        <v>88</v>
      </c>
    </row>
    <row r="3703" spans="2:19" x14ac:dyDescent="0.25">
      <c r="B3703">
        <v>3701</v>
      </c>
      <c r="C3703" t="s">
        <v>136</v>
      </c>
      <c r="D3703" t="s">
        <v>43</v>
      </c>
      <c r="E3703" s="10">
        <v>1.1574074074074073E-5</v>
      </c>
      <c r="F3703" t="s">
        <v>79</v>
      </c>
      <c r="G3703" t="s">
        <v>3319</v>
      </c>
      <c r="H3703" s="11">
        <v>44171.441261574073</v>
      </c>
      <c r="I3703" t="s">
        <v>4855</v>
      </c>
      <c r="J3703">
        <v>0</v>
      </c>
      <c r="K3703">
        <v>88</v>
      </c>
      <c r="M3703">
        <v>3701</v>
      </c>
      <c r="N3703" s="16">
        <v>1.1574074074074073E-5</v>
      </c>
      <c r="O3703">
        <v>1</v>
      </c>
      <c r="P3703">
        <v>7</v>
      </c>
      <c r="Q3703">
        <f>pqZwift[[#This Row],[Afstand]]+IF(pqZwift[[#This Row],[Index]]&gt;1,Q3702,0)</f>
        <v>22947</v>
      </c>
      <c r="R3703">
        <v>26</v>
      </c>
      <c r="S3703">
        <v>88</v>
      </c>
    </row>
    <row r="3704" spans="2:19" x14ac:dyDescent="0.25">
      <c r="B3704">
        <v>3702</v>
      </c>
      <c r="C3704" t="s">
        <v>136</v>
      </c>
      <c r="D3704" t="s">
        <v>43</v>
      </c>
      <c r="E3704" s="10">
        <v>1.1574074074074073E-5</v>
      </c>
      <c r="F3704" t="s">
        <v>173</v>
      </c>
      <c r="G3704" t="s">
        <v>41</v>
      </c>
      <c r="H3704" s="11">
        <v>44171.44127314815</v>
      </c>
      <c r="I3704" t="s">
        <v>4856</v>
      </c>
      <c r="J3704">
        <v>0</v>
      </c>
      <c r="K3704">
        <v>89</v>
      </c>
      <c r="M3704">
        <v>3702</v>
      </c>
      <c r="N3704" s="16">
        <v>1.1574074074074073E-5</v>
      </c>
      <c r="O3704">
        <v>1</v>
      </c>
      <c r="P3704">
        <v>7</v>
      </c>
      <c r="Q3704">
        <f>pqZwift[[#This Row],[Afstand]]+IF(pqZwift[[#This Row],[Index]]&gt;1,Q3703,0)</f>
        <v>22954</v>
      </c>
      <c r="R3704">
        <v>25</v>
      </c>
      <c r="S3704">
        <v>89</v>
      </c>
    </row>
    <row r="3705" spans="2:19" x14ac:dyDescent="0.25">
      <c r="B3705">
        <v>3703</v>
      </c>
      <c r="C3705" t="s">
        <v>136</v>
      </c>
      <c r="D3705" t="s">
        <v>43</v>
      </c>
      <c r="E3705" s="10">
        <v>1.1574074074074073E-5</v>
      </c>
      <c r="F3705" t="s">
        <v>173</v>
      </c>
      <c r="G3705" t="s">
        <v>41</v>
      </c>
      <c r="H3705" s="11">
        <v>44171.441284722219</v>
      </c>
      <c r="I3705" t="s">
        <v>4857</v>
      </c>
      <c r="J3705">
        <v>0</v>
      </c>
      <c r="K3705">
        <v>89</v>
      </c>
      <c r="M3705">
        <v>3703</v>
      </c>
      <c r="N3705" s="16">
        <v>1.1574074074074073E-5</v>
      </c>
      <c r="O3705">
        <v>1</v>
      </c>
      <c r="P3705">
        <v>7</v>
      </c>
      <c r="Q3705">
        <f>pqZwift[[#This Row],[Afstand]]+IF(pqZwift[[#This Row],[Index]]&gt;1,Q3704,0)</f>
        <v>22961</v>
      </c>
      <c r="R3705">
        <v>25</v>
      </c>
      <c r="S3705">
        <v>89</v>
      </c>
    </row>
    <row r="3706" spans="2:19" x14ac:dyDescent="0.25">
      <c r="B3706">
        <v>3704</v>
      </c>
      <c r="C3706" t="s">
        <v>36</v>
      </c>
      <c r="D3706" t="s">
        <v>43</v>
      </c>
      <c r="E3706" s="10">
        <v>1.1574074074074073E-5</v>
      </c>
      <c r="F3706" t="s">
        <v>173</v>
      </c>
      <c r="G3706" t="s">
        <v>41</v>
      </c>
      <c r="H3706" s="11">
        <v>44171.441296296296</v>
      </c>
      <c r="I3706" t="s">
        <v>4858</v>
      </c>
      <c r="J3706">
        <v>0</v>
      </c>
      <c r="K3706">
        <v>89</v>
      </c>
      <c r="M3706">
        <v>3704</v>
      </c>
      <c r="N3706" s="16">
        <v>1.1574074074074073E-5</v>
      </c>
      <c r="O3706">
        <v>2</v>
      </c>
      <c r="P3706">
        <v>7</v>
      </c>
      <c r="Q3706">
        <f>pqZwift[[#This Row],[Afstand]]+IF(pqZwift[[#This Row],[Index]]&gt;1,Q3705,0)</f>
        <v>22968</v>
      </c>
      <c r="R3706">
        <v>25</v>
      </c>
      <c r="S3706">
        <v>89</v>
      </c>
    </row>
    <row r="3707" spans="2:19" x14ac:dyDescent="0.25">
      <c r="B3707">
        <v>3705</v>
      </c>
      <c r="C3707" t="s">
        <v>36</v>
      </c>
      <c r="D3707" t="s">
        <v>43</v>
      </c>
      <c r="E3707" s="10">
        <v>1.1574074074074073E-5</v>
      </c>
      <c r="F3707" t="s">
        <v>173</v>
      </c>
      <c r="G3707" t="s">
        <v>4859</v>
      </c>
      <c r="H3707" s="11">
        <v>44171.441307870373</v>
      </c>
      <c r="I3707" t="s">
        <v>4860</v>
      </c>
      <c r="J3707">
        <v>0</v>
      </c>
      <c r="K3707">
        <v>88</v>
      </c>
      <c r="M3707">
        <v>3705</v>
      </c>
      <c r="N3707" s="16">
        <v>1.1574074074074073E-5</v>
      </c>
      <c r="O3707">
        <v>2</v>
      </c>
      <c r="P3707">
        <v>7</v>
      </c>
      <c r="Q3707">
        <f>pqZwift[[#This Row],[Afstand]]+IF(pqZwift[[#This Row],[Index]]&gt;1,Q3706,0)</f>
        <v>22975</v>
      </c>
      <c r="R3707">
        <v>25</v>
      </c>
      <c r="S3707">
        <v>88</v>
      </c>
    </row>
    <row r="3708" spans="2:19" x14ac:dyDescent="0.25">
      <c r="B3708">
        <v>3706</v>
      </c>
      <c r="C3708" t="s">
        <v>36</v>
      </c>
      <c r="D3708" t="s">
        <v>43</v>
      </c>
      <c r="E3708" s="10">
        <v>1.1574074074074073E-5</v>
      </c>
      <c r="F3708" t="s">
        <v>79</v>
      </c>
      <c r="G3708" t="s">
        <v>3883</v>
      </c>
      <c r="H3708" s="11">
        <v>44171.441319444442</v>
      </c>
      <c r="I3708" t="s">
        <v>4861</v>
      </c>
      <c r="J3708">
        <v>0</v>
      </c>
      <c r="K3708">
        <v>89</v>
      </c>
      <c r="M3708">
        <v>3706</v>
      </c>
      <c r="N3708" s="16">
        <v>1.1574074074074073E-5</v>
      </c>
      <c r="O3708">
        <v>2</v>
      </c>
      <c r="P3708">
        <v>7</v>
      </c>
      <c r="Q3708">
        <f>pqZwift[[#This Row],[Afstand]]+IF(pqZwift[[#This Row],[Index]]&gt;1,Q3707,0)</f>
        <v>22982</v>
      </c>
      <c r="R3708">
        <v>26</v>
      </c>
      <c r="S3708">
        <v>89</v>
      </c>
    </row>
    <row r="3709" spans="2:19" x14ac:dyDescent="0.25">
      <c r="B3709">
        <v>3707</v>
      </c>
      <c r="C3709" t="s">
        <v>36</v>
      </c>
      <c r="D3709" t="s">
        <v>43</v>
      </c>
      <c r="E3709" s="10">
        <v>1.1574074074074073E-5</v>
      </c>
      <c r="F3709" t="s">
        <v>173</v>
      </c>
      <c r="G3709" t="s">
        <v>4862</v>
      </c>
      <c r="H3709" s="11">
        <v>44171.441331018519</v>
      </c>
      <c r="I3709" t="s">
        <v>4863</v>
      </c>
      <c r="J3709">
        <v>0</v>
      </c>
      <c r="K3709">
        <v>89</v>
      </c>
      <c r="M3709">
        <v>3707</v>
      </c>
      <c r="N3709" s="16">
        <v>1.1574074074074073E-5</v>
      </c>
      <c r="O3709">
        <v>2</v>
      </c>
      <c r="P3709">
        <v>7</v>
      </c>
      <c r="Q3709">
        <f>pqZwift[[#This Row],[Afstand]]+IF(pqZwift[[#This Row],[Index]]&gt;1,Q3708,0)</f>
        <v>22989</v>
      </c>
      <c r="R3709">
        <v>25</v>
      </c>
      <c r="S3709">
        <v>89</v>
      </c>
    </row>
    <row r="3710" spans="2:19" x14ac:dyDescent="0.25">
      <c r="B3710">
        <v>3708</v>
      </c>
      <c r="C3710" t="s">
        <v>36</v>
      </c>
      <c r="D3710" t="s">
        <v>43</v>
      </c>
      <c r="E3710" s="10">
        <v>1.1574074074074073E-5</v>
      </c>
      <c r="F3710" t="s">
        <v>73</v>
      </c>
      <c r="G3710" t="s">
        <v>2931</v>
      </c>
      <c r="H3710" s="11">
        <v>44171.441342592596</v>
      </c>
      <c r="I3710" t="s">
        <v>4864</v>
      </c>
      <c r="J3710">
        <v>0</v>
      </c>
      <c r="K3710">
        <v>90</v>
      </c>
      <c r="M3710">
        <v>3708</v>
      </c>
      <c r="N3710" s="16">
        <v>1.1574074074074073E-5</v>
      </c>
      <c r="O3710">
        <v>2</v>
      </c>
      <c r="P3710">
        <v>7</v>
      </c>
      <c r="Q3710">
        <f>pqZwift[[#This Row],[Afstand]]+IF(pqZwift[[#This Row],[Index]]&gt;1,Q3709,0)</f>
        <v>22996</v>
      </c>
      <c r="R3710">
        <v>24</v>
      </c>
      <c r="S3710">
        <v>90</v>
      </c>
    </row>
    <row r="3711" spans="2:19" x14ac:dyDescent="0.25">
      <c r="B3711">
        <v>3709</v>
      </c>
      <c r="C3711" t="s">
        <v>36</v>
      </c>
      <c r="D3711" t="s">
        <v>66</v>
      </c>
      <c r="E3711" s="10">
        <v>1.1574074074074073E-5</v>
      </c>
      <c r="F3711" t="s">
        <v>70</v>
      </c>
      <c r="G3711" t="s">
        <v>4865</v>
      </c>
      <c r="H3711" s="11">
        <v>44171.441354166665</v>
      </c>
      <c r="I3711" t="s">
        <v>4866</v>
      </c>
      <c r="J3711">
        <v>0</v>
      </c>
      <c r="K3711">
        <v>91</v>
      </c>
      <c r="M3711">
        <v>3709</v>
      </c>
      <c r="N3711" s="16">
        <v>1.1574074074074073E-5</v>
      </c>
      <c r="O3711">
        <v>2</v>
      </c>
      <c r="P3711">
        <v>6</v>
      </c>
      <c r="Q3711">
        <f>pqZwift[[#This Row],[Afstand]]+IF(pqZwift[[#This Row],[Index]]&gt;1,Q3710,0)</f>
        <v>23002</v>
      </c>
      <c r="R3711">
        <v>22</v>
      </c>
      <c r="S3711">
        <v>91</v>
      </c>
    </row>
    <row r="3712" spans="2:19" x14ac:dyDescent="0.25">
      <c r="B3712">
        <v>3710</v>
      </c>
      <c r="C3712" t="s">
        <v>36</v>
      </c>
      <c r="D3712" t="s">
        <v>35</v>
      </c>
      <c r="E3712" s="10">
        <v>1.1574074074074073E-5</v>
      </c>
      <c r="F3712" t="s">
        <v>185</v>
      </c>
      <c r="G3712" t="s">
        <v>2274</v>
      </c>
      <c r="H3712" s="11">
        <v>44171.441365740742</v>
      </c>
      <c r="I3712" t="s">
        <v>4867</v>
      </c>
      <c r="J3712">
        <v>0</v>
      </c>
      <c r="K3712">
        <v>91</v>
      </c>
      <c r="M3712">
        <v>3710</v>
      </c>
      <c r="N3712" s="16">
        <v>1.1574074074074073E-5</v>
      </c>
      <c r="O3712">
        <v>2</v>
      </c>
      <c r="P3712">
        <v>8</v>
      </c>
      <c r="Q3712">
        <f>pqZwift[[#This Row],[Afstand]]+IF(pqZwift[[#This Row],[Index]]&gt;1,Q3711,0)</f>
        <v>23010</v>
      </c>
      <c r="R3712">
        <v>28</v>
      </c>
      <c r="S3712">
        <v>91</v>
      </c>
    </row>
    <row r="3713" spans="2:19" x14ac:dyDescent="0.25">
      <c r="B3713">
        <v>3711</v>
      </c>
      <c r="C3713" t="s">
        <v>36</v>
      </c>
      <c r="D3713" t="s">
        <v>43</v>
      </c>
      <c r="E3713" s="10">
        <v>1.1574074074074073E-5</v>
      </c>
      <c r="F3713" t="s">
        <v>73</v>
      </c>
      <c r="G3713" t="s">
        <v>1667</v>
      </c>
      <c r="H3713" s="11">
        <v>44171.441377314812</v>
      </c>
      <c r="I3713" t="s">
        <v>4868</v>
      </c>
      <c r="J3713">
        <v>0</v>
      </c>
      <c r="K3713">
        <v>90</v>
      </c>
      <c r="M3713">
        <v>3711</v>
      </c>
      <c r="N3713" s="16">
        <v>1.1574074074074073E-5</v>
      </c>
      <c r="O3713">
        <v>2</v>
      </c>
      <c r="P3713">
        <v>7</v>
      </c>
      <c r="Q3713">
        <f>pqZwift[[#This Row],[Afstand]]+IF(pqZwift[[#This Row],[Index]]&gt;1,Q3712,0)</f>
        <v>23017</v>
      </c>
      <c r="R3713">
        <v>24</v>
      </c>
      <c r="S3713">
        <v>90</v>
      </c>
    </row>
    <row r="3714" spans="2:19" x14ac:dyDescent="0.25">
      <c r="B3714">
        <v>3712</v>
      </c>
      <c r="C3714" t="s">
        <v>36</v>
      </c>
      <c r="D3714" t="s">
        <v>43</v>
      </c>
      <c r="E3714" s="10">
        <v>1.1574074074074073E-5</v>
      </c>
      <c r="F3714" t="s">
        <v>73</v>
      </c>
      <c r="G3714" t="s">
        <v>1667</v>
      </c>
      <c r="H3714" s="11">
        <v>44171.441388888888</v>
      </c>
      <c r="I3714" t="s">
        <v>4869</v>
      </c>
      <c r="J3714">
        <v>0</v>
      </c>
      <c r="K3714">
        <v>91</v>
      </c>
      <c r="M3714">
        <v>3712</v>
      </c>
      <c r="N3714" s="16">
        <v>1.1574074074074073E-5</v>
      </c>
      <c r="O3714">
        <v>2</v>
      </c>
      <c r="P3714">
        <v>7</v>
      </c>
      <c r="Q3714">
        <f>pqZwift[[#This Row],[Afstand]]+IF(pqZwift[[#This Row],[Index]]&gt;1,Q3713,0)</f>
        <v>23024</v>
      </c>
      <c r="R3714">
        <v>24</v>
      </c>
      <c r="S3714">
        <v>91</v>
      </c>
    </row>
    <row r="3715" spans="2:19" x14ac:dyDescent="0.25">
      <c r="B3715">
        <v>3713</v>
      </c>
      <c r="C3715" t="s">
        <v>36</v>
      </c>
      <c r="D3715" t="s">
        <v>43</v>
      </c>
      <c r="E3715" s="10">
        <v>1.1574074074074073E-5</v>
      </c>
      <c r="F3715" t="s">
        <v>79</v>
      </c>
      <c r="G3715" t="s">
        <v>4870</v>
      </c>
      <c r="H3715" s="11">
        <v>44171.441400462965</v>
      </c>
      <c r="I3715" t="s">
        <v>4871</v>
      </c>
      <c r="J3715">
        <v>0</v>
      </c>
      <c r="K3715">
        <v>90</v>
      </c>
      <c r="M3715">
        <v>3713</v>
      </c>
      <c r="N3715" s="16">
        <v>1.1574074074074073E-5</v>
      </c>
      <c r="O3715">
        <v>2</v>
      </c>
      <c r="P3715">
        <v>7</v>
      </c>
      <c r="Q3715">
        <f>pqZwift[[#This Row],[Afstand]]+IF(pqZwift[[#This Row],[Index]]&gt;1,Q3714,0)</f>
        <v>23031</v>
      </c>
      <c r="R3715">
        <v>26</v>
      </c>
      <c r="S3715">
        <v>90</v>
      </c>
    </row>
    <row r="3716" spans="2:19" x14ac:dyDescent="0.25">
      <c r="B3716">
        <v>3714</v>
      </c>
      <c r="C3716" t="s">
        <v>36</v>
      </c>
      <c r="D3716" t="s">
        <v>66</v>
      </c>
      <c r="E3716" s="10">
        <v>1.1574074074074073E-5</v>
      </c>
      <c r="F3716" t="s">
        <v>70</v>
      </c>
      <c r="G3716" t="s">
        <v>2227</v>
      </c>
      <c r="H3716" s="11">
        <v>44171.441412037035</v>
      </c>
      <c r="I3716" t="s">
        <v>4872</v>
      </c>
      <c r="J3716">
        <v>0</v>
      </c>
      <c r="K3716">
        <v>90</v>
      </c>
      <c r="M3716">
        <v>3714</v>
      </c>
      <c r="N3716" s="16">
        <v>1.1574074074074073E-5</v>
      </c>
      <c r="O3716">
        <v>2</v>
      </c>
      <c r="P3716">
        <v>6</v>
      </c>
      <c r="Q3716">
        <f>pqZwift[[#This Row],[Afstand]]+IF(pqZwift[[#This Row],[Index]]&gt;1,Q3715,0)</f>
        <v>23037</v>
      </c>
      <c r="R3716">
        <v>22</v>
      </c>
      <c r="S3716">
        <v>90</v>
      </c>
    </row>
    <row r="3717" spans="2:19" x14ac:dyDescent="0.25">
      <c r="B3717">
        <v>3715</v>
      </c>
      <c r="C3717" t="s">
        <v>36</v>
      </c>
      <c r="D3717" t="s">
        <v>43</v>
      </c>
      <c r="E3717" s="10">
        <v>1.1574074074074073E-5</v>
      </c>
      <c r="F3717" t="s">
        <v>73</v>
      </c>
      <c r="G3717" t="s">
        <v>4873</v>
      </c>
      <c r="H3717" s="11">
        <v>44171.441423611112</v>
      </c>
      <c r="I3717" t="s">
        <v>4874</v>
      </c>
      <c r="J3717">
        <v>0</v>
      </c>
      <c r="K3717">
        <v>89</v>
      </c>
      <c r="M3717">
        <v>3715</v>
      </c>
      <c r="N3717" s="16">
        <v>1.1574074074074073E-5</v>
      </c>
      <c r="O3717">
        <v>2</v>
      </c>
      <c r="P3717">
        <v>7</v>
      </c>
      <c r="Q3717">
        <f>pqZwift[[#This Row],[Afstand]]+IF(pqZwift[[#This Row],[Index]]&gt;1,Q3716,0)</f>
        <v>23044</v>
      </c>
      <c r="R3717">
        <v>24</v>
      </c>
      <c r="S3717">
        <v>89</v>
      </c>
    </row>
    <row r="3718" spans="2:19" x14ac:dyDescent="0.25">
      <c r="B3718">
        <v>3716</v>
      </c>
      <c r="C3718" t="s">
        <v>36</v>
      </c>
      <c r="D3718" t="s">
        <v>43</v>
      </c>
      <c r="E3718" s="10">
        <v>1.1574074074074073E-5</v>
      </c>
      <c r="F3718" t="s">
        <v>315</v>
      </c>
      <c r="G3718" t="s">
        <v>4875</v>
      </c>
      <c r="H3718" s="11">
        <v>44171.441435185188</v>
      </c>
      <c r="I3718" t="s">
        <v>4876</v>
      </c>
      <c r="J3718">
        <v>0</v>
      </c>
      <c r="K3718">
        <v>90</v>
      </c>
      <c r="M3718">
        <v>3716</v>
      </c>
      <c r="N3718" s="16">
        <v>1.1574074074074073E-5</v>
      </c>
      <c r="O3718">
        <v>2</v>
      </c>
      <c r="P3718">
        <v>7</v>
      </c>
      <c r="Q3718">
        <f>pqZwift[[#This Row],[Afstand]]+IF(pqZwift[[#This Row],[Index]]&gt;1,Q3717,0)</f>
        <v>23051</v>
      </c>
      <c r="R3718">
        <v>23</v>
      </c>
      <c r="S3718">
        <v>90</v>
      </c>
    </row>
    <row r="3719" spans="2:19" x14ac:dyDescent="0.25">
      <c r="B3719">
        <v>3717</v>
      </c>
      <c r="C3719" t="s">
        <v>48</v>
      </c>
      <c r="D3719" t="s">
        <v>66</v>
      </c>
      <c r="E3719" s="10">
        <v>1.1574074074074073E-5</v>
      </c>
      <c r="F3719" t="s">
        <v>315</v>
      </c>
      <c r="G3719" t="s">
        <v>3139</v>
      </c>
      <c r="H3719" s="11">
        <v>44171.441446759258</v>
      </c>
      <c r="I3719" t="s">
        <v>4877</v>
      </c>
      <c r="J3719">
        <v>0</v>
      </c>
      <c r="K3719">
        <v>89</v>
      </c>
      <c r="M3719">
        <v>3717</v>
      </c>
      <c r="N3719" s="16">
        <v>1.1574074074074073E-5</v>
      </c>
      <c r="O3719">
        <v>3</v>
      </c>
      <c r="P3719">
        <v>6</v>
      </c>
      <c r="Q3719">
        <f>pqZwift[[#This Row],[Afstand]]+IF(pqZwift[[#This Row],[Index]]&gt;1,Q3718,0)</f>
        <v>23057</v>
      </c>
      <c r="R3719">
        <v>23</v>
      </c>
      <c r="S3719">
        <v>89</v>
      </c>
    </row>
    <row r="3720" spans="2:19" x14ac:dyDescent="0.25">
      <c r="B3720">
        <v>3718</v>
      </c>
      <c r="C3720" t="s">
        <v>48</v>
      </c>
      <c r="D3720" t="s">
        <v>66</v>
      </c>
      <c r="E3720" s="10">
        <v>1.1574074074074073E-5</v>
      </c>
      <c r="F3720" t="s">
        <v>315</v>
      </c>
      <c r="G3720" t="s">
        <v>895</v>
      </c>
      <c r="H3720" s="11">
        <v>44171.441458333335</v>
      </c>
      <c r="I3720" t="s">
        <v>4878</v>
      </c>
      <c r="J3720">
        <v>0</v>
      </c>
      <c r="K3720">
        <v>90</v>
      </c>
      <c r="M3720">
        <v>3718</v>
      </c>
      <c r="N3720" s="16">
        <v>1.1574074074074073E-5</v>
      </c>
      <c r="O3720">
        <v>3</v>
      </c>
      <c r="P3720">
        <v>6</v>
      </c>
      <c r="Q3720">
        <f>pqZwift[[#This Row],[Afstand]]+IF(pqZwift[[#This Row],[Index]]&gt;1,Q3719,0)</f>
        <v>23063</v>
      </c>
      <c r="R3720">
        <v>23</v>
      </c>
      <c r="S3720">
        <v>90</v>
      </c>
    </row>
    <row r="3721" spans="2:19" x14ac:dyDescent="0.25">
      <c r="B3721">
        <v>3719</v>
      </c>
      <c r="C3721" t="s">
        <v>48</v>
      </c>
      <c r="D3721" t="s">
        <v>66</v>
      </c>
      <c r="E3721" s="10">
        <v>1.1574074074074073E-5</v>
      </c>
      <c r="F3721" t="s">
        <v>70</v>
      </c>
      <c r="G3721" t="s">
        <v>885</v>
      </c>
      <c r="H3721" s="11">
        <v>44171.441469907404</v>
      </c>
      <c r="I3721" t="s">
        <v>4879</v>
      </c>
      <c r="J3721">
        <v>0</v>
      </c>
      <c r="K3721">
        <v>89</v>
      </c>
      <c r="M3721">
        <v>3719</v>
      </c>
      <c r="N3721" s="16">
        <v>1.1574074074074073E-5</v>
      </c>
      <c r="O3721">
        <v>3</v>
      </c>
      <c r="P3721">
        <v>6</v>
      </c>
      <c r="Q3721">
        <f>pqZwift[[#This Row],[Afstand]]+IF(pqZwift[[#This Row],[Index]]&gt;1,Q3720,0)</f>
        <v>23069</v>
      </c>
      <c r="R3721">
        <v>22</v>
      </c>
      <c r="S3721">
        <v>89</v>
      </c>
    </row>
    <row r="3722" spans="2:19" x14ac:dyDescent="0.25">
      <c r="B3722">
        <v>3720</v>
      </c>
      <c r="C3722" t="s">
        <v>48</v>
      </c>
      <c r="D3722" t="s">
        <v>43</v>
      </c>
      <c r="E3722" s="10">
        <v>1.1574074074074073E-5</v>
      </c>
      <c r="F3722" t="s">
        <v>79</v>
      </c>
      <c r="G3722" t="s">
        <v>1381</v>
      </c>
      <c r="H3722" s="11">
        <v>44171.441481481481</v>
      </c>
      <c r="I3722" t="s">
        <v>4880</v>
      </c>
      <c r="J3722">
        <v>0</v>
      </c>
      <c r="K3722">
        <v>90</v>
      </c>
      <c r="M3722">
        <v>3720</v>
      </c>
      <c r="N3722" s="16">
        <v>1.1574074074074073E-5</v>
      </c>
      <c r="O3722">
        <v>3</v>
      </c>
      <c r="P3722">
        <v>7</v>
      </c>
      <c r="Q3722">
        <f>pqZwift[[#This Row],[Afstand]]+IF(pqZwift[[#This Row],[Index]]&gt;1,Q3721,0)</f>
        <v>23076</v>
      </c>
      <c r="R3722">
        <v>26</v>
      </c>
      <c r="S3722">
        <v>90</v>
      </c>
    </row>
    <row r="3723" spans="2:19" x14ac:dyDescent="0.25">
      <c r="B3723">
        <v>3721</v>
      </c>
      <c r="C3723" t="s">
        <v>48</v>
      </c>
      <c r="D3723" t="s">
        <v>55</v>
      </c>
      <c r="E3723" s="10">
        <v>1.1574074074074073E-5</v>
      </c>
      <c r="F3723" t="s">
        <v>56</v>
      </c>
      <c r="G3723" t="s">
        <v>1623</v>
      </c>
      <c r="H3723" s="11">
        <v>44171.441493055558</v>
      </c>
      <c r="I3723" t="s">
        <v>4881</v>
      </c>
      <c r="J3723">
        <v>0</v>
      </c>
      <c r="K3723">
        <v>89</v>
      </c>
      <c r="M3723">
        <v>3721</v>
      </c>
      <c r="N3723" s="16">
        <v>1.1574074074074073E-5</v>
      </c>
      <c r="O3723">
        <v>3</v>
      </c>
      <c r="P3723">
        <v>5</v>
      </c>
      <c r="Q3723">
        <f>pqZwift[[#This Row],[Afstand]]+IF(pqZwift[[#This Row],[Index]]&gt;1,Q3722,0)</f>
        <v>23081</v>
      </c>
      <c r="R3723">
        <v>17</v>
      </c>
      <c r="S3723">
        <v>89</v>
      </c>
    </row>
    <row r="3724" spans="2:19" x14ac:dyDescent="0.25">
      <c r="B3724">
        <v>3722</v>
      </c>
      <c r="C3724" t="s">
        <v>48</v>
      </c>
      <c r="D3724" t="s">
        <v>43</v>
      </c>
      <c r="E3724" s="10">
        <v>1.1574074074074073E-5</v>
      </c>
      <c r="F3724" t="s">
        <v>173</v>
      </c>
      <c r="G3724" t="s">
        <v>840</v>
      </c>
      <c r="H3724" s="11">
        <v>44171.441504629627</v>
      </c>
      <c r="I3724" t="s">
        <v>4882</v>
      </c>
      <c r="J3724">
        <v>0</v>
      </c>
      <c r="K3724">
        <v>90</v>
      </c>
      <c r="M3724">
        <v>3722</v>
      </c>
      <c r="N3724" s="16">
        <v>1.1574074074074073E-5</v>
      </c>
      <c r="O3724">
        <v>3</v>
      </c>
      <c r="P3724">
        <v>7</v>
      </c>
      <c r="Q3724">
        <f>pqZwift[[#This Row],[Afstand]]+IF(pqZwift[[#This Row],[Index]]&gt;1,Q3723,0)</f>
        <v>23088</v>
      </c>
      <c r="R3724">
        <v>25</v>
      </c>
      <c r="S3724">
        <v>90</v>
      </c>
    </row>
    <row r="3725" spans="2:19" x14ac:dyDescent="0.25">
      <c r="B3725">
        <v>3723</v>
      </c>
      <c r="C3725" t="s">
        <v>48</v>
      </c>
      <c r="D3725" t="s">
        <v>43</v>
      </c>
      <c r="E3725" s="10">
        <v>1.1574074074074073E-5</v>
      </c>
      <c r="F3725" t="s">
        <v>173</v>
      </c>
      <c r="G3725" t="s">
        <v>1161</v>
      </c>
      <c r="H3725" s="11">
        <v>44171.441516203704</v>
      </c>
      <c r="I3725" t="s">
        <v>4883</v>
      </c>
      <c r="J3725">
        <v>0</v>
      </c>
      <c r="K3725">
        <v>89</v>
      </c>
      <c r="M3725">
        <v>3723</v>
      </c>
      <c r="N3725" s="16">
        <v>1.1574074074074073E-5</v>
      </c>
      <c r="O3725">
        <v>3</v>
      </c>
      <c r="P3725">
        <v>7</v>
      </c>
      <c r="Q3725">
        <f>pqZwift[[#This Row],[Afstand]]+IF(pqZwift[[#This Row],[Index]]&gt;1,Q3724,0)</f>
        <v>23095</v>
      </c>
      <c r="R3725">
        <v>25</v>
      </c>
      <c r="S3725">
        <v>89</v>
      </c>
    </row>
    <row r="3726" spans="2:19" x14ac:dyDescent="0.25">
      <c r="B3726">
        <v>3724</v>
      </c>
      <c r="C3726" t="s">
        <v>48</v>
      </c>
      <c r="D3726" t="s">
        <v>66</v>
      </c>
      <c r="E3726" s="10">
        <v>1.1574074074074073E-5</v>
      </c>
      <c r="F3726" t="s">
        <v>67</v>
      </c>
      <c r="G3726" t="s">
        <v>4884</v>
      </c>
      <c r="H3726" s="11">
        <v>44171.441527777781</v>
      </c>
      <c r="I3726" t="s">
        <v>4885</v>
      </c>
      <c r="J3726">
        <v>0</v>
      </c>
      <c r="K3726">
        <v>89</v>
      </c>
      <c r="M3726">
        <v>3724</v>
      </c>
      <c r="N3726" s="16">
        <v>1.1574074074074073E-5</v>
      </c>
      <c r="O3726">
        <v>3</v>
      </c>
      <c r="P3726">
        <v>6</v>
      </c>
      <c r="Q3726">
        <f>pqZwift[[#This Row],[Afstand]]+IF(pqZwift[[#This Row],[Index]]&gt;1,Q3725,0)</f>
        <v>23101</v>
      </c>
      <c r="R3726">
        <v>21</v>
      </c>
      <c r="S3726">
        <v>89</v>
      </c>
    </row>
    <row r="3727" spans="2:19" x14ac:dyDescent="0.25">
      <c r="B3727">
        <v>3725</v>
      </c>
      <c r="C3727" t="s">
        <v>48</v>
      </c>
      <c r="D3727" t="s">
        <v>43</v>
      </c>
      <c r="E3727" s="10">
        <v>1.1574074074074073E-5</v>
      </c>
      <c r="F3727" t="s">
        <v>79</v>
      </c>
      <c r="G3727" t="s">
        <v>4886</v>
      </c>
      <c r="H3727" s="11">
        <v>44171.44153935185</v>
      </c>
      <c r="I3727" t="s">
        <v>4887</v>
      </c>
      <c r="J3727">
        <v>0</v>
      </c>
      <c r="K3727">
        <v>89</v>
      </c>
      <c r="M3727">
        <v>3725</v>
      </c>
      <c r="N3727" s="16">
        <v>1.1574074074074073E-5</v>
      </c>
      <c r="O3727">
        <v>3</v>
      </c>
      <c r="P3727">
        <v>7</v>
      </c>
      <c r="Q3727">
        <f>pqZwift[[#This Row],[Afstand]]+IF(pqZwift[[#This Row],[Index]]&gt;1,Q3726,0)</f>
        <v>23108</v>
      </c>
      <c r="R3727">
        <v>26</v>
      </c>
      <c r="S3727">
        <v>89</v>
      </c>
    </row>
    <row r="3728" spans="2:19" x14ac:dyDescent="0.25">
      <c r="B3728">
        <v>3726</v>
      </c>
      <c r="C3728" t="s">
        <v>48</v>
      </c>
      <c r="D3728" t="s">
        <v>43</v>
      </c>
      <c r="E3728" s="10">
        <v>1.1574074074074073E-5</v>
      </c>
      <c r="F3728" t="s">
        <v>79</v>
      </c>
      <c r="G3728" t="s">
        <v>1157</v>
      </c>
      <c r="H3728" s="11">
        <v>44171.441550925927</v>
      </c>
      <c r="I3728" t="s">
        <v>4888</v>
      </c>
      <c r="J3728">
        <v>0</v>
      </c>
      <c r="K3728">
        <v>88</v>
      </c>
      <c r="M3728">
        <v>3726</v>
      </c>
      <c r="N3728" s="16">
        <v>1.1574074074074073E-5</v>
      </c>
      <c r="O3728">
        <v>3</v>
      </c>
      <c r="P3728">
        <v>7</v>
      </c>
      <c r="Q3728">
        <f>pqZwift[[#This Row],[Afstand]]+IF(pqZwift[[#This Row],[Index]]&gt;1,Q3727,0)</f>
        <v>23115</v>
      </c>
      <c r="R3728">
        <v>26</v>
      </c>
      <c r="S3728">
        <v>88</v>
      </c>
    </row>
    <row r="3729" spans="2:19" x14ac:dyDescent="0.25">
      <c r="B3729">
        <v>3727</v>
      </c>
      <c r="C3729" t="s">
        <v>48</v>
      </c>
      <c r="D3729" t="s">
        <v>66</v>
      </c>
      <c r="E3729" s="10">
        <v>1.1574074074074073E-5</v>
      </c>
      <c r="F3729" t="s">
        <v>70</v>
      </c>
      <c r="G3729" t="s">
        <v>2189</v>
      </c>
      <c r="H3729" s="11">
        <v>44171.441562499997</v>
      </c>
      <c r="I3729" t="s">
        <v>4889</v>
      </c>
      <c r="J3729">
        <v>0</v>
      </c>
      <c r="K3729">
        <v>89</v>
      </c>
      <c r="M3729">
        <v>3727</v>
      </c>
      <c r="N3729" s="16">
        <v>1.1574074074074073E-5</v>
      </c>
      <c r="O3729">
        <v>3</v>
      </c>
      <c r="P3729">
        <v>6</v>
      </c>
      <c r="Q3729">
        <f>pqZwift[[#This Row],[Afstand]]+IF(pqZwift[[#This Row],[Index]]&gt;1,Q3728,0)</f>
        <v>23121</v>
      </c>
      <c r="R3729">
        <v>22</v>
      </c>
      <c r="S3729">
        <v>89</v>
      </c>
    </row>
    <row r="3730" spans="2:19" x14ac:dyDescent="0.25">
      <c r="B3730">
        <v>3728</v>
      </c>
      <c r="C3730" t="s">
        <v>48</v>
      </c>
      <c r="D3730" t="s">
        <v>66</v>
      </c>
      <c r="E3730" s="10">
        <v>1.1574074074074073E-5</v>
      </c>
      <c r="F3730" t="s">
        <v>70</v>
      </c>
      <c r="G3730" t="s">
        <v>2187</v>
      </c>
      <c r="H3730" s="11">
        <v>44171.441574074073</v>
      </c>
      <c r="I3730" t="s">
        <v>4890</v>
      </c>
      <c r="J3730">
        <v>0</v>
      </c>
      <c r="K3730">
        <v>88</v>
      </c>
      <c r="M3730">
        <v>3728</v>
      </c>
      <c r="N3730" s="16">
        <v>1.1574074074074073E-5</v>
      </c>
      <c r="O3730">
        <v>3</v>
      </c>
      <c r="P3730">
        <v>6</v>
      </c>
      <c r="Q3730">
        <f>pqZwift[[#This Row],[Afstand]]+IF(pqZwift[[#This Row],[Index]]&gt;1,Q3729,0)</f>
        <v>23127</v>
      </c>
      <c r="R3730">
        <v>22</v>
      </c>
      <c r="S3730">
        <v>88</v>
      </c>
    </row>
    <row r="3731" spans="2:19" x14ac:dyDescent="0.25">
      <c r="B3731">
        <v>3729</v>
      </c>
      <c r="C3731" t="s">
        <v>48</v>
      </c>
      <c r="D3731" t="s">
        <v>66</v>
      </c>
      <c r="E3731" s="10">
        <v>1.1574074074074073E-5</v>
      </c>
      <c r="F3731" t="s">
        <v>70</v>
      </c>
      <c r="G3731" t="s">
        <v>2293</v>
      </c>
      <c r="H3731" s="11">
        <v>44171.44158564815</v>
      </c>
      <c r="I3731" t="s">
        <v>4891</v>
      </c>
      <c r="J3731">
        <v>0</v>
      </c>
      <c r="K3731">
        <v>89</v>
      </c>
      <c r="M3731">
        <v>3729</v>
      </c>
      <c r="N3731" s="16">
        <v>1.1574074074074073E-5</v>
      </c>
      <c r="O3731">
        <v>3</v>
      </c>
      <c r="P3731">
        <v>6</v>
      </c>
      <c r="Q3731">
        <f>pqZwift[[#This Row],[Afstand]]+IF(pqZwift[[#This Row],[Index]]&gt;1,Q3730,0)</f>
        <v>23133</v>
      </c>
      <c r="R3731">
        <v>22</v>
      </c>
      <c r="S3731">
        <v>89</v>
      </c>
    </row>
    <row r="3732" spans="2:19" x14ac:dyDescent="0.25">
      <c r="B3732">
        <v>3730</v>
      </c>
      <c r="C3732" t="s">
        <v>48</v>
      </c>
      <c r="D3732" t="s">
        <v>43</v>
      </c>
      <c r="E3732" s="10">
        <v>1.1574074074074073E-5</v>
      </c>
      <c r="F3732" t="s">
        <v>76</v>
      </c>
      <c r="G3732" t="s">
        <v>1354</v>
      </c>
      <c r="H3732" s="11">
        <v>44171.44159722222</v>
      </c>
      <c r="I3732" t="s">
        <v>4892</v>
      </c>
      <c r="J3732">
        <v>0</v>
      </c>
      <c r="K3732">
        <v>88</v>
      </c>
      <c r="M3732">
        <v>3730</v>
      </c>
      <c r="N3732" s="16">
        <v>1.1574074074074073E-5</v>
      </c>
      <c r="O3732">
        <v>3</v>
      </c>
      <c r="P3732">
        <v>7</v>
      </c>
      <c r="Q3732">
        <f>pqZwift[[#This Row],[Afstand]]+IF(pqZwift[[#This Row],[Index]]&gt;1,Q3731,0)</f>
        <v>23140</v>
      </c>
      <c r="R3732">
        <v>27</v>
      </c>
      <c r="S3732">
        <v>88</v>
      </c>
    </row>
    <row r="3733" spans="2:19" x14ac:dyDescent="0.25">
      <c r="B3733">
        <v>3731</v>
      </c>
      <c r="C3733" t="s">
        <v>48</v>
      </c>
      <c r="D3733" t="s">
        <v>55</v>
      </c>
      <c r="E3733" s="10">
        <v>1.1574074074074073E-5</v>
      </c>
      <c r="F3733" t="s">
        <v>921</v>
      </c>
      <c r="G3733" t="s">
        <v>1841</v>
      </c>
      <c r="H3733" s="11">
        <v>44171.441608796296</v>
      </c>
      <c r="I3733" t="s">
        <v>4893</v>
      </c>
      <c r="J3733">
        <v>0</v>
      </c>
      <c r="K3733">
        <v>89</v>
      </c>
      <c r="M3733">
        <v>3731</v>
      </c>
      <c r="N3733" s="16">
        <v>1.1574074074074073E-5</v>
      </c>
      <c r="O3733">
        <v>3</v>
      </c>
      <c r="P3733">
        <v>5</v>
      </c>
      <c r="Q3733">
        <f>pqZwift[[#This Row],[Afstand]]+IF(pqZwift[[#This Row],[Index]]&gt;1,Q3732,0)</f>
        <v>23145</v>
      </c>
      <c r="R3733">
        <v>19</v>
      </c>
      <c r="S3733">
        <v>89</v>
      </c>
    </row>
    <row r="3734" spans="2:19" x14ac:dyDescent="0.25">
      <c r="B3734">
        <v>3732</v>
      </c>
      <c r="C3734" t="s">
        <v>44</v>
      </c>
      <c r="D3734" t="s">
        <v>35</v>
      </c>
      <c r="E3734" s="10">
        <v>1.1574074074074073E-5</v>
      </c>
      <c r="F3734" t="s">
        <v>76</v>
      </c>
      <c r="G3734" t="s">
        <v>1152</v>
      </c>
      <c r="H3734" s="11">
        <v>44171.441620370373</v>
      </c>
      <c r="I3734" t="s">
        <v>4894</v>
      </c>
      <c r="J3734">
        <v>0</v>
      </c>
      <c r="K3734">
        <v>88</v>
      </c>
      <c r="M3734">
        <v>3732</v>
      </c>
      <c r="N3734" s="16">
        <v>1.1574074074074073E-5</v>
      </c>
      <c r="O3734">
        <v>4</v>
      </c>
      <c r="P3734">
        <v>8</v>
      </c>
      <c r="Q3734">
        <f>pqZwift[[#This Row],[Afstand]]+IF(pqZwift[[#This Row],[Index]]&gt;1,Q3733,0)</f>
        <v>23153</v>
      </c>
      <c r="R3734">
        <v>27</v>
      </c>
      <c r="S3734">
        <v>88</v>
      </c>
    </row>
    <row r="3735" spans="2:19" x14ac:dyDescent="0.25">
      <c r="B3735">
        <v>3733</v>
      </c>
      <c r="C3735" t="s">
        <v>44</v>
      </c>
      <c r="D3735" t="s">
        <v>66</v>
      </c>
      <c r="E3735" s="10">
        <v>1.1574074074074073E-5</v>
      </c>
      <c r="F3735" t="s">
        <v>67</v>
      </c>
      <c r="G3735" t="s">
        <v>1827</v>
      </c>
      <c r="H3735" s="11">
        <v>44171.441631944443</v>
      </c>
      <c r="I3735" t="s">
        <v>4895</v>
      </c>
      <c r="J3735">
        <v>0</v>
      </c>
      <c r="K3735">
        <v>88</v>
      </c>
      <c r="M3735">
        <v>3733</v>
      </c>
      <c r="N3735" s="16">
        <v>1.1574074074074073E-5</v>
      </c>
      <c r="O3735">
        <v>4</v>
      </c>
      <c r="P3735">
        <v>6</v>
      </c>
      <c r="Q3735">
        <f>pqZwift[[#This Row],[Afstand]]+IF(pqZwift[[#This Row],[Index]]&gt;1,Q3734,0)</f>
        <v>23159</v>
      </c>
      <c r="R3735">
        <v>21</v>
      </c>
      <c r="S3735">
        <v>88</v>
      </c>
    </row>
    <row r="3736" spans="2:19" x14ac:dyDescent="0.25">
      <c r="B3736">
        <v>3734</v>
      </c>
      <c r="C3736" t="s">
        <v>44</v>
      </c>
      <c r="D3736" t="s">
        <v>43</v>
      </c>
      <c r="E3736" s="10">
        <v>1.1574074074074073E-5</v>
      </c>
      <c r="F3736" t="s">
        <v>73</v>
      </c>
      <c r="G3736" t="s">
        <v>2180</v>
      </c>
      <c r="H3736" s="11">
        <v>44171.441643518519</v>
      </c>
      <c r="I3736" t="s">
        <v>4896</v>
      </c>
      <c r="J3736">
        <v>0</v>
      </c>
      <c r="K3736">
        <v>88</v>
      </c>
      <c r="M3736">
        <v>3734</v>
      </c>
      <c r="N3736" s="16">
        <v>1.1574074074074073E-5</v>
      </c>
      <c r="O3736">
        <v>4</v>
      </c>
      <c r="P3736">
        <v>7</v>
      </c>
      <c r="Q3736">
        <f>pqZwift[[#This Row],[Afstand]]+IF(pqZwift[[#This Row],[Index]]&gt;1,Q3735,0)</f>
        <v>23166</v>
      </c>
      <c r="R3736">
        <v>24</v>
      </c>
      <c r="S3736">
        <v>88</v>
      </c>
    </row>
    <row r="3737" spans="2:19" x14ac:dyDescent="0.25">
      <c r="B3737">
        <v>3735</v>
      </c>
      <c r="C3737" t="s">
        <v>44</v>
      </c>
      <c r="D3737" t="s">
        <v>43</v>
      </c>
      <c r="E3737" s="10">
        <v>1.1574074074074073E-5</v>
      </c>
      <c r="F3737" t="s">
        <v>73</v>
      </c>
      <c r="G3737" t="s">
        <v>1772</v>
      </c>
      <c r="H3737" s="11">
        <v>44171.441655092596</v>
      </c>
      <c r="I3737" t="s">
        <v>4897</v>
      </c>
      <c r="J3737">
        <v>0</v>
      </c>
      <c r="K3737">
        <v>88</v>
      </c>
      <c r="M3737">
        <v>3735</v>
      </c>
      <c r="N3737" s="16">
        <v>1.1574074074074073E-5</v>
      </c>
      <c r="O3737">
        <v>4</v>
      </c>
      <c r="P3737">
        <v>7</v>
      </c>
      <c r="Q3737">
        <f>pqZwift[[#This Row],[Afstand]]+IF(pqZwift[[#This Row],[Index]]&gt;1,Q3736,0)</f>
        <v>23173</v>
      </c>
      <c r="R3737">
        <v>24</v>
      </c>
      <c r="S3737">
        <v>88</v>
      </c>
    </row>
    <row r="3738" spans="2:19" x14ac:dyDescent="0.25">
      <c r="B3738">
        <v>3736</v>
      </c>
      <c r="C3738" t="s">
        <v>44</v>
      </c>
      <c r="D3738" t="s">
        <v>43</v>
      </c>
      <c r="E3738" s="10">
        <v>1.1574074074074073E-5</v>
      </c>
      <c r="F3738" t="s">
        <v>73</v>
      </c>
      <c r="G3738" t="s">
        <v>2180</v>
      </c>
      <c r="H3738" s="11">
        <v>44171.441666666666</v>
      </c>
      <c r="I3738" t="s">
        <v>4898</v>
      </c>
      <c r="J3738">
        <v>0</v>
      </c>
      <c r="K3738">
        <v>88</v>
      </c>
      <c r="M3738">
        <v>3736</v>
      </c>
      <c r="N3738" s="16">
        <v>1.1574074074074073E-5</v>
      </c>
      <c r="O3738">
        <v>4</v>
      </c>
      <c r="P3738">
        <v>7</v>
      </c>
      <c r="Q3738">
        <f>pqZwift[[#This Row],[Afstand]]+IF(pqZwift[[#This Row],[Index]]&gt;1,Q3737,0)</f>
        <v>23180</v>
      </c>
      <c r="R3738">
        <v>24</v>
      </c>
      <c r="S3738">
        <v>88</v>
      </c>
    </row>
    <row r="3739" spans="2:19" x14ac:dyDescent="0.25">
      <c r="B3739">
        <v>3737</v>
      </c>
      <c r="C3739" t="s">
        <v>44</v>
      </c>
      <c r="D3739" t="s">
        <v>66</v>
      </c>
      <c r="E3739" s="10">
        <v>1.1574074074074073E-5</v>
      </c>
      <c r="F3739" t="s">
        <v>67</v>
      </c>
      <c r="G3739" t="s">
        <v>1346</v>
      </c>
      <c r="H3739" s="11">
        <v>44171.441678240742</v>
      </c>
      <c r="I3739" t="s">
        <v>4899</v>
      </c>
      <c r="J3739">
        <v>0</v>
      </c>
      <c r="K3739">
        <v>88</v>
      </c>
      <c r="M3739">
        <v>3737</v>
      </c>
      <c r="N3739" s="16">
        <v>1.1574074074074073E-5</v>
      </c>
      <c r="O3739">
        <v>4</v>
      </c>
      <c r="P3739">
        <v>6</v>
      </c>
      <c r="Q3739">
        <f>pqZwift[[#This Row],[Afstand]]+IF(pqZwift[[#This Row],[Index]]&gt;1,Q3738,0)</f>
        <v>23186</v>
      </c>
      <c r="R3739">
        <v>21</v>
      </c>
      <c r="S3739">
        <v>88</v>
      </c>
    </row>
    <row r="3740" spans="2:19" x14ac:dyDescent="0.25">
      <c r="B3740">
        <v>3738</v>
      </c>
      <c r="C3740" t="s">
        <v>44</v>
      </c>
      <c r="D3740" t="s">
        <v>35</v>
      </c>
      <c r="E3740" s="10">
        <v>1.1574074074074073E-5</v>
      </c>
      <c r="F3740" t="s">
        <v>185</v>
      </c>
      <c r="G3740" t="s">
        <v>1356</v>
      </c>
      <c r="H3740" s="11">
        <v>44171.441689814812</v>
      </c>
      <c r="I3740" t="s">
        <v>4900</v>
      </c>
      <c r="J3740">
        <v>0</v>
      </c>
      <c r="K3740">
        <v>88</v>
      </c>
      <c r="M3740">
        <v>3738</v>
      </c>
      <c r="N3740" s="16">
        <v>1.1574074074074073E-5</v>
      </c>
      <c r="O3740">
        <v>4</v>
      </c>
      <c r="P3740">
        <v>8</v>
      </c>
      <c r="Q3740">
        <f>pqZwift[[#This Row],[Afstand]]+IF(pqZwift[[#This Row],[Index]]&gt;1,Q3739,0)</f>
        <v>23194</v>
      </c>
      <c r="R3740">
        <v>28</v>
      </c>
      <c r="S3740">
        <v>88</v>
      </c>
    </row>
    <row r="3741" spans="2:19" x14ac:dyDescent="0.25">
      <c r="B3741">
        <v>3739</v>
      </c>
      <c r="C3741" t="s">
        <v>44</v>
      </c>
      <c r="D3741" t="s">
        <v>66</v>
      </c>
      <c r="E3741" s="10">
        <v>1.1574074074074073E-5</v>
      </c>
      <c r="F3741" t="s">
        <v>67</v>
      </c>
      <c r="G3741" t="s">
        <v>1827</v>
      </c>
      <c r="H3741" s="11">
        <v>44171.441701388889</v>
      </c>
      <c r="I3741" t="s">
        <v>4901</v>
      </c>
      <c r="J3741">
        <v>0</v>
      </c>
      <c r="K3741">
        <v>89</v>
      </c>
      <c r="M3741">
        <v>3739</v>
      </c>
      <c r="N3741" s="16">
        <v>1.1574074074074073E-5</v>
      </c>
      <c r="O3741">
        <v>4</v>
      </c>
      <c r="P3741">
        <v>6</v>
      </c>
      <c r="Q3741">
        <f>pqZwift[[#This Row],[Afstand]]+IF(pqZwift[[#This Row],[Index]]&gt;1,Q3740,0)</f>
        <v>23200</v>
      </c>
      <c r="R3741">
        <v>21</v>
      </c>
      <c r="S3741">
        <v>89</v>
      </c>
    </row>
    <row r="3742" spans="2:19" x14ac:dyDescent="0.25">
      <c r="B3742">
        <v>3740</v>
      </c>
      <c r="C3742" t="s">
        <v>44</v>
      </c>
      <c r="D3742" t="s">
        <v>43</v>
      </c>
      <c r="E3742" s="10">
        <v>1.1574074074074073E-5</v>
      </c>
      <c r="F3742" t="s">
        <v>73</v>
      </c>
      <c r="G3742" t="s">
        <v>2180</v>
      </c>
      <c r="H3742" s="11">
        <v>44171.441712962966</v>
      </c>
      <c r="I3742" t="s">
        <v>4902</v>
      </c>
      <c r="J3742">
        <v>0</v>
      </c>
      <c r="K3742">
        <v>88</v>
      </c>
      <c r="M3742">
        <v>3740</v>
      </c>
      <c r="N3742" s="16">
        <v>1.1574074074074073E-5</v>
      </c>
      <c r="O3742">
        <v>4</v>
      </c>
      <c r="P3742">
        <v>7</v>
      </c>
      <c r="Q3742">
        <f>pqZwift[[#This Row],[Afstand]]+IF(pqZwift[[#This Row],[Index]]&gt;1,Q3741,0)</f>
        <v>23207</v>
      </c>
      <c r="R3742">
        <v>24</v>
      </c>
      <c r="S3742">
        <v>88</v>
      </c>
    </row>
    <row r="3743" spans="2:19" x14ac:dyDescent="0.25">
      <c r="B3743">
        <v>3741</v>
      </c>
      <c r="C3743" t="s">
        <v>44</v>
      </c>
      <c r="D3743" t="s">
        <v>43</v>
      </c>
      <c r="E3743" s="10">
        <v>1.1574074074074073E-5</v>
      </c>
      <c r="F3743" t="s">
        <v>73</v>
      </c>
      <c r="G3743" t="s">
        <v>2180</v>
      </c>
      <c r="H3743" s="11">
        <v>44171.441724537035</v>
      </c>
      <c r="I3743" t="s">
        <v>4903</v>
      </c>
      <c r="J3743">
        <v>0</v>
      </c>
      <c r="K3743">
        <v>89</v>
      </c>
      <c r="M3743">
        <v>3741</v>
      </c>
      <c r="N3743" s="16">
        <v>1.1574074074074073E-5</v>
      </c>
      <c r="O3743">
        <v>4</v>
      </c>
      <c r="P3743">
        <v>7</v>
      </c>
      <c r="Q3743">
        <f>pqZwift[[#This Row],[Afstand]]+IF(pqZwift[[#This Row],[Index]]&gt;1,Q3742,0)</f>
        <v>23214</v>
      </c>
      <c r="R3743">
        <v>24</v>
      </c>
      <c r="S3743">
        <v>89</v>
      </c>
    </row>
    <row r="3744" spans="2:19" x14ac:dyDescent="0.25">
      <c r="B3744">
        <v>3742</v>
      </c>
      <c r="C3744" t="s">
        <v>44</v>
      </c>
      <c r="D3744" t="s">
        <v>43</v>
      </c>
      <c r="E3744" s="10">
        <v>1.1574074074074073E-5</v>
      </c>
      <c r="F3744" t="s">
        <v>73</v>
      </c>
      <c r="G3744" t="s">
        <v>2180</v>
      </c>
      <c r="H3744" s="11">
        <v>44171.441736111112</v>
      </c>
      <c r="I3744" t="s">
        <v>4904</v>
      </c>
      <c r="J3744">
        <v>0</v>
      </c>
      <c r="K3744">
        <v>89</v>
      </c>
      <c r="M3744">
        <v>3742</v>
      </c>
      <c r="N3744" s="16">
        <v>1.1574074074074073E-5</v>
      </c>
      <c r="O3744">
        <v>4</v>
      </c>
      <c r="P3744">
        <v>7</v>
      </c>
      <c r="Q3744">
        <f>pqZwift[[#This Row],[Afstand]]+IF(pqZwift[[#This Row],[Index]]&gt;1,Q3743,0)</f>
        <v>23221</v>
      </c>
      <c r="R3744">
        <v>24</v>
      </c>
      <c r="S3744">
        <v>89</v>
      </c>
    </row>
    <row r="3745" spans="2:19" x14ac:dyDescent="0.25">
      <c r="B3745">
        <v>3743</v>
      </c>
      <c r="C3745" t="s">
        <v>44</v>
      </c>
      <c r="D3745" t="s">
        <v>43</v>
      </c>
      <c r="E3745" s="10">
        <v>1.1574074074074073E-5</v>
      </c>
      <c r="F3745" t="s">
        <v>73</v>
      </c>
      <c r="G3745" t="s">
        <v>1772</v>
      </c>
      <c r="H3745" s="11">
        <v>44171.441747685189</v>
      </c>
      <c r="I3745" t="s">
        <v>4905</v>
      </c>
      <c r="J3745">
        <v>0</v>
      </c>
      <c r="K3745">
        <v>90</v>
      </c>
      <c r="M3745">
        <v>3743</v>
      </c>
      <c r="N3745" s="16">
        <v>1.1574074074074073E-5</v>
      </c>
      <c r="O3745">
        <v>4</v>
      </c>
      <c r="P3745">
        <v>7</v>
      </c>
      <c r="Q3745">
        <f>pqZwift[[#This Row],[Afstand]]+IF(pqZwift[[#This Row],[Index]]&gt;1,Q3744,0)</f>
        <v>23228</v>
      </c>
      <c r="R3745">
        <v>24</v>
      </c>
      <c r="S3745">
        <v>90</v>
      </c>
    </row>
    <row r="3746" spans="2:19" x14ac:dyDescent="0.25">
      <c r="B3746">
        <v>3744</v>
      </c>
      <c r="C3746" t="s">
        <v>44</v>
      </c>
      <c r="D3746" t="s">
        <v>43</v>
      </c>
      <c r="E3746" s="10">
        <v>1.1574074074074073E-5</v>
      </c>
      <c r="F3746" t="s">
        <v>73</v>
      </c>
      <c r="G3746" t="s">
        <v>2178</v>
      </c>
      <c r="H3746" s="11">
        <v>44171.441759259258</v>
      </c>
      <c r="I3746" t="s">
        <v>4906</v>
      </c>
      <c r="J3746">
        <v>0</v>
      </c>
      <c r="K3746">
        <v>91</v>
      </c>
      <c r="M3746">
        <v>3744</v>
      </c>
      <c r="N3746" s="16">
        <v>1.1574074074074073E-5</v>
      </c>
      <c r="O3746">
        <v>4</v>
      </c>
      <c r="P3746">
        <v>7</v>
      </c>
      <c r="Q3746">
        <f>pqZwift[[#This Row],[Afstand]]+IF(pqZwift[[#This Row],[Index]]&gt;1,Q3745,0)</f>
        <v>23235</v>
      </c>
      <c r="R3746">
        <v>24</v>
      </c>
      <c r="S3746">
        <v>91</v>
      </c>
    </row>
    <row r="3747" spans="2:19" x14ac:dyDescent="0.25">
      <c r="B3747">
        <v>3745</v>
      </c>
      <c r="C3747" t="s">
        <v>44</v>
      </c>
      <c r="D3747" t="s">
        <v>43</v>
      </c>
      <c r="E3747" s="10">
        <v>1.1574074074074073E-5</v>
      </c>
      <c r="F3747" t="s">
        <v>173</v>
      </c>
      <c r="G3747" t="s">
        <v>4907</v>
      </c>
      <c r="H3747" s="11">
        <v>44171.441770833335</v>
      </c>
      <c r="I3747" t="s">
        <v>4908</v>
      </c>
      <c r="J3747">
        <v>0</v>
      </c>
      <c r="K3747">
        <v>91</v>
      </c>
      <c r="M3747">
        <v>3745</v>
      </c>
      <c r="N3747" s="16">
        <v>1.1574074074074073E-5</v>
      </c>
      <c r="O3747">
        <v>4</v>
      </c>
      <c r="P3747">
        <v>7</v>
      </c>
      <c r="Q3747">
        <f>pqZwift[[#This Row],[Afstand]]+IF(pqZwift[[#This Row],[Index]]&gt;1,Q3746,0)</f>
        <v>23242</v>
      </c>
      <c r="R3747">
        <v>25</v>
      </c>
      <c r="S3747">
        <v>91</v>
      </c>
    </row>
    <row r="3748" spans="2:19" x14ac:dyDescent="0.25">
      <c r="B3748">
        <v>3746</v>
      </c>
      <c r="C3748" t="s">
        <v>44</v>
      </c>
      <c r="D3748" t="s">
        <v>43</v>
      </c>
      <c r="E3748" s="10">
        <v>1.1574074074074073E-5</v>
      </c>
      <c r="F3748" t="s">
        <v>73</v>
      </c>
      <c r="G3748" t="s">
        <v>2180</v>
      </c>
      <c r="H3748" s="11">
        <v>44171.441782407404</v>
      </c>
      <c r="I3748" t="s">
        <v>4909</v>
      </c>
      <c r="J3748">
        <v>0</v>
      </c>
      <c r="K3748">
        <v>91</v>
      </c>
      <c r="M3748">
        <v>3746</v>
      </c>
      <c r="N3748" s="16">
        <v>1.1574074074074073E-5</v>
      </c>
      <c r="O3748">
        <v>4</v>
      </c>
      <c r="P3748">
        <v>7</v>
      </c>
      <c r="Q3748">
        <f>pqZwift[[#This Row],[Afstand]]+IF(pqZwift[[#This Row],[Index]]&gt;1,Q3747,0)</f>
        <v>23249</v>
      </c>
      <c r="R3748">
        <v>24</v>
      </c>
      <c r="S3748">
        <v>91</v>
      </c>
    </row>
    <row r="3749" spans="2:19" x14ac:dyDescent="0.25">
      <c r="B3749">
        <v>3747</v>
      </c>
      <c r="C3749" t="s">
        <v>44</v>
      </c>
      <c r="D3749" t="s">
        <v>43</v>
      </c>
      <c r="E3749" s="10">
        <v>1.1574074074074073E-5</v>
      </c>
      <c r="F3749" t="s">
        <v>73</v>
      </c>
      <c r="G3749" t="s">
        <v>1772</v>
      </c>
      <c r="H3749" s="11">
        <v>44171.441793981481</v>
      </c>
      <c r="I3749" t="s">
        <v>4910</v>
      </c>
      <c r="J3749">
        <v>0</v>
      </c>
      <c r="K3749">
        <v>91</v>
      </c>
      <c r="M3749">
        <v>3747</v>
      </c>
      <c r="N3749" s="16">
        <v>1.1574074074074073E-5</v>
      </c>
      <c r="O3749">
        <v>4</v>
      </c>
      <c r="P3749">
        <v>7</v>
      </c>
      <c r="Q3749">
        <f>pqZwift[[#This Row],[Afstand]]+IF(pqZwift[[#This Row],[Index]]&gt;1,Q3748,0)</f>
        <v>23256</v>
      </c>
      <c r="R3749">
        <v>24</v>
      </c>
      <c r="S3749">
        <v>91</v>
      </c>
    </row>
    <row r="3750" spans="2:19" x14ac:dyDescent="0.25">
      <c r="B3750">
        <v>3748</v>
      </c>
      <c r="C3750" t="s">
        <v>44</v>
      </c>
      <c r="D3750" t="s">
        <v>43</v>
      </c>
      <c r="E3750" s="10">
        <v>1.1574074074074073E-5</v>
      </c>
      <c r="F3750" t="s">
        <v>73</v>
      </c>
      <c r="G3750" t="s">
        <v>2180</v>
      </c>
      <c r="H3750" s="11">
        <v>44171.441805555558</v>
      </c>
      <c r="I3750" t="s">
        <v>4911</v>
      </c>
      <c r="J3750">
        <v>0</v>
      </c>
      <c r="K3750">
        <v>90</v>
      </c>
      <c r="M3750">
        <v>3748</v>
      </c>
      <c r="N3750" s="16">
        <v>1.1574074074074073E-5</v>
      </c>
      <c r="O3750">
        <v>4</v>
      </c>
      <c r="P3750">
        <v>7</v>
      </c>
      <c r="Q3750">
        <f>pqZwift[[#This Row],[Afstand]]+IF(pqZwift[[#This Row],[Index]]&gt;1,Q3749,0)</f>
        <v>23263</v>
      </c>
      <c r="R3750">
        <v>24</v>
      </c>
      <c r="S3750">
        <v>90</v>
      </c>
    </row>
    <row r="3751" spans="2:19" x14ac:dyDescent="0.25">
      <c r="B3751">
        <v>3749</v>
      </c>
      <c r="C3751" t="s">
        <v>44</v>
      </c>
      <c r="D3751" t="s">
        <v>43</v>
      </c>
      <c r="E3751" s="10">
        <v>1.1574074074074073E-5</v>
      </c>
      <c r="F3751" t="s">
        <v>173</v>
      </c>
      <c r="G3751" t="s">
        <v>4907</v>
      </c>
      <c r="H3751" s="11">
        <v>44171.441817129627</v>
      </c>
      <c r="I3751" t="s">
        <v>4912</v>
      </c>
      <c r="J3751">
        <v>0</v>
      </c>
      <c r="K3751">
        <v>89</v>
      </c>
      <c r="M3751">
        <v>3749</v>
      </c>
      <c r="N3751" s="16">
        <v>1.1574074074074073E-5</v>
      </c>
      <c r="O3751">
        <v>4</v>
      </c>
      <c r="P3751">
        <v>7</v>
      </c>
      <c r="Q3751">
        <f>pqZwift[[#This Row],[Afstand]]+IF(pqZwift[[#This Row],[Index]]&gt;1,Q3750,0)</f>
        <v>23270</v>
      </c>
      <c r="R3751">
        <v>25</v>
      </c>
      <c r="S3751">
        <v>89</v>
      </c>
    </row>
    <row r="3752" spans="2:19" x14ac:dyDescent="0.25">
      <c r="B3752">
        <v>3750</v>
      </c>
      <c r="C3752" t="s">
        <v>44</v>
      </c>
      <c r="D3752" t="s">
        <v>43</v>
      </c>
      <c r="E3752" s="10">
        <v>1.1574074074074073E-5</v>
      </c>
      <c r="F3752" t="s">
        <v>173</v>
      </c>
      <c r="G3752" t="s">
        <v>4907</v>
      </c>
      <c r="H3752" s="11">
        <v>44171.441828703704</v>
      </c>
      <c r="I3752" t="s">
        <v>4913</v>
      </c>
      <c r="J3752">
        <v>0</v>
      </c>
      <c r="K3752">
        <v>90</v>
      </c>
      <c r="M3752">
        <v>3750</v>
      </c>
      <c r="N3752" s="16">
        <v>1.1574074074074073E-5</v>
      </c>
      <c r="O3752">
        <v>4</v>
      </c>
      <c r="P3752">
        <v>7</v>
      </c>
      <c r="Q3752">
        <f>pqZwift[[#This Row],[Afstand]]+IF(pqZwift[[#This Row],[Index]]&gt;1,Q3751,0)</f>
        <v>23277</v>
      </c>
      <c r="R3752">
        <v>25</v>
      </c>
      <c r="S3752">
        <v>90</v>
      </c>
    </row>
    <row r="3753" spans="2:19" x14ac:dyDescent="0.25">
      <c r="B3753">
        <v>3751</v>
      </c>
      <c r="C3753" t="s">
        <v>55</v>
      </c>
      <c r="D3753" t="s">
        <v>35</v>
      </c>
      <c r="E3753" s="10">
        <v>1.1574074074074073E-5</v>
      </c>
      <c r="F3753" t="s">
        <v>185</v>
      </c>
      <c r="G3753" t="s">
        <v>1715</v>
      </c>
      <c r="H3753" s="11">
        <v>44171.441840277781</v>
      </c>
      <c r="I3753" t="s">
        <v>4914</v>
      </c>
      <c r="J3753">
        <v>0</v>
      </c>
      <c r="K3753">
        <v>90</v>
      </c>
      <c r="M3753">
        <v>3751</v>
      </c>
      <c r="N3753" s="16">
        <v>1.1574074074074073E-5</v>
      </c>
      <c r="O3753">
        <v>5</v>
      </c>
      <c r="P3753">
        <v>8</v>
      </c>
      <c r="Q3753">
        <f>pqZwift[[#This Row],[Afstand]]+IF(pqZwift[[#This Row],[Index]]&gt;1,Q3752,0)</f>
        <v>23285</v>
      </c>
      <c r="R3753">
        <v>28</v>
      </c>
      <c r="S3753">
        <v>90</v>
      </c>
    </row>
    <row r="3754" spans="2:19" x14ac:dyDescent="0.25">
      <c r="B3754">
        <v>3752</v>
      </c>
      <c r="C3754" t="s">
        <v>55</v>
      </c>
      <c r="D3754" t="s">
        <v>66</v>
      </c>
      <c r="E3754" s="10">
        <v>1.1574074074074073E-5</v>
      </c>
      <c r="F3754" t="s">
        <v>70</v>
      </c>
      <c r="G3754" t="s">
        <v>1821</v>
      </c>
      <c r="H3754" s="11">
        <v>44171.441851851851</v>
      </c>
      <c r="I3754" t="s">
        <v>4915</v>
      </c>
      <c r="J3754">
        <v>0</v>
      </c>
      <c r="K3754">
        <v>91</v>
      </c>
      <c r="M3754">
        <v>3752</v>
      </c>
      <c r="N3754" s="16">
        <v>1.1574074074074073E-5</v>
      </c>
      <c r="O3754">
        <v>5</v>
      </c>
      <c r="P3754">
        <v>6</v>
      </c>
      <c r="Q3754">
        <f>pqZwift[[#This Row],[Afstand]]+IF(pqZwift[[#This Row],[Index]]&gt;1,Q3753,0)</f>
        <v>23291</v>
      </c>
      <c r="R3754">
        <v>22</v>
      </c>
      <c r="S3754">
        <v>91</v>
      </c>
    </row>
    <row r="3755" spans="2:19" x14ac:dyDescent="0.25">
      <c r="B3755">
        <v>3753</v>
      </c>
      <c r="C3755" t="s">
        <v>55</v>
      </c>
      <c r="D3755" t="s">
        <v>35</v>
      </c>
      <c r="E3755" s="10">
        <v>1.1574074074074073E-5</v>
      </c>
      <c r="F3755" t="s">
        <v>185</v>
      </c>
      <c r="G3755" t="s">
        <v>1715</v>
      </c>
      <c r="H3755" s="11">
        <v>44171.441863425927</v>
      </c>
      <c r="I3755" t="s">
        <v>4916</v>
      </c>
      <c r="J3755">
        <v>0</v>
      </c>
      <c r="K3755">
        <v>91</v>
      </c>
      <c r="M3755">
        <v>3753</v>
      </c>
      <c r="N3755" s="16">
        <v>1.1574074074074073E-5</v>
      </c>
      <c r="O3755">
        <v>5</v>
      </c>
      <c r="P3755">
        <v>8</v>
      </c>
      <c r="Q3755">
        <f>pqZwift[[#This Row],[Afstand]]+IF(pqZwift[[#This Row],[Index]]&gt;1,Q3754,0)</f>
        <v>23299</v>
      </c>
      <c r="R3755">
        <v>28</v>
      </c>
      <c r="S3755">
        <v>91</v>
      </c>
    </row>
    <row r="3756" spans="2:19" x14ac:dyDescent="0.25">
      <c r="B3756">
        <v>3754</v>
      </c>
      <c r="C3756" t="s">
        <v>55</v>
      </c>
      <c r="D3756" t="s">
        <v>35</v>
      </c>
      <c r="E3756" s="10">
        <v>1.1574074074074073E-5</v>
      </c>
      <c r="F3756" t="s">
        <v>84</v>
      </c>
      <c r="G3756" t="s">
        <v>1833</v>
      </c>
      <c r="H3756" s="11">
        <v>44171.441874999997</v>
      </c>
      <c r="I3756" t="s">
        <v>4917</v>
      </c>
      <c r="J3756">
        <v>0</v>
      </c>
      <c r="K3756">
        <v>90</v>
      </c>
      <c r="M3756">
        <v>3754</v>
      </c>
      <c r="N3756" s="16">
        <v>1.1574074074074073E-5</v>
      </c>
      <c r="O3756">
        <v>5</v>
      </c>
      <c r="P3756">
        <v>8</v>
      </c>
      <c r="Q3756">
        <f>pqZwift[[#This Row],[Afstand]]+IF(pqZwift[[#This Row],[Index]]&gt;1,Q3755,0)</f>
        <v>23307</v>
      </c>
      <c r="R3756">
        <v>29</v>
      </c>
      <c r="S3756">
        <v>90</v>
      </c>
    </row>
    <row r="3757" spans="2:19" x14ac:dyDescent="0.25">
      <c r="B3757">
        <v>3755</v>
      </c>
      <c r="C3757" t="s">
        <v>55</v>
      </c>
      <c r="D3757" t="s">
        <v>43</v>
      </c>
      <c r="E3757" s="10">
        <v>1.1574074074074073E-5</v>
      </c>
      <c r="F3757" t="s">
        <v>173</v>
      </c>
      <c r="G3757" t="s">
        <v>4907</v>
      </c>
      <c r="H3757" s="11">
        <v>44171.441886574074</v>
      </c>
      <c r="I3757" t="s">
        <v>4918</v>
      </c>
      <c r="J3757">
        <v>0</v>
      </c>
      <c r="K3757">
        <v>90</v>
      </c>
      <c r="M3757">
        <v>3755</v>
      </c>
      <c r="N3757" s="16">
        <v>1.1574074074074073E-5</v>
      </c>
      <c r="O3757">
        <v>5</v>
      </c>
      <c r="P3757">
        <v>7</v>
      </c>
      <c r="Q3757">
        <f>pqZwift[[#This Row],[Afstand]]+IF(pqZwift[[#This Row],[Index]]&gt;1,Q3756,0)</f>
        <v>23314</v>
      </c>
      <c r="R3757">
        <v>25</v>
      </c>
      <c r="S3757">
        <v>90</v>
      </c>
    </row>
    <row r="3758" spans="2:19" x14ac:dyDescent="0.25">
      <c r="B3758">
        <v>3756</v>
      </c>
      <c r="C3758" t="s">
        <v>55</v>
      </c>
      <c r="D3758" t="s">
        <v>35</v>
      </c>
      <c r="E3758" s="10">
        <v>1.1574074074074073E-5</v>
      </c>
      <c r="F3758" t="s">
        <v>84</v>
      </c>
      <c r="G3758" t="s">
        <v>1833</v>
      </c>
      <c r="H3758" s="11">
        <v>44171.44189814815</v>
      </c>
      <c r="I3758" t="s">
        <v>4919</v>
      </c>
      <c r="J3758">
        <v>0</v>
      </c>
      <c r="K3758">
        <v>89</v>
      </c>
      <c r="M3758">
        <v>3756</v>
      </c>
      <c r="N3758" s="16">
        <v>1.1574074074074073E-5</v>
      </c>
      <c r="O3758">
        <v>5</v>
      </c>
      <c r="P3758">
        <v>8</v>
      </c>
      <c r="Q3758">
        <f>pqZwift[[#This Row],[Afstand]]+IF(pqZwift[[#This Row],[Index]]&gt;1,Q3757,0)</f>
        <v>23322</v>
      </c>
      <c r="R3758">
        <v>29</v>
      </c>
      <c r="S3758">
        <v>89</v>
      </c>
    </row>
    <row r="3759" spans="2:19" x14ac:dyDescent="0.25">
      <c r="B3759">
        <v>3757</v>
      </c>
      <c r="C3759" t="s">
        <v>55</v>
      </c>
      <c r="D3759" t="s">
        <v>66</v>
      </c>
      <c r="E3759" s="10">
        <v>1.1574074074074073E-5</v>
      </c>
      <c r="F3759" t="s">
        <v>67</v>
      </c>
      <c r="G3759" t="s">
        <v>650</v>
      </c>
      <c r="H3759" s="11">
        <v>44171.44190972222</v>
      </c>
      <c r="I3759" t="s">
        <v>4920</v>
      </c>
      <c r="J3759">
        <v>0</v>
      </c>
      <c r="K3759">
        <v>90</v>
      </c>
      <c r="M3759">
        <v>3757</v>
      </c>
      <c r="N3759" s="16">
        <v>1.1574074074074073E-5</v>
      </c>
      <c r="O3759">
        <v>5</v>
      </c>
      <c r="P3759">
        <v>6</v>
      </c>
      <c r="Q3759">
        <f>pqZwift[[#This Row],[Afstand]]+IF(pqZwift[[#This Row],[Index]]&gt;1,Q3758,0)</f>
        <v>23328</v>
      </c>
      <c r="R3759">
        <v>21</v>
      </c>
      <c r="S3759">
        <v>90</v>
      </c>
    </row>
    <row r="3760" spans="2:19" x14ac:dyDescent="0.25">
      <c r="B3760">
        <v>3758</v>
      </c>
      <c r="C3760" t="s">
        <v>55</v>
      </c>
      <c r="D3760" t="s">
        <v>35</v>
      </c>
      <c r="E3760" s="10">
        <v>1.1574074074074073E-5</v>
      </c>
      <c r="F3760" t="s">
        <v>84</v>
      </c>
      <c r="G3760" t="s">
        <v>1833</v>
      </c>
      <c r="H3760" s="11">
        <v>44171.441921296297</v>
      </c>
      <c r="I3760" t="s">
        <v>4921</v>
      </c>
      <c r="J3760">
        <v>0</v>
      </c>
      <c r="K3760">
        <v>89</v>
      </c>
      <c r="M3760">
        <v>3758</v>
      </c>
      <c r="N3760" s="16">
        <v>1.1574074074074073E-5</v>
      </c>
      <c r="O3760">
        <v>5</v>
      </c>
      <c r="P3760">
        <v>8</v>
      </c>
      <c r="Q3760">
        <f>pqZwift[[#This Row],[Afstand]]+IF(pqZwift[[#This Row],[Index]]&gt;1,Q3759,0)</f>
        <v>23336</v>
      </c>
      <c r="R3760">
        <v>29</v>
      </c>
      <c r="S3760">
        <v>89</v>
      </c>
    </row>
    <row r="3761" spans="2:19" x14ac:dyDescent="0.25">
      <c r="B3761">
        <v>3759</v>
      </c>
      <c r="C3761" t="s">
        <v>55</v>
      </c>
      <c r="D3761" t="s">
        <v>35</v>
      </c>
      <c r="E3761" s="10">
        <v>1.1574074074074073E-5</v>
      </c>
      <c r="F3761" t="s">
        <v>84</v>
      </c>
      <c r="G3761" t="s">
        <v>1833</v>
      </c>
      <c r="H3761" s="11">
        <v>44171.441932870373</v>
      </c>
      <c r="I3761" t="s">
        <v>4922</v>
      </c>
      <c r="J3761">
        <v>0</v>
      </c>
      <c r="K3761">
        <v>89</v>
      </c>
      <c r="M3761">
        <v>3759</v>
      </c>
      <c r="N3761" s="16">
        <v>1.1574074074074073E-5</v>
      </c>
      <c r="O3761">
        <v>5</v>
      </c>
      <c r="P3761">
        <v>8</v>
      </c>
      <c r="Q3761">
        <f>pqZwift[[#This Row],[Afstand]]+IF(pqZwift[[#This Row],[Index]]&gt;1,Q3760,0)</f>
        <v>23344</v>
      </c>
      <c r="R3761">
        <v>29</v>
      </c>
      <c r="S3761">
        <v>89</v>
      </c>
    </row>
    <row r="3762" spans="2:19" x14ac:dyDescent="0.25">
      <c r="B3762">
        <v>3760</v>
      </c>
      <c r="C3762" t="s">
        <v>55</v>
      </c>
      <c r="D3762" t="s">
        <v>43</v>
      </c>
      <c r="E3762" s="10">
        <v>1.1574074074074073E-5</v>
      </c>
      <c r="F3762" t="s">
        <v>173</v>
      </c>
      <c r="G3762" t="s">
        <v>4907</v>
      </c>
      <c r="H3762" s="11">
        <v>44171.441944444443</v>
      </c>
      <c r="I3762" t="s">
        <v>4923</v>
      </c>
      <c r="J3762">
        <v>0</v>
      </c>
      <c r="K3762">
        <v>88</v>
      </c>
      <c r="M3762">
        <v>3760</v>
      </c>
      <c r="N3762" s="16">
        <v>1.1574074074074073E-5</v>
      </c>
      <c r="O3762">
        <v>5</v>
      </c>
      <c r="P3762">
        <v>7</v>
      </c>
      <c r="Q3762">
        <f>pqZwift[[#This Row],[Afstand]]+IF(pqZwift[[#This Row],[Index]]&gt;1,Q3761,0)</f>
        <v>23351</v>
      </c>
      <c r="R3762">
        <v>25</v>
      </c>
      <c r="S3762">
        <v>88</v>
      </c>
    </row>
    <row r="3763" spans="2:19" x14ac:dyDescent="0.25">
      <c r="B3763">
        <v>3761</v>
      </c>
      <c r="C3763" t="s">
        <v>55</v>
      </c>
      <c r="D3763" t="s">
        <v>35</v>
      </c>
      <c r="E3763" s="10">
        <v>1.1574074074074073E-5</v>
      </c>
      <c r="F3763" t="s">
        <v>84</v>
      </c>
      <c r="G3763" t="s">
        <v>1833</v>
      </c>
      <c r="H3763" s="11">
        <v>44171.44195601852</v>
      </c>
      <c r="I3763" t="s">
        <v>4924</v>
      </c>
      <c r="J3763">
        <v>0</v>
      </c>
      <c r="K3763">
        <v>88</v>
      </c>
      <c r="M3763">
        <v>3761</v>
      </c>
      <c r="N3763" s="16">
        <v>1.1574074074074073E-5</v>
      </c>
      <c r="O3763">
        <v>5</v>
      </c>
      <c r="P3763">
        <v>8</v>
      </c>
      <c r="Q3763">
        <f>pqZwift[[#This Row],[Afstand]]+IF(pqZwift[[#This Row],[Index]]&gt;1,Q3762,0)</f>
        <v>23359</v>
      </c>
      <c r="R3763">
        <v>29</v>
      </c>
      <c r="S3763">
        <v>88</v>
      </c>
    </row>
    <row r="3764" spans="2:19" x14ac:dyDescent="0.25">
      <c r="B3764">
        <v>3762</v>
      </c>
      <c r="C3764" t="s">
        <v>55</v>
      </c>
      <c r="D3764" t="s">
        <v>66</v>
      </c>
      <c r="E3764" s="10">
        <v>1.1574074074074073E-5</v>
      </c>
      <c r="F3764" t="s">
        <v>70</v>
      </c>
      <c r="G3764" t="s">
        <v>1821</v>
      </c>
      <c r="H3764" s="11">
        <v>44171.441967592589</v>
      </c>
      <c r="I3764" t="s">
        <v>4925</v>
      </c>
      <c r="J3764">
        <v>0</v>
      </c>
      <c r="K3764">
        <v>88</v>
      </c>
      <c r="M3764">
        <v>3762</v>
      </c>
      <c r="N3764" s="16">
        <v>1.1574074074074073E-5</v>
      </c>
      <c r="O3764">
        <v>5</v>
      </c>
      <c r="P3764">
        <v>6</v>
      </c>
      <c r="Q3764">
        <f>pqZwift[[#This Row],[Afstand]]+IF(pqZwift[[#This Row],[Index]]&gt;1,Q3763,0)</f>
        <v>23365</v>
      </c>
      <c r="R3764">
        <v>22</v>
      </c>
      <c r="S3764">
        <v>88</v>
      </c>
    </row>
    <row r="3765" spans="2:19" x14ac:dyDescent="0.25">
      <c r="B3765">
        <v>3763</v>
      </c>
      <c r="C3765" t="s">
        <v>55</v>
      </c>
      <c r="D3765" t="s">
        <v>35</v>
      </c>
      <c r="E3765" s="10">
        <v>1.1574074074074073E-5</v>
      </c>
      <c r="F3765" t="s">
        <v>84</v>
      </c>
      <c r="G3765" t="s">
        <v>1833</v>
      </c>
      <c r="H3765" s="11">
        <v>44171.441979166666</v>
      </c>
      <c r="I3765" t="s">
        <v>4926</v>
      </c>
      <c r="J3765">
        <v>0</v>
      </c>
      <c r="K3765">
        <v>87</v>
      </c>
      <c r="M3765">
        <v>3763</v>
      </c>
      <c r="N3765" s="16">
        <v>1.1574074074074073E-5</v>
      </c>
      <c r="O3765">
        <v>5</v>
      </c>
      <c r="P3765">
        <v>8</v>
      </c>
      <c r="Q3765">
        <f>pqZwift[[#This Row],[Afstand]]+IF(pqZwift[[#This Row],[Index]]&gt;1,Q3764,0)</f>
        <v>23373</v>
      </c>
      <c r="R3765">
        <v>29</v>
      </c>
      <c r="S3765">
        <v>87</v>
      </c>
    </row>
    <row r="3766" spans="2:19" x14ac:dyDescent="0.25">
      <c r="B3766">
        <v>3764</v>
      </c>
      <c r="C3766" t="s">
        <v>55</v>
      </c>
      <c r="D3766" t="s">
        <v>35</v>
      </c>
      <c r="E3766" s="10">
        <v>1.1574074074074073E-5</v>
      </c>
      <c r="F3766" t="s">
        <v>84</v>
      </c>
      <c r="G3766" t="s">
        <v>1833</v>
      </c>
      <c r="H3766" s="11">
        <v>44171.441990740743</v>
      </c>
      <c r="I3766" t="s">
        <v>4927</v>
      </c>
      <c r="J3766">
        <v>0</v>
      </c>
      <c r="K3766">
        <v>88</v>
      </c>
      <c r="M3766">
        <v>3764</v>
      </c>
      <c r="N3766" s="16">
        <v>1.1574074074074073E-5</v>
      </c>
      <c r="O3766">
        <v>5</v>
      </c>
      <c r="P3766">
        <v>8</v>
      </c>
      <c r="Q3766">
        <f>pqZwift[[#This Row],[Afstand]]+IF(pqZwift[[#This Row],[Index]]&gt;1,Q3765,0)</f>
        <v>23381</v>
      </c>
      <c r="R3766">
        <v>29</v>
      </c>
      <c r="S3766">
        <v>88</v>
      </c>
    </row>
    <row r="3767" spans="2:19" x14ac:dyDescent="0.25">
      <c r="B3767">
        <v>3765</v>
      </c>
      <c r="C3767" t="s">
        <v>55</v>
      </c>
      <c r="D3767" t="s">
        <v>43</v>
      </c>
      <c r="E3767" s="10">
        <v>1.1574074074074073E-5</v>
      </c>
      <c r="F3767" t="s">
        <v>73</v>
      </c>
      <c r="G3767" t="s">
        <v>1772</v>
      </c>
      <c r="H3767" s="11">
        <v>44171.442002314812</v>
      </c>
      <c r="I3767" t="s">
        <v>4928</v>
      </c>
      <c r="J3767">
        <v>0</v>
      </c>
      <c r="K3767">
        <v>88</v>
      </c>
      <c r="M3767">
        <v>3765</v>
      </c>
      <c r="N3767" s="16">
        <v>1.1574074074074073E-5</v>
      </c>
      <c r="O3767">
        <v>5</v>
      </c>
      <c r="P3767">
        <v>7</v>
      </c>
      <c r="Q3767">
        <f>pqZwift[[#This Row],[Afstand]]+IF(pqZwift[[#This Row],[Index]]&gt;1,Q3766,0)</f>
        <v>23388</v>
      </c>
      <c r="R3767">
        <v>24</v>
      </c>
      <c r="S3767">
        <v>88</v>
      </c>
    </row>
    <row r="3768" spans="2:19" x14ac:dyDescent="0.25">
      <c r="B3768">
        <v>3766</v>
      </c>
      <c r="C3768" t="s">
        <v>55</v>
      </c>
      <c r="D3768" t="s">
        <v>35</v>
      </c>
      <c r="E3768" s="10">
        <v>1.1574074074074073E-5</v>
      </c>
      <c r="F3768" t="s">
        <v>84</v>
      </c>
      <c r="G3768" t="s">
        <v>1833</v>
      </c>
      <c r="H3768" s="11">
        <v>44171.442013888889</v>
      </c>
      <c r="I3768" t="s">
        <v>4929</v>
      </c>
      <c r="J3768">
        <v>0</v>
      </c>
      <c r="K3768">
        <v>88</v>
      </c>
      <c r="M3768">
        <v>3766</v>
      </c>
      <c r="N3768" s="16">
        <v>1.1574074074074073E-5</v>
      </c>
      <c r="O3768">
        <v>5</v>
      </c>
      <c r="P3768">
        <v>8</v>
      </c>
      <c r="Q3768">
        <f>pqZwift[[#This Row],[Afstand]]+IF(pqZwift[[#This Row],[Index]]&gt;1,Q3767,0)</f>
        <v>23396</v>
      </c>
      <c r="R3768">
        <v>29</v>
      </c>
      <c r="S3768">
        <v>88</v>
      </c>
    </row>
    <row r="3769" spans="2:19" x14ac:dyDescent="0.25">
      <c r="B3769">
        <v>3767</v>
      </c>
      <c r="C3769" t="s">
        <v>55</v>
      </c>
      <c r="D3769" t="s">
        <v>66</v>
      </c>
      <c r="E3769" s="10">
        <v>1.1574074074074073E-5</v>
      </c>
      <c r="F3769" t="s">
        <v>70</v>
      </c>
      <c r="G3769" t="s">
        <v>1821</v>
      </c>
      <c r="H3769" s="11">
        <v>44171.442025462966</v>
      </c>
      <c r="I3769" t="s">
        <v>4930</v>
      </c>
      <c r="J3769">
        <v>0</v>
      </c>
      <c r="K3769">
        <v>87</v>
      </c>
      <c r="M3769">
        <v>3767</v>
      </c>
      <c r="N3769" s="16">
        <v>1.1574074074074073E-5</v>
      </c>
      <c r="O3769">
        <v>5</v>
      </c>
      <c r="P3769">
        <v>6</v>
      </c>
      <c r="Q3769">
        <f>pqZwift[[#This Row],[Afstand]]+IF(pqZwift[[#This Row],[Index]]&gt;1,Q3768,0)</f>
        <v>23402</v>
      </c>
      <c r="R3769">
        <v>22</v>
      </c>
      <c r="S3769">
        <v>87</v>
      </c>
    </row>
    <row r="3770" spans="2:19" x14ac:dyDescent="0.25">
      <c r="B3770">
        <v>3768</v>
      </c>
      <c r="C3770" t="s">
        <v>55</v>
      </c>
      <c r="D3770" t="s">
        <v>35</v>
      </c>
      <c r="E3770" s="10">
        <v>1.1574074074074073E-5</v>
      </c>
      <c r="F3770" t="s">
        <v>185</v>
      </c>
      <c r="G3770" t="s">
        <v>1715</v>
      </c>
      <c r="H3770" s="11">
        <v>44171.442037037035</v>
      </c>
      <c r="I3770" t="s">
        <v>4931</v>
      </c>
      <c r="J3770">
        <v>0</v>
      </c>
      <c r="K3770">
        <v>88</v>
      </c>
      <c r="M3770">
        <v>3768</v>
      </c>
      <c r="N3770" s="16">
        <v>1.1574074074074073E-5</v>
      </c>
      <c r="O3770">
        <v>5</v>
      </c>
      <c r="P3770">
        <v>8</v>
      </c>
      <c r="Q3770">
        <f>pqZwift[[#This Row],[Afstand]]+IF(pqZwift[[#This Row],[Index]]&gt;1,Q3769,0)</f>
        <v>23410</v>
      </c>
      <c r="R3770">
        <v>28</v>
      </c>
      <c r="S3770">
        <v>88</v>
      </c>
    </row>
    <row r="3771" spans="2:19" x14ac:dyDescent="0.25">
      <c r="B3771">
        <v>3769</v>
      </c>
      <c r="C3771" t="s">
        <v>66</v>
      </c>
      <c r="D3771" t="s">
        <v>35</v>
      </c>
      <c r="E3771" s="10">
        <v>1.1574074074074073E-5</v>
      </c>
      <c r="F3771" t="s">
        <v>185</v>
      </c>
      <c r="G3771" t="s">
        <v>1348</v>
      </c>
      <c r="H3771" s="11">
        <v>44171.442048611112</v>
      </c>
      <c r="I3771" t="s">
        <v>4932</v>
      </c>
      <c r="J3771">
        <v>0</v>
      </c>
      <c r="K3771">
        <v>88</v>
      </c>
      <c r="M3771">
        <v>3769</v>
      </c>
      <c r="N3771" s="16">
        <v>1.1574074074074073E-5</v>
      </c>
      <c r="O3771">
        <v>6</v>
      </c>
      <c r="P3771">
        <v>8</v>
      </c>
      <c r="Q3771">
        <f>pqZwift[[#This Row],[Afstand]]+IF(pqZwift[[#This Row],[Index]]&gt;1,Q3770,0)</f>
        <v>23418</v>
      </c>
      <c r="R3771">
        <v>28</v>
      </c>
      <c r="S3771">
        <v>88</v>
      </c>
    </row>
    <row r="3772" spans="2:19" x14ac:dyDescent="0.25">
      <c r="B3772">
        <v>3770</v>
      </c>
      <c r="C3772" t="s">
        <v>66</v>
      </c>
      <c r="D3772" t="s">
        <v>43</v>
      </c>
      <c r="E3772" s="10">
        <v>1.1574074074074073E-5</v>
      </c>
      <c r="F3772" t="s">
        <v>173</v>
      </c>
      <c r="G3772" t="s">
        <v>2103</v>
      </c>
      <c r="H3772" s="11">
        <v>44171.442060185182</v>
      </c>
      <c r="I3772" t="s">
        <v>4933</v>
      </c>
      <c r="J3772">
        <v>0</v>
      </c>
      <c r="K3772">
        <v>87</v>
      </c>
      <c r="M3772">
        <v>3770</v>
      </c>
      <c r="N3772" s="16">
        <v>1.1574074074074073E-5</v>
      </c>
      <c r="O3772">
        <v>6</v>
      </c>
      <c r="P3772">
        <v>7</v>
      </c>
      <c r="Q3772">
        <f>pqZwift[[#This Row],[Afstand]]+IF(pqZwift[[#This Row],[Index]]&gt;1,Q3771,0)</f>
        <v>23425</v>
      </c>
      <c r="R3772">
        <v>25</v>
      </c>
      <c r="S3772">
        <v>87</v>
      </c>
    </row>
    <row r="3773" spans="2:19" x14ac:dyDescent="0.25">
      <c r="B3773">
        <v>3771</v>
      </c>
      <c r="C3773" t="s">
        <v>66</v>
      </c>
      <c r="D3773" t="s">
        <v>35</v>
      </c>
      <c r="E3773" s="10">
        <v>1.1574074074074073E-5</v>
      </c>
      <c r="F3773" t="s">
        <v>84</v>
      </c>
      <c r="G3773" t="s">
        <v>1220</v>
      </c>
      <c r="H3773" s="11">
        <v>44171.442071759258</v>
      </c>
      <c r="I3773" t="s">
        <v>4934</v>
      </c>
      <c r="J3773">
        <v>0</v>
      </c>
      <c r="K3773">
        <v>88</v>
      </c>
      <c r="M3773">
        <v>3771</v>
      </c>
      <c r="N3773" s="16">
        <v>1.1574074074074073E-5</v>
      </c>
      <c r="O3773">
        <v>6</v>
      </c>
      <c r="P3773">
        <v>8</v>
      </c>
      <c r="Q3773">
        <f>pqZwift[[#This Row],[Afstand]]+IF(pqZwift[[#This Row],[Index]]&gt;1,Q3772,0)</f>
        <v>23433</v>
      </c>
      <c r="R3773">
        <v>29</v>
      </c>
      <c r="S3773">
        <v>88</v>
      </c>
    </row>
    <row r="3774" spans="2:19" x14ac:dyDescent="0.25">
      <c r="B3774">
        <v>3772</v>
      </c>
      <c r="C3774" t="s">
        <v>66</v>
      </c>
      <c r="D3774" t="s">
        <v>66</v>
      </c>
      <c r="E3774" s="10">
        <v>1.1574074074074073E-5</v>
      </c>
      <c r="F3774" t="s">
        <v>315</v>
      </c>
      <c r="G3774" t="s">
        <v>642</v>
      </c>
      <c r="H3774" s="11">
        <v>44171.442083333335</v>
      </c>
      <c r="I3774" t="s">
        <v>4935</v>
      </c>
      <c r="J3774">
        <v>0</v>
      </c>
      <c r="K3774">
        <v>89</v>
      </c>
      <c r="M3774">
        <v>3772</v>
      </c>
      <c r="N3774" s="16">
        <v>1.1574074074074073E-5</v>
      </c>
      <c r="O3774">
        <v>6</v>
      </c>
      <c r="P3774">
        <v>6</v>
      </c>
      <c r="Q3774">
        <f>pqZwift[[#This Row],[Afstand]]+IF(pqZwift[[#This Row],[Index]]&gt;1,Q3773,0)</f>
        <v>23439</v>
      </c>
      <c r="R3774">
        <v>23</v>
      </c>
      <c r="S3774">
        <v>89</v>
      </c>
    </row>
    <row r="3775" spans="2:19" x14ac:dyDescent="0.25">
      <c r="B3775">
        <v>3773</v>
      </c>
      <c r="C3775" t="s">
        <v>66</v>
      </c>
      <c r="D3775" t="s">
        <v>35</v>
      </c>
      <c r="E3775" s="10">
        <v>1.1574074074074073E-5</v>
      </c>
      <c r="F3775" t="s">
        <v>161</v>
      </c>
      <c r="G3775" t="s">
        <v>4936</v>
      </c>
      <c r="H3775" s="11">
        <v>44171.442094907405</v>
      </c>
      <c r="I3775" t="s">
        <v>4937</v>
      </c>
      <c r="J3775">
        <v>0</v>
      </c>
      <c r="K3775">
        <v>88</v>
      </c>
      <c r="M3775">
        <v>3773</v>
      </c>
      <c r="N3775" s="16">
        <v>1.1574074074074073E-5</v>
      </c>
      <c r="O3775">
        <v>6</v>
      </c>
      <c r="P3775">
        <v>8</v>
      </c>
      <c r="Q3775">
        <f>pqZwift[[#This Row],[Afstand]]+IF(pqZwift[[#This Row],[Index]]&gt;1,Q3774,0)</f>
        <v>23447</v>
      </c>
      <c r="R3775">
        <v>30</v>
      </c>
      <c r="S3775">
        <v>88</v>
      </c>
    </row>
    <row r="3776" spans="2:19" x14ac:dyDescent="0.25">
      <c r="B3776">
        <v>3774</v>
      </c>
      <c r="C3776" t="s">
        <v>66</v>
      </c>
      <c r="D3776" t="s">
        <v>43</v>
      </c>
      <c r="E3776" s="10">
        <v>1.1574074074074073E-5</v>
      </c>
      <c r="F3776" t="s">
        <v>73</v>
      </c>
      <c r="G3776" t="s">
        <v>2097</v>
      </c>
      <c r="H3776" s="11">
        <v>44171.442106481481</v>
      </c>
      <c r="I3776" t="s">
        <v>4938</v>
      </c>
      <c r="J3776">
        <v>0</v>
      </c>
      <c r="K3776">
        <v>89</v>
      </c>
      <c r="M3776">
        <v>3774</v>
      </c>
      <c r="N3776" s="16">
        <v>1.1574074074074073E-5</v>
      </c>
      <c r="O3776">
        <v>6</v>
      </c>
      <c r="P3776">
        <v>7</v>
      </c>
      <c r="Q3776">
        <f>pqZwift[[#This Row],[Afstand]]+IF(pqZwift[[#This Row],[Index]]&gt;1,Q3775,0)</f>
        <v>23454</v>
      </c>
      <c r="R3776">
        <v>24</v>
      </c>
      <c r="S3776">
        <v>89</v>
      </c>
    </row>
    <row r="3777" spans="2:19" x14ac:dyDescent="0.25">
      <c r="B3777">
        <v>3775</v>
      </c>
      <c r="C3777" t="s">
        <v>66</v>
      </c>
      <c r="D3777" t="s">
        <v>43</v>
      </c>
      <c r="E3777" s="10">
        <v>1.1574074074074073E-5</v>
      </c>
      <c r="F3777" t="s">
        <v>76</v>
      </c>
      <c r="G3777" t="s">
        <v>650</v>
      </c>
      <c r="H3777" s="11">
        <v>44171.442118055558</v>
      </c>
      <c r="I3777" t="s">
        <v>4939</v>
      </c>
      <c r="J3777">
        <v>0</v>
      </c>
      <c r="K3777">
        <v>90</v>
      </c>
      <c r="M3777">
        <v>3775</v>
      </c>
      <c r="N3777" s="16">
        <v>1.1574074074074073E-5</v>
      </c>
      <c r="O3777">
        <v>6</v>
      </c>
      <c r="P3777">
        <v>7</v>
      </c>
      <c r="Q3777">
        <f>pqZwift[[#This Row],[Afstand]]+IF(pqZwift[[#This Row],[Index]]&gt;1,Q3776,0)</f>
        <v>23461</v>
      </c>
      <c r="R3777">
        <v>27</v>
      </c>
      <c r="S3777">
        <v>90</v>
      </c>
    </row>
    <row r="3778" spans="2:19" x14ac:dyDescent="0.25">
      <c r="B3778">
        <v>3776</v>
      </c>
      <c r="C3778" t="s">
        <v>66</v>
      </c>
      <c r="D3778" t="s">
        <v>43</v>
      </c>
      <c r="E3778" s="10">
        <v>1.1574074074074073E-5</v>
      </c>
      <c r="F3778" t="s">
        <v>73</v>
      </c>
      <c r="G3778" t="s">
        <v>1772</v>
      </c>
      <c r="H3778" s="11">
        <v>44171.442129629628</v>
      </c>
      <c r="I3778" t="s">
        <v>4940</v>
      </c>
      <c r="J3778">
        <v>0</v>
      </c>
      <c r="K3778">
        <v>89</v>
      </c>
      <c r="M3778">
        <v>3776</v>
      </c>
      <c r="N3778" s="16">
        <v>1.1574074074074073E-5</v>
      </c>
      <c r="O3778">
        <v>6</v>
      </c>
      <c r="P3778">
        <v>7</v>
      </c>
      <c r="Q3778">
        <f>pqZwift[[#This Row],[Afstand]]+IF(pqZwift[[#This Row],[Index]]&gt;1,Q3777,0)</f>
        <v>23468</v>
      </c>
      <c r="R3778">
        <v>24</v>
      </c>
      <c r="S3778">
        <v>89</v>
      </c>
    </row>
    <row r="3779" spans="2:19" x14ac:dyDescent="0.25">
      <c r="B3779">
        <v>3777</v>
      </c>
      <c r="C3779" t="s">
        <v>66</v>
      </c>
      <c r="D3779" t="s">
        <v>35</v>
      </c>
      <c r="E3779" s="10">
        <v>1.1574074074074073E-5</v>
      </c>
      <c r="F3779" t="s">
        <v>84</v>
      </c>
      <c r="G3779" t="s">
        <v>4941</v>
      </c>
      <c r="H3779" s="11">
        <v>44171.442141203705</v>
      </c>
      <c r="I3779" t="s">
        <v>4942</v>
      </c>
      <c r="J3779">
        <v>0</v>
      </c>
      <c r="K3779">
        <v>90</v>
      </c>
      <c r="M3779">
        <v>3777</v>
      </c>
      <c r="N3779" s="16">
        <v>1.1574074074074073E-5</v>
      </c>
      <c r="O3779">
        <v>6</v>
      </c>
      <c r="P3779">
        <v>8</v>
      </c>
      <c r="Q3779">
        <f>pqZwift[[#This Row],[Afstand]]+IF(pqZwift[[#This Row],[Index]]&gt;1,Q3778,0)</f>
        <v>23476</v>
      </c>
      <c r="R3779">
        <v>29</v>
      </c>
      <c r="S3779">
        <v>90</v>
      </c>
    </row>
    <row r="3780" spans="2:19" x14ac:dyDescent="0.25">
      <c r="B3780">
        <v>3778</v>
      </c>
      <c r="C3780" t="s">
        <v>66</v>
      </c>
      <c r="D3780" t="s">
        <v>43</v>
      </c>
      <c r="E3780" s="10">
        <v>1.1574074074074073E-5</v>
      </c>
      <c r="F3780" t="s">
        <v>79</v>
      </c>
      <c r="G3780" t="s">
        <v>4943</v>
      </c>
      <c r="H3780" s="11">
        <v>44171.442152777781</v>
      </c>
      <c r="I3780" t="s">
        <v>4944</v>
      </c>
      <c r="J3780">
        <v>0</v>
      </c>
      <c r="K3780">
        <v>89</v>
      </c>
      <c r="M3780">
        <v>3778</v>
      </c>
      <c r="N3780" s="16">
        <v>1.1574074074074073E-5</v>
      </c>
      <c r="O3780">
        <v>6</v>
      </c>
      <c r="P3780">
        <v>7</v>
      </c>
      <c r="Q3780">
        <f>pqZwift[[#This Row],[Afstand]]+IF(pqZwift[[#This Row],[Index]]&gt;1,Q3779,0)</f>
        <v>23483</v>
      </c>
      <c r="R3780">
        <v>26</v>
      </c>
      <c r="S3780">
        <v>89</v>
      </c>
    </row>
    <row r="3781" spans="2:19" x14ac:dyDescent="0.25">
      <c r="B3781">
        <v>3779</v>
      </c>
      <c r="C3781" t="s">
        <v>66</v>
      </c>
      <c r="D3781" t="s">
        <v>43</v>
      </c>
      <c r="E3781" s="10">
        <v>1.1574074074074073E-5</v>
      </c>
      <c r="F3781" t="s">
        <v>79</v>
      </c>
      <c r="G3781" t="s">
        <v>4945</v>
      </c>
      <c r="H3781" s="11">
        <v>44171.442164351851</v>
      </c>
      <c r="I3781" t="s">
        <v>4946</v>
      </c>
      <c r="J3781">
        <v>0</v>
      </c>
      <c r="K3781">
        <v>90</v>
      </c>
      <c r="M3781">
        <v>3779</v>
      </c>
      <c r="N3781" s="16">
        <v>1.1574074074074073E-5</v>
      </c>
      <c r="O3781">
        <v>6</v>
      </c>
      <c r="P3781">
        <v>7</v>
      </c>
      <c r="Q3781">
        <f>pqZwift[[#This Row],[Afstand]]+IF(pqZwift[[#This Row],[Index]]&gt;1,Q3780,0)</f>
        <v>23490</v>
      </c>
      <c r="R3781">
        <v>26</v>
      </c>
      <c r="S3781">
        <v>90</v>
      </c>
    </row>
    <row r="3782" spans="2:19" x14ac:dyDescent="0.25">
      <c r="B3782">
        <v>3780</v>
      </c>
      <c r="C3782" t="s">
        <v>66</v>
      </c>
      <c r="D3782" t="s">
        <v>43</v>
      </c>
      <c r="E3782" s="10">
        <v>1.1574074074074073E-5</v>
      </c>
      <c r="F3782" t="s">
        <v>73</v>
      </c>
      <c r="G3782" t="s">
        <v>2931</v>
      </c>
      <c r="H3782" s="11">
        <v>44171.442175925928</v>
      </c>
      <c r="I3782" t="s">
        <v>4947</v>
      </c>
      <c r="J3782">
        <v>0</v>
      </c>
      <c r="K3782">
        <v>89</v>
      </c>
      <c r="M3782">
        <v>3780</v>
      </c>
      <c r="N3782" s="16">
        <v>1.1574074074074073E-5</v>
      </c>
      <c r="O3782">
        <v>6</v>
      </c>
      <c r="P3782">
        <v>7</v>
      </c>
      <c r="Q3782">
        <f>pqZwift[[#This Row],[Afstand]]+IF(pqZwift[[#This Row],[Index]]&gt;1,Q3781,0)</f>
        <v>23497</v>
      </c>
      <c r="R3782">
        <v>24</v>
      </c>
      <c r="S3782">
        <v>89</v>
      </c>
    </row>
    <row r="3783" spans="2:19" x14ac:dyDescent="0.25">
      <c r="B3783">
        <v>3781</v>
      </c>
      <c r="C3783" t="s">
        <v>66</v>
      </c>
      <c r="D3783" t="s">
        <v>43</v>
      </c>
      <c r="E3783" s="10">
        <v>1.1574074074074073E-5</v>
      </c>
      <c r="F3783" t="s">
        <v>79</v>
      </c>
      <c r="G3783" t="s">
        <v>3883</v>
      </c>
      <c r="H3783" s="11">
        <v>44171.442187499997</v>
      </c>
      <c r="I3783" t="s">
        <v>4948</v>
      </c>
      <c r="J3783">
        <v>0</v>
      </c>
      <c r="K3783">
        <v>90</v>
      </c>
      <c r="M3783">
        <v>3781</v>
      </c>
      <c r="N3783" s="16">
        <v>1.1574074074074073E-5</v>
      </c>
      <c r="O3783">
        <v>6</v>
      </c>
      <c r="P3783">
        <v>7</v>
      </c>
      <c r="Q3783">
        <f>pqZwift[[#This Row],[Afstand]]+IF(pqZwift[[#This Row],[Index]]&gt;1,Q3782,0)</f>
        <v>23504</v>
      </c>
      <c r="R3783">
        <v>26</v>
      </c>
      <c r="S3783">
        <v>90</v>
      </c>
    </row>
    <row r="3784" spans="2:19" x14ac:dyDescent="0.25">
      <c r="B3784">
        <v>3782</v>
      </c>
      <c r="C3784" t="s">
        <v>66</v>
      </c>
      <c r="D3784" t="s">
        <v>43</v>
      </c>
      <c r="E3784" s="10">
        <v>1.1574074074074073E-5</v>
      </c>
      <c r="F3784" t="s">
        <v>73</v>
      </c>
      <c r="G3784" t="s">
        <v>2363</v>
      </c>
      <c r="H3784" s="11">
        <v>44171.442199074074</v>
      </c>
      <c r="I3784" t="s">
        <v>4949</v>
      </c>
      <c r="J3784">
        <v>0</v>
      </c>
      <c r="K3784">
        <v>89</v>
      </c>
      <c r="M3784">
        <v>3782</v>
      </c>
      <c r="N3784" s="16">
        <v>1.1574074074074073E-5</v>
      </c>
      <c r="O3784">
        <v>6</v>
      </c>
      <c r="P3784">
        <v>7</v>
      </c>
      <c r="Q3784">
        <f>pqZwift[[#This Row],[Afstand]]+IF(pqZwift[[#This Row],[Index]]&gt;1,Q3783,0)</f>
        <v>23511</v>
      </c>
      <c r="R3784">
        <v>24</v>
      </c>
      <c r="S3784">
        <v>89</v>
      </c>
    </row>
    <row r="3785" spans="2:19" x14ac:dyDescent="0.25">
      <c r="B3785">
        <v>3783</v>
      </c>
      <c r="C3785" t="s">
        <v>66</v>
      </c>
      <c r="D3785" t="s">
        <v>43</v>
      </c>
      <c r="E3785" s="10">
        <v>1.1574074074074073E-5</v>
      </c>
      <c r="F3785" t="s">
        <v>79</v>
      </c>
      <c r="G3785" t="s">
        <v>4950</v>
      </c>
      <c r="H3785" s="11">
        <v>44171.442210648151</v>
      </c>
      <c r="I3785" t="s">
        <v>4951</v>
      </c>
      <c r="J3785">
        <v>0</v>
      </c>
      <c r="K3785">
        <v>90</v>
      </c>
      <c r="M3785">
        <v>3783</v>
      </c>
      <c r="N3785" s="16">
        <v>1.1574074074074073E-5</v>
      </c>
      <c r="O3785">
        <v>6</v>
      </c>
      <c r="P3785">
        <v>7</v>
      </c>
      <c r="Q3785">
        <f>pqZwift[[#This Row],[Afstand]]+IF(pqZwift[[#This Row],[Index]]&gt;1,Q3784,0)</f>
        <v>23518</v>
      </c>
      <c r="R3785">
        <v>26</v>
      </c>
      <c r="S3785">
        <v>90</v>
      </c>
    </row>
    <row r="3786" spans="2:19" x14ac:dyDescent="0.25">
      <c r="B3786">
        <v>3784</v>
      </c>
      <c r="C3786" t="s">
        <v>66</v>
      </c>
      <c r="D3786" t="s">
        <v>43</v>
      </c>
      <c r="E3786" s="10">
        <v>1.1574074074074073E-5</v>
      </c>
      <c r="F3786" t="s">
        <v>73</v>
      </c>
      <c r="G3786" t="s">
        <v>4952</v>
      </c>
      <c r="H3786" s="11">
        <v>44171.44222222222</v>
      </c>
      <c r="I3786" t="s">
        <v>4953</v>
      </c>
      <c r="J3786">
        <v>0</v>
      </c>
      <c r="K3786">
        <v>91</v>
      </c>
      <c r="M3786">
        <v>3784</v>
      </c>
      <c r="N3786" s="16">
        <v>1.1574074074074073E-5</v>
      </c>
      <c r="O3786">
        <v>6</v>
      </c>
      <c r="P3786">
        <v>7</v>
      </c>
      <c r="Q3786">
        <f>pqZwift[[#This Row],[Afstand]]+IF(pqZwift[[#This Row],[Index]]&gt;1,Q3785,0)</f>
        <v>23525</v>
      </c>
      <c r="R3786">
        <v>24</v>
      </c>
      <c r="S3786">
        <v>91</v>
      </c>
    </row>
    <row r="3787" spans="2:19" x14ac:dyDescent="0.25">
      <c r="B3787">
        <v>3785</v>
      </c>
      <c r="C3787" t="s">
        <v>43</v>
      </c>
      <c r="D3787" t="s">
        <v>43</v>
      </c>
      <c r="E3787" s="10">
        <v>1.1574074074074073E-5</v>
      </c>
      <c r="F3787" t="s">
        <v>173</v>
      </c>
      <c r="G3787" t="s">
        <v>3058</v>
      </c>
      <c r="H3787" s="11">
        <v>44171.442233796297</v>
      </c>
      <c r="I3787" t="s">
        <v>4954</v>
      </c>
      <c r="J3787">
        <v>0</v>
      </c>
      <c r="K3787">
        <v>91</v>
      </c>
      <c r="M3787">
        <v>3785</v>
      </c>
      <c r="N3787" s="16">
        <v>1.1574074074074073E-5</v>
      </c>
      <c r="O3787">
        <v>7</v>
      </c>
      <c r="P3787">
        <v>7</v>
      </c>
      <c r="Q3787">
        <f>pqZwift[[#This Row],[Afstand]]+IF(pqZwift[[#This Row],[Index]]&gt;1,Q3786,0)</f>
        <v>23532</v>
      </c>
      <c r="R3787">
        <v>25</v>
      </c>
      <c r="S3787">
        <v>91</v>
      </c>
    </row>
    <row r="3788" spans="2:19" x14ac:dyDescent="0.25">
      <c r="B3788">
        <v>3786</v>
      </c>
      <c r="C3788" t="s">
        <v>43</v>
      </c>
      <c r="D3788" t="s">
        <v>43</v>
      </c>
      <c r="E3788" s="10">
        <v>1.1574074074074073E-5</v>
      </c>
      <c r="F3788" t="s">
        <v>73</v>
      </c>
      <c r="G3788" t="s">
        <v>4952</v>
      </c>
      <c r="H3788" s="11">
        <v>44171.442245370374</v>
      </c>
      <c r="I3788" t="s">
        <v>4955</v>
      </c>
      <c r="J3788">
        <v>0</v>
      </c>
      <c r="K3788">
        <v>91</v>
      </c>
      <c r="M3788">
        <v>3786</v>
      </c>
      <c r="N3788" s="16">
        <v>1.1574074074074073E-5</v>
      </c>
      <c r="O3788">
        <v>7</v>
      </c>
      <c r="P3788">
        <v>7</v>
      </c>
      <c r="Q3788">
        <f>pqZwift[[#This Row],[Afstand]]+IF(pqZwift[[#This Row],[Index]]&gt;1,Q3787,0)</f>
        <v>23539</v>
      </c>
      <c r="R3788">
        <v>24</v>
      </c>
      <c r="S3788">
        <v>91</v>
      </c>
    </row>
    <row r="3789" spans="2:19" x14ac:dyDescent="0.25">
      <c r="B3789">
        <v>3787</v>
      </c>
      <c r="C3789" t="s">
        <v>43</v>
      </c>
      <c r="D3789" t="s">
        <v>43</v>
      </c>
      <c r="E3789" s="10">
        <v>1.1574074074074073E-5</v>
      </c>
      <c r="F3789" t="s">
        <v>173</v>
      </c>
      <c r="G3789" t="s">
        <v>4956</v>
      </c>
      <c r="H3789" s="11">
        <v>44171.442256944443</v>
      </c>
      <c r="I3789" t="s">
        <v>4957</v>
      </c>
      <c r="J3789">
        <v>0</v>
      </c>
      <c r="K3789">
        <v>91</v>
      </c>
      <c r="M3789">
        <v>3787</v>
      </c>
      <c r="N3789" s="16">
        <v>1.1574074074074073E-5</v>
      </c>
      <c r="O3789">
        <v>7</v>
      </c>
      <c r="P3789">
        <v>7</v>
      </c>
      <c r="Q3789">
        <f>pqZwift[[#This Row],[Afstand]]+IF(pqZwift[[#This Row],[Index]]&gt;1,Q3788,0)</f>
        <v>23546</v>
      </c>
      <c r="R3789">
        <v>25</v>
      </c>
      <c r="S3789">
        <v>91</v>
      </c>
    </row>
    <row r="3790" spans="2:19" x14ac:dyDescent="0.25">
      <c r="B3790">
        <v>3788</v>
      </c>
      <c r="C3790" t="s">
        <v>43</v>
      </c>
      <c r="D3790" t="s">
        <v>43</v>
      </c>
      <c r="E3790" s="10">
        <v>1.1574074074074073E-5</v>
      </c>
      <c r="F3790" t="s">
        <v>173</v>
      </c>
      <c r="G3790" t="s">
        <v>3058</v>
      </c>
      <c r="H3790" s="11">
        <v>44171.44226851852</v>
      </c>
      <c r="I3790" t="s">
        <v>4958</v>
      </c>
      <c r="J3790">
        <v>0</v>
      </c>
      <c r="K3790">
        <v>90</v>
      </c>
      <c r="M3790">
        <v>3788</v>
      </c>
      <c r="N3790" s="16">
        <v>1.1574074074074073E-5</v>
      </c>
      <c r="O3790">
        <v>7</v>
      </c>
      <c r="P3790">
        <v>7</v>
      </c>
      <c r="Q3790">
        <f>pqZwift[[#This Row],[Afstand]]+IF(pqZwift[[#This Row],[Index]]&gt;1,Q3789,0)</f>
        <v>23553</v>
      </c>
      <c r="R3790">
        <v>25</v>
      </c>
      <c r="S3790">
        <v>90</v>
      </c>
    </row>
    <row r="3791" spans="2:19" x14ac:dyDescent="0.25">
      <c r="B3791">
        <v>3789</v>
      </c>
      <c r="C3791" t="s">
        <v>43</v>
      </c>
      <c r="D3791" t="s">
        <v>43</v>
      </c>
      <c r="E3791" s="10">
        <v>1.1574074074074073E-5</v>
      </c>
      <c r="F3791" t="s">
        <v>173</v>
      </c>
      <c r="G3791" t="s">
        <v>4956</v>
      </c>
      <c r="H3791" s="11">
        <v>44171.442280092589</v>
      </c>
      <c r="I3791" t="s">
        <v>4959</v>
      </c>
      <c r="J3791">
        <v>0</v>
      </c>
      <c r="K3791">
        <v>91</v>
      </c>
      <c r="M3791">
        <v>3789</v>
      </c>
      <c r="N3791" s="16">
        <v>1.1574074074074073E-5</v>
      </c>
      <c r="O3791">
        <v>7</v>
      </c>
      <c r="P3791">
        <v>7</v>
      </c>
      <c r="Q3791">
        <f>pqZwift[[#This Row],[Afstand]]+IF(pqZwift[[#This Row],[Index]]&gt;1,Q3790,0)</f>
        <v>23560</v>
      </c>
      <c r="R3791">
        <v>25</v>
      </c>
      <c r="S3791">
        <v>91</v>
      </c>
    </row>
    <row r="3792" spans="2:19" x14ac:dyDescent="0.25">
      <c r="B3792">
        <v>3790</v>
      </c>
      <c r="C3792" t="s">
        <v>43</v>
      </c>
      <c r="D3792" t="s">
        <v>43</v>
      </c>
      <c r="E3792" s="10">
        <v>1.1574074074074073E-5</v>
      </c>
      <c r="F3792" t="s">
        <v>173</v>
      </c>
      <c r="G3792" t="s">
        <v>4960</v>
      </c>
      <c r="H3792" s="11">
        <v>44171.442291666666</v>
      </c>
      <c r="I3792" t="s">
        <v>4961</v>
      </c>
      <c r="J3792">
        <v>0</v>
      </c>
      <c r="K3792">
        <v>89</v>
      </c>
      <c r="M3792">
        <v>3790</v>
      </c>
      <c r="N3792" s="16">
        <v>1.1574074074074073E-5</v>
      </c>
      <c r="O3792">
        <v>7</v>
      </c>
      <c r="P3792">
        <v>7</v>
      </c>
      <c r="Q3792">
        <f>pqZwift[[#This Row],[Afstand]]+IF(pqZwift[[#This Row],[Index]]&gt;1,Q3791,0)</f>
        <v>23567</v>
      </c>
      <c r="R3792">
        <v>25</v>
      </c>
      <c r="S3792">
        <v>89</v>
      </c>
    </row>
    <row r="3793" spans="2:19" x14ac:dyDescent="0.25">
      <c r="B3793">
        <v>3791</v>
      </c>
      <c r="C3793" t="s">
        <v>43</v>
      </c>
      <c r="D3793" t="s">
        <v>43</v>
      </c>
      <c r="E3793" s="10">
        <v>1.1574074074074073E-5</v>
      </c>
      <c r="F3793" t="s">
        <v>173</v>
      </c>
      <c r="G3793" t="s">
        <v>4956</v>
      </c>
      <c r="H3793" s="11">
        <v>44171.442303240743</v>
      </c>
      <c r="I3793" t="s">
        <v>4962</v>
      </c>
      <c r="J3793">
        <v>0</v>
      </c>
      <c r="K3793">
        <v>89</v>
      </c>
      <c r="M3793">
        <v>3791</v>
      </c>
      <c r="N3793" s="16">
        <v>1.1574074074074073E-5</v>
      </c>
      <c r="O3793">
        <v>7</v>
      </c>
      <c r="P3793">
        <v>7</v>
      </c>
      <c r="Q3793">
        <f>pqZwift[[#This Row],[Afstand]]+IF(pqZwift[[#This Row],[Index]]&gt;1,Q3792,0)</f>
        <v>23574</v>
      </c>
      <c r="R3793">
        <v>25</v>
      </c>
      <c r="S3793">
        <v>89</v>
      </c>
    </row>
    <row r="3794" spans="2:19" x14ac:dyDescent="0.25">
      <c r="B3794">
        <v>3792</v>
      </c>
      <c r="C3794" t="s">
        <v>43</v>
      </c>
      <c r="D3794" t="s">
        <v>43</v>
      </c>
      <c r="E3794" s="10">
        <v>1.1574074074074073E-5</v>
      </c>
      <c r="F3794" t="s">
        <v>173</v>
      </c>
      <c r="G3794" t="s">
        <v>3058</v>
      </c>
      <c r="H3794" s="11">
        <v>44171.442314814813</v>
      </c>
      <c r="I3794" t="s">
        <v>4963</v>
      </c>
      <c r="J3794">
        <v>0</v>
      </c>
      <c r="K3794">
        <v>88</v>
      </c>
      <c r="M3794">
        <v>3792</v>
      </c>
      <c r="N3794" s="16">
        <v>1.1574074074074073E-5</v>
      </c>
      <c r="O3794">
        <v>7</v>
      </c>
      <c r="P3794">
        <v>7</v>
      </c>
      <c r="Q3794">
        <f>pqZwift[[#This Row],[Afstand]]+IF(pqZwift[[#This Row],[Index]]&gt;1,Q3793,0)</f>
        <v>23581</v>
      </c>
      <c r="R3794">
        <v>25</v>
      </c>
      <c r="S3794">
        <v>88</v>
      </c>
    </row>
    <row r="3795" spans="2:19" x14ac:dyDescent="0.25">
      <c r="B3795">
        <v>3793</v>
      </c>
      <c r="C3795" t="s">
        <v>43</v>
      </c>
      <c r="D3795" t="s">
        <v>43</v>
      </c>
      <c r="E3795" s="10">
        <v>1.1574074074074073E-5</v>
      </c>
      <c r="F3795" t="s">
        <v>73</v>
      </c>
      <c r="G3795" t="s">
        <v>4952</v>
      </c>
      <c r="H3795" s="11">
        <v>44171.442326388889</v>
      </c>
      <c r="I3795" t="s">
        <v>4964</v>
      </c>
      <c r="J3795">
        <v>0</v>
      </c>
      <c r="K3795">
        <v>89</v>
      </c>
      <c r="M3795">
        <v>3793</v>
      </c>
      <c r="N3795" s="16">
        <v>1.1574074074074073E-5</v>
      </c>
      <c r="O3795">
        <v>7</v>
      </c>
      <c r="P3795">
        <v>7</v>
      </c>
      <c r="Q3795">
        <f>pqZwift[[#This Row],[Afstand]]+IF(pqZwift[[#This Row],[Index]]&gt;1,Q3794,0)</f>
        <v>23588</v>
      </c>
      <c r="R3795">
        <v>24</v>
      </c>
      <c r="S3795">
        <v>89</v>
      </c>
    </row>
    <row r="3796" spans="2:19" x14ac:dyDescent="0.25">
      <c r="B3796">
        <v>3794</v>
      </c>
      <c r="C3796" t="s">
        <v>43</v>
      </c>
      <c r="D3796" t="s">
        <v>43</v>
      </c>
      <c r="E3796" s="10">
        <v>1.1574074074074073E-5</v>
      </c>
      <c r="F3796" t="s">
        <v>73</v>
      </c>
      <c r="G3796" t="s">
        <v>41</v>
      </c>
      <c r="H3796" s="11">
        <v>44171.442337962966</v>
      </c>
      <c r="I3796" t="s">
        <v>4965</v>
      </c>
      <c r="J3796">
        <v>0</v>
      </c>
      <c r="K3796">
        <v>88</v>
      </c>
      <c r="M3796">
        <v>3794</v>
      </c>
      <c r="N3796" s="16">
        <v>1.1574074074074073E-5</v>
      </c>
      <c r="O3796">
        <v>7</v>
      </c>
      <c r="P3796">
        <v>7</v>
      </c>
      <c r="Q3796">
        <f>pqZwift[[#This Row],[Afstand]]+IF(pqZwift[[#This Row],[Index]]&gt;1,Q3795,0)</f>
        <v>23595</v>
      </c>
      <c r="R3796">
        <v>24</v>
      </c>
      <c r="S3796">
        <v>88</v>
      </c>
    </row>
    <row r="3797" spans="2:19" x14ac:dyDescent="0.25">
      <c r="B3797">
        <v>3795</v>
      </c>
      <c r="C3797" t="s">
        <v>43</v>
      </c>
      <c r="D3797" t="s">
        <v>43</v>
      </c>
      <c r="E3797" s="10">
        <v>1.1574074074074073E-5</v>
      </c>
      <c r="F3797" t="s">
        <v>173</v>
      </c>
      <c r="G3797" t="s">
        <v>4859</v>
      </c>
      <c r="H3797" s="11">
        <v>44171.442349537036</v>
      </c>
      <c r="I3797" t="s">
        <v>4966</v>
      </c>
      <c r="J3797">
        <v>0</v>
      </c>
      <c r="K3797">
        <v>88</v>
      </c>
      <c r="M3797">
        <v>3795</v>
      </c>
      <c r="N3797" s="16">
        <v>1.1574074074074073E-5</v>
      </c>
      <c r="O3797">
        <v>7</v>
      </c>
      <c r="P3797">
        <v>7</v>
      </c>
      <c r="Q3797">
        <f>pqZwift[[#This Row],[Afstand]]+IF(pqZwift[[#This Row],[Index]]&gt;1,Q3796,0)</f>
        <v>23602</v>
      </c>
      <c r="R3797">
        <v>25</v>
      </c>
      <c r="S3797">
        <v>88</v>
      </c>
    </row>
    <row r="3798" spans="2:19" x14ac:dyDescent="0.25">
      <c r="B3798">
        <v>3796</v>
      </c>
      <c r="C3798" t="s">
        <v>43</v>
      </c>
      <c r="D3798" t="s">
        <v>43</v>
      </c>
      <c r="E3798" s="10">
        <v>1.1574074074074073E-5</v>
      </c>
      <c r="F3798" t="s">
        <v>173</v>
      </c>
      <c r="G3798" t="s">
        <v>3058</v>
      </c>
      <c r="H3798" s="11">
        <v>44171.442361111112</v>
      </c>
      <c r="I3798" t="s">
        <v>4967</v>
      </c>
      <c r="J3798">
        <v>0</v>
      </c>
      <c r="K3798">
        <v>90</v>
      </c>
      <c r="M3798">
        <v>3796</v>
      </c>
      <c r="N3798" s="16">
        <v>1.1574074074074073E-5</v>
      </c>
      <c r="O3798">
        <v>7</v>
      </c>
      <c r="P3798">
        <v>7</v>
      </c>
      <c r="Q3798">
        <f>pqZwift[[#This Row],[Afstand]]+IF(pqZwift[[#This Row],[Index]]&gt;1,Q3797,0)</f>
        <v>23609</v>
      </c>
      <c r="R3798">
        <v>25</v>
      </c>
      <c r="S3798">
        <v>90</v>
      </c>
    </row>
    <row r="3799" spans="2:19" x14ac:dyDescent="0.25">
      <c r="B3799">
        <v>3797</v>
      </c>
      <c r="C3799" t="s">
        <v>43</v>
      </c>
      <c r="D3799" t="s">
        <v>43</v>
      </c>
      <c r="E3799" s="10">
        <v>1.1574074074074073E-5</v>
      </c>
      <c r="F3799" t="s">
        <v>173</v>
      </c>
      <c r="G3799" t="s">
        <v>4859</v>
      </c>
      <c r="H3799" s="11">
        <v>44171.442372685182</v>
      </c>
      <c r="I3799" t="s">
        <v>4968</v>
      </c>
      <c r="J3799">
        <v>0</v>
      </c>
      <c r="K3799">
        <v>89</v>
      </c>
      <c r="M3799">
        <v>3797</v>
      </c>
      <c r="N3799" s="16">
        <v>1.1574074074074073E-5</v>
      </c>
      <c r="O3799">
        <v>7</v>
      </c>
      <c r="P3799">
        <v>7</v>
      </c>
      <c r="Q3799">
        <f>pqZwift[[#This Row],[Afstand]]+IF(pqZwift[[#This Row],[Index]]&gt;1,Q3798,0)</f>
        <v>23616</v>
      </c>
      <c r="R3799">
        <v>25</v>
      </c>
      <c r="S3799">
        <v>89</v>
      </c>
    </row>
    <row r="3800" spans="2:19" x14ac:dyDescent="0.25">
      <c r="B3800">
        <v>3798</v>
      </c>
      <c r="C3800" t="s">
        <v>43</v>
      </c>
      <c r="D3800" t="s">
        <v>43</v>
      </c>
      <c r="E3800" s="10">
        <v>1.1574074074074073E-5</v>
      </c>
      <c r="F3800" t="s">
        <v>173</v>
      </c>
      <c r="G3800" t="s">
        <v>3058</v>
      </c>
      <c r="H3800" s="11">
        <v>44171.442384259259</v>
      </c>
      <c r="I3800" t="s">
        <v>4969</v>
      </c>
      <c r="J3800">
        <v>0</v>
      </c>
      <c r="K3800">
        <v>90</v>
      </c>
      <c r="M3800">
        <v>3798</v>
      </c>
      <c r="N3800" s="16">
        <v>1.1574074074074073E-5</v>
      </c>
      <c r="O3800">
        <v>7</v>
      </c>
      <c r="P3800">
        <v>7</v>
      </c>
      <c r="Q3800">
        <f>pqZwift[[#This Row],[Afstand]]+IF(pqZwift[[#This Row],[Index]]&gt;1,Q3799,0)</f>
        <v>23623</v>
      </c>
      <c r="R3800">
        <v>25</v>
      </c>
      <c r="S3800">
        <v>90</v>
      </c>
    </row>
    <row r="3801" spans="2:19" x14ac:dyDescent="0.25">
      <c r="B3801">
        <v>3799</v>
      </c>
      <c r="C3801" t="s">
        <v>43</v>
      </c>
      <c r="D3801" t="s">
        <v>43</v>
      </c>
      <c r="E3801" s="10">
        <v>1.1574074074074073E-5</v>
      </c>
      <c r="F3801" t="s">
        <v>173</v>
      </c>
      <c r="G3801" t="s">
        <v>41</v>
      </c>
      <c r="H3801" s="11">
        <v>44171.442395833335</v>
      </c>
      <c r="I3801" t="s">
        <v>4970</v>
      </c>
      <c r="J3801">
        <v>0</v>
      </c>
      <c r="K3801">
        <v>89</v>
      </c>
      <c r="M3801">
        <v>3799</v>
      </c>
      <c r="N3801" s="16">
        <v>1.1574074074074073E-5</v>
      </c>
      <c r="O3801">
        <v>7</v>
      </c>
      <c r="P3801">
        <v>7</v>
      </c>
      <c r="Q3801">
        <f>pqZwift[[#This Row],[Afstand]]+IF(pqZwift[[#This Row],[Index]]&gt;1,Q3800,0)</f>
        <v>23630</v>
      </c>
      <c r="R3801">
        <v>25</v>
      </c>
      <c r="S3801">
        <v>89</v>
      </c>
    </row>
    <row r="3802" spans="2:19" x14ac:dyDescent="0.25">
      <c r="B3802">
        <v>3800</v>
      </c>
      <c r="C3802" t="s">
        <v>43</v>
      </c>
      <c r="D3802" t="s">
        <v>43</v>
      </c>
      <c r="E3802" s="10">
        <v>1.1574074074074073E-5</v>
      </c>
      <c r="F3802" t="s">
        <v>73</v>
      </c>
      <c r="G3802" t="s">
        <v>4952</v>
      </c>
      <c r="H3802" s="11">
        <v>44171.442407407405</v>
      </c>
      <c r="I3802" t="s">
        <v>4971</v>
      </c>
      <c r="J3802">
        <v>0</v>
      </c>
      <c r="K3802">
        <v>91</v>
      </c>
      <c r="M3802">
        <v>3800</v>
      </c>
      <c r="N3802" s="16">
        <v>1.1574074074074073E-5</v>
      </c>
      <c r="O3802">
        <v>7</v>
      </c>
      <c r="P3802">
        <v>7</v>
      </c>
      <c r="Q3802">
        <f>pqZwift[[#This Row],[Afstand]]+IF(pqZwift[[#This Row],[Index]]&gt;1,Q3801,0)</f>
        <v>23637</v>
      </c>
      <c r="R3802">
        <v>24</v>
      </c>
      <c r="S3802">
        <v>91</v>
      </c>
    </row>
    <row r="3803" spans="2:19" x14ac:dyDescent="0.25">
      <c r="B3803">
        <v>3801</v>
      </c>
      <c r="C3803" t="s">
        <v>35</v>
      </c>
      <c r="D3803" t="s">
        <v>43</v>
      </c>
      <c r="E3803" s="10">
        <v>1.1574074074074073E-5</v>
      </c>
      <c r="F3803" t="s">
        <v>79</v>
      </c>
      <c r="G3803" t="s">
        <v>4950</v>
      </c>
      <c r="H3803" s="11">
        <v>44171.442418981482</v>
      </c>
      <c r="I3803" t="s">
        <v>4972</v>
      </c>
      <c r="J3803">
        <v>0</v>
      </c>
      <c r="K3803">
        <v>91</v>
      </c>
      <c r="M3803">
        <v>3801</v>
      </c>
      <c r="N3803" s="16">
        <v>1.1574074074074073E-5</v>
      </c>
      <c r="O3803">
        <v>8</v>
      </c>
      <c r="P3803">
        <v>7</v>
      </c>
      <c r="Q3803">
        <f>pqZwift[[#This Row],[Afstand]]+IF(pqZwift[[#This Row],[Index]]&gt;1,Q3802,0)</f>
        <v>23644</v>
      </c>
      <c r="R3803">
        <v>26</v>
      </c>
      <c r="S3803">
        <v>91</v>
      </c>
    </row>
    <row r="3804" spans="2:19" x14ac:dyDescent="0.25">
      <c r="B3804">
        <v>3802</v>
      </c>
      <c r="C3804" t="s">
        <v>35</v>
      </c>
      <c r="D3804" t="s">
        <v>43</v>
      </c>
      <c r="E3804" s="10">
        <v>1.1574074074074073E-5</v>
      </c>
      <c r="F3804" t="s">
        <v>173</v>
      </c>
      <c r="G3804" t="s">
        <v>4859</v>
      </c>
      <c r="H3804" s="11">
        <v>44171.442430555559</v>
      </c>
      <c r="I3804" t="s">
        <v>4973</v>
      </c>
      <c r="J3804">
        <v>0</v>
      </c>
      <c r="K3804">
        <v>91</v>
      </c>
      <c r="M3804">
        <v>3802</v>
      </c>
      <c r="N3804" s="16">
        <v>1.1574074074074073E-5</v>
      </c>
      <c r="O3804">
        <v>8</v>
      </c>
      <c r="P3804">
        <v>7</v>
      </c>
      <c r="Q3804">
        <f>pqZwift[[#This Row],[Afstand]]+IF(pqZwift[[#This Row],[Index]]&gt;1,Q3803,0)</f>
        <v>23651</v>
      </c>
      <c r="R3804">
        <v>25</v>
      </c>
      <c r="S3804">
        <v>91</v>
      </c>
    </row>
    <row r="3805" spans="2:19" x14ac:dyDescent="0.25">
      <c r="B3805">
        <v>3803</v>
      </c>
      <c r="C3805" t="s">
        <v>35</v>
      </c>
      <c r="D3805" t="s">
        <v>43</v>
      </c>
      <c r="E3805" s="10">
        <v>1.1574074074074073E-5</v>
      </c>
      <c r="F3805" t="s">
        <v>173</v>
      </c>
      <c r="G3805" t="s">
        <v>4859</v>
      </c>
      <c r="H3805" s="11">
        <v>44171.442442129628</v>
      </c>
      <c r="I3805" t="s">
        <v>4974</v>
      </c>
      <c r="J3805">
        <v>0</v>
      </c>
      <c r="K3805">
        <v>91</v>
      </c>
      <c r="M3805">
        <v>3803</v>
      </c>
      <c r="N3805" s="16">
        <v>1.1574074074074073E-5</v>
      </c>
      <c r="O3805">
        <v>8</v>
      </c>
      <c r="P3805">
        <v>7</v>
      </c>
      <c r="Q3805">
        <f>pqZwift[[#This Row],[Afstand]]+IF(pqZwift[[#This Row],[Index]]&gt;1,Q3804,0)</f>
        <v>23658</v>
      </c>
      <c r="R3805">
        <v>25</v>
      </c>
      <c r="S3805">
        <v>91</v>
      </c>
    </row>
    <row r="3806" spans="2:19" x14ac:dyDescent="0.25">
      <c r="B3806">
        <v>3804</v>
      </c>
      <c r="C3806" t="s">
        <v>35</v>
      </c>
      <c r="D3806" t="s">
        <v>43</v>
      </c>
      <c r="E3806" s="10">
        <v>1.1574074074074073E-5</v>
      </c>
      <c r="F3806" t="s">
        <v>73</v>
      </c>
      <c r="G3806" t="s">
        <v>41</v>
      </c>
      <c r="H3806" s="11">
        <v>44171.442453703705</v>
      </c>
      <c r="I3806" t="s">
        <v>4975</v>
      </c>
      <c r="J3806">
        <v>0</v>
      </c>
      <c r="K3806">
        <v>91</v>
      </c>
      <c r="M3806">
        <v>3804</v>
      </c>
      <c r="N3806" s="16">
        <v>1.1574074074074073E-5</v>
      </c>
      <c r="O3806">
        <v>8</v>
      </c>
      <c r="P3806">
        <v>7</v>
      </c>
      <c r="Q3806">
        <f>pqZwift[[#This Row],[Afstand]]+IF(pqZwift[[#This Row],[Index]]&gt;1,Q3805,0)</f>
        <v>23665</v>
      </c>
      <c r="R3806">
        <v>24</v>
      </c>
      <c r="S3806">
        <v>91</v>
      </c>
    </row>
    <row r="3807" spans="2:19" x14ac:dyDescent="0.25">
      <c r="B3807">
        <v>3805</v>
      </c>
      <c r="C3807" t="s">
        <v>35</v>
      </c>
      <c r="D3807" t="s">
        <v>43</v>
      </c>
      <c r="E3807" s="10">
        <v>1.1574074074074073E-5</v>
      </c>
      <c r="F3807" t="s">
        <v>79</v>
      </c>
      <c r="G3807" t="s">
        <v>4950</v>
      </c>
      <c r="H3807" s="11">
        <v>44171.442465277774</v>
      </c>
      <c r="I3807" t="s">
        <v>4976</v>
      </c>
      <c r="J3807">
        <v>0</v>
      </c>
      <c r="K3807">
        <v>91</v>
      </c>
      <c r="M3807">
        <v>3805</v>
      </c>
      <c r="N3807" s="16">
        <v>1.1574074074074073E-5</v>
      </c>
      <c r="O3807">
        <v>8</v>
      </c>
      <c r="P3807">
        <v>7</v>
      </c>
      <c r="Q3807">
        <f>pqZwift[[#This Row],[Afstand]]+IF(pqZwift[[#This Row],[Index]]&gt;1,Q3806,0)</f>
        <v>23672</v>
      </c>
      <c r="R3807">
        <v>26</v>
      </c>
      <c r="S3807">
        <v>91</v>
      </c>
    </row>
    <row r="3808" spans="2:19" x14ac:dyDescent="0.25">
      <c r="B3808">
        <v>3806</v>
      </c>
      <c r="C3808" t="s">
        <v>35</v>
      </c>
      <c r="D3808" t="s">
        <v>43</v>
      </c>
      <c r="E3808" s="10">
        <v>1.1574074074074073E-5</v>
      </c>
      <c r="F3808" t="s">
        <v>73</v>
      </c>
      <c r="G3808" t="s">
        <v>4952</v>
      </c>
      <c r="H3808" s="11">
        <v>44171.442476851851</v>
      </c>
      <c r="I3808" t="s">
        <v>4977</v>
      </c>
      <c r="J3808">
        <v>0</v>
      </c>
      <c r="K3808">
        <v>90</v>
      </c>
      <c r="M3808">
        <v>3806</v>
      </c>
      <c r="N3808" s="16">
        <v>1.1574074074074073E-5</v>
      </c>
      <c r="O3808">
        <v>8</v>
      </c>
      <c r="P3808">
        <v>7</v>
      </c>
      <c r="Q3808">
        <f>pqZwift[[#This Row],[Afstand]]+IF(pqZwift[[#This Row],[Index]]&gt;1,Q3807,0)</f>
        <v>23679</v>
      </c>
      <c r="R3808">
        <v>24</v>
      </c>
      <c r="S3808">
        <v>90</v>
      </c>
    </row>
    <row r="3809" spans="2:19" x14ac:dyDescent="0.25">
      <c r="B3809">
        <v>3807</v>
      </c>
      <c r="C3809" t="s">
        <v>35</v>
      </c>
      <c r="D3809" t="s">
        <v>43</v>
      </c>
      <c r="E3809" s="10">
        <v>1.1574074074074073E-5</v>
      </c>
      <c r="F3809" t="s">
        <v>173</v>
      </c>
      <c r="G3809" t="s">
        <v>4960</v>
      </c>
      <c r="H3809" s="11">
        <v>44171.442488425928</v>
      </c>
      <c r="I3809" t="s">
        <v>4978</v>
      </c>
      <c r="J3809">
        <v>0</v>
      </c>
      <c r="K3809">
        <v>91</v>
      </c>
      <c r="M3809">
        <v>3807</v>
      </c>
      <c r="N3809" s="16">
        <v>1.1574074074074073E-5</v>
      </c>
      <c r="O3809">
        <v>8</v>
      </c>
      <c r="P3809">
        <v>7</v>
      </c>
      <c r="Q3809">
        <f>pqZwift[[#This Row],[Afstand]]+IF(pqZwift[[#This Row],[Index]]&gt;1,Q3808,0)</f>
        <v>23686</v>
      </c>
      <c r="R3809">
        <v>25</v>
      </c>
      <c r="S3809">
        <v>91</v>
      </c>
    </row>
    <row r="3810" spans="2:19" x14ac:dyDescent="0.25">
      <c r="B3810">
        <v>3808</v>
      </c>
      <c r="C3810" t="s">
        <v>35</v>
      </c>
      <c r="D3810" t="s">
        <v>66</v>
      </c>
      <c r="E3810" s="10">
        <v>1.1574074074074073E-5</v>
      </c>
      <c r="F3810" t="s">
        <v>315</v>
      </c>
      <c r="G3810" t="s">
        <v>41</v>
      </c>
      <c r="H3810" s="11">
        <v>44171.442499999997</v>
      </c>
      <c r="I3810" t="s">
        <v>4979</v>
      </c>
      <c r="J3810">
        <v>0</v>
      </c>
      <c r="K3810">
        <v>91</v>
      </c>
      <c r="M3810">
        <v>3808</v>
      </c>
      <c r="N3810" s="16">
        <v>1.1574074074074073E-5</v>
      </c>
      <c r="O3810">
        <v>8</v>
      </c>
      <c r="P3810">
        <v>6</v>
      </c>
      <c r="Q3810">
        <f>pqZwift[[#This Row],[Afstand]]+IF(pqZwift[[#This Row],[Index]]&gt;1,Q3809,0)</f>
        <v>23692</v>
      </c>
      <c r="R3810">
        <v>23</v>
      </c>
      <c r="S3810">
        <v>91</v>
      </c>
    </row>
    <row r="3811" spans="2:19" x14ac:dyDescent="0.25">
      <c r="B3811">
        <v>3809</v>
      </c>
      <c r="C3811" t="s">
        <v>35</v>
      </c>
      <c r="D3811" t="s">
        <v>66</v>
      </c>
      <c r="E3811" s="10">
        <v>1.1574074074074073E-5</v>
      </c>
      <c r="F3811" t="s">
        <v>315</v>
      </c>
      <c r="G3811" t="s">
        <v>4980</v>
      </c>
      <c r="H3811" s="11">
        <v>44171.442511574074</v>
      </c>
      <c r="I3811" t="s">
        <v>4981</v>
      </c>
      <c r="J3811">
        <v>0</v>
      </c>
      <c r="K3811">
        <v>91</v>
      </c>
      <c r="M3811">
        <v>3809</v>
      </c>
      <c r="N3811" s="16">
        <v>1.1574074074074073E-5</v>
      </c>
      <c r="O3811">
        <v>8</v>
      </c>
      <c r="P3811">
        <v>6</v>
      </c>
      <c r="Q3811">
        <f>pqZwift[[#This Row],[Afstand]]+IF(pqZwift[[#This Row],[Index]]&gt;1,Q3810,0)</f>
        <v>23698</v>
      </c>
      <c r="R3811">
        <v>23</v>
      </c>
      <c r="S3811">
        <v>91</v>
      </c>
    </row>
    <row r="3812" spans="2:19" x14ac:dyDescent="0.25">
      <c r="B3812">
        <v>3810</v>
      </c>
      <c r="C3812" t="s">
        <v>35</v>
      </c>
      <c r="D3812" t="s">
        <v>43</v>
      </c>
      <c r="E3812" s="10">
        <v>1.1574074074074073E-5</v>
      </c>
      <c r="F3812" t="s">
        <v>73</v>
      </c>
      <c r="G3812" t="s">
        <v>2363</v>
      </c>
      <c r="H3812" s="11">
        <v>44171.442523148151</v>
      </c>
      <c r="I3812" t="s">
        <v>4982</v>
      </c>
      <c r="J3812">
        <v>0</v>
      </c>
      <c r="K3812">
        <v>91</v>
      </c>
      <c r="M3812">
        <v>3810</v>
      </c>
      <c r="N3812" s="16">
        <v>1.1574074074074073E-5</v>
      </c>
      <c r="O3812">
        <v>8</v>
      </c>
      <c r="P3812">
        <v>7</v>
      </c>
      <c r="Q3812">
        <f>pqZwift[[#This Row],[Afstand]]+IF(pqZwift[[#This Row],[Index]]&gt;1,Q3811,0)</f>
        <v>23705</v>
      </c>
      <c r="R3812">
        <v>24</v>
      </c>
      <c r="S3812">
        <v>91</v>
      </c>
    </row>
    <row r="3813" spans="2:19" x14ac:dyDescent="0.25">
      <c r="B3813">
        <v>3811</v>
      </c>
      <c r="C3813" t="s">
        <v>35</v>
      </c>
      <c r="D3813" t="s">
        <v>66</v>
      </c>
      <c r="E3813" s="10">
        <v>1.1574074074074073E-5</v>
      </c>
      <c r="F3813" t="s">
        <v>315</v>
      </c>
      <c r="G3813" t="s">
        <v>4980</v>
      </c>
      <c r="H3813" s="11">
        <v>44171.44253472222</v>
      </c>
      <c r="I3813" t="s">
        <v>4983</v>
      </c>
      <c r="J3813">
        <v>0</v>
      </c>
      <c r="K3813">
        <v>92</v>
      </c>
      <c r="M3813">
        <v>3811</v>
      </c>
      <c r="N3813" s="16">
        <v>1.1574074074074073E-5</v>
      </c>
      <c r="O3813">
        <v>8</v>
      </c>
      <c r="P3813">
        <v>6</v>
      </c>
      <c r="Q3813">
        <f>pqZwift[[#This Row],[Afstand]]+IF(pqZwift[[#This Row],[Index]]&gt;1,Q3812,0)</f>
        <v>23711</v>
      </c>
      <c r="R3813">
        <v>23</v>
      </c>
      <c r="S3813">
        <v>92</v>
      </c>
    </row>
    <row r="3814" spans="2:19" x14ac:dyDescent="0.25">
      <c r="B3814">
        <v>3812</v>
      </c>
      <c r="C3814" t="s">
        <v>35</v>
      </c>
      <c r="D3814" t="s">
        <v>66</v>
      </c>
      <c r="E3814" s="10">
        <v>1.1574074074074073E-5</v>
      </c>
      <c r="F3814" t="s">
        <v>70</v>
      </c>
      <c r="G3814" t="s">
        <v>4984</v>
      </c>
      <c r="H3814" s="11">
        <v>44171.442546296297</v>
      </c>
      <c r="I3814" t="s">
        <v>4985</v>
      </c>
      <c r="J3814">
        <v>0</v>
      </c>
      <c r="K3814">
        <v>91</v>
      </c>
      <c r="M3814">
        <v>3812</v>
      </c>
      <c r="N3814" s="16">
        <v>1.1574074074074073E-5</v>
      </c>
      <c r="O3814">
        <v>8</v>
      </c>
      <c r="P3814">
        <v>6</v>
      </c>
      <c r="Q3814">
        <f>pqZwift[[#This Row],[Afstand]]+IF(pqZwift[[#This Row],[Index]]&gt;1,Q3813,0)</f>
        <v>23717</v>
      </c>
      <c r="R3814">
        <v>22</v>
      </c>
      <c r="S3814">
        <v>91</v>
      </c>
    </row>
    <row r="3815" spans="2:19" x14ac:dyDescent="0.25">
      <c r="B3815">
        <v>3813</v>
      </c>
      <c r="C3815" t="s">
        <v>35</v>
      </c>
      <c r="D3815" t="s">
        <v>43</v>
      </c>
      <c r="E3815" s="10">
        <v>1.1574074074074073E-5</v>
      </c>
      <c r="F3815" t="s">
        <v>73</v>
      </c>
      <c r="G3815" t="s">
        <v>4986</v>
      </c>
      <c r="H3815" s="11">
        <v>44171.442557870374</v>
      </c>
      <c r="I3815" t="s">
        <v>4987</v>
      </c>
      <c r="J3815">
        <v>0</v>
      </c>
      <c r="K3815">
        <v>91</v>
      </c>
      <c r="M3815">
        <v>3813</v>
      </c>
      <c r="N3815" s="16">
        <v>1.1574074074074073E-5</v>
      </c>
      <c r="O3815">
        <v>8</v>
      </c>
      <c r="P3815">
        <v>7</v>
      </c>
      <c r="Q3815">
        <f>pqZwift[[#This Row],[Afstand]]+IF(pqZwift[[#This Row],[Index]]&gt;1,Q3814,0)</f>
        <v>23724</v>
      </c>
      <c r="R3815">
        <v>24</v>
      </c>
      <c r="S3815">
        <v>91</v>
      </c>
    </row>
    <row r="3816" spans="2:19" x14ac:dyDescent="0.25">
      <c r="B3816">
        <v>3814</v>
      </c>
      <c r="C3816" t="s">
        <v>35</v>
      </c>
      <c r="D3816" t="s">
        <v>43</v>
      </c>
      <c r="E3816" s="10">
        <v>1.1574074074074073E-5</v>
      </c>
      <c r="F3816" t="s">
        <v>315</v>
      </c>
      <c r="G3816" t="s">
        <v>3908</v>
      </c>
      <c r="H3816" s="11">
        <v>44171.442569444444</v>
      </c>
      <c r="I3816" t="s">
        <v>4988</v>
      </c>
      <c r="J3816">
        <v>0</v>
      </c>
      <c r="K3816">
        <v>91</v>
      </c>
      <c r="M3816">
        <v>3814</v>
      </c>
      <c r="N3816" s="16">
        <v>1.1574074074074073E-5</v>
      </c>
      <c r="O3816">
        <v>8</v>
      </c>
      <c r="P3816">
        <v>7</v>
      </c>
      <c r="Q3816">
        <f>pqZwift[[#This Row],[Afstand]]+IF(pqZwift[[#This Row],[Index]]&gt;1,Q3815,0)</f>
        <v>23731</v>
      </c>
      <c r="R3816">
        <v>23</v>
      </c>
      <c r="S3816">
        <v>91</v>
      </c>
    </row>
    <row r="3817" spans="2:19" x14ac:dyDescent="0.25">
      <c r="B3817">
        <v>3815</v>
      </c>
      <c r="C3817" t="s">
        <v>35</v>
      </c>
      <c r="D3817" t="s">
        <v>43</v>
      </c>
      <c r="E3817" s="10">
        <v>1.1574074074074073E-5</v>
      </c>
      <c r="F3817" t="s">
        <v>73</v>
      </c>
      <c r="G3817" t="s">
        <v>4986</v>
      </c>
      <c r="H3817" s="11">
        <v>44171.44258101852</v>
      </c>
      <c r="I3817" t="s">
        <v>4989</v>
      </c>
      <c r="J3817">
        <v>0</v>
      </c>
      <c r="K3817">
        <v>90</v>
      </c>
      <c r="M3817">
        <v>3815</v>
      </c>
      <c r="N3817" s="16">
        <v>1.1574074074074073E-5</v>
      </c>
      <c r="O3817">
        <v>8</v>
      </c>
      <c r="P3817">
        <v>7</v>
      </c>
      <c r="Q3817">
        <f>pqZwift[[#This Row],[Afstand]]+IF(pqZwift[[#This Row],[Index]]&gt;1,Q3816,0)</f>
        <v>23738</v>
      </c>
      <c r="R3817">
        <v>24</v>
      </c>
      <c r="S3817">
        <v>90</v>
      </c>
    </row>
    <row r="3818" spans="2:19" x14ac:dyDescent="0.25">
      <c r="B3818">
        <v>3816</v>
      </c>
      <c r="C3818" t="s">
        <v>87</v>
      </c>
      <c r="D3818" t="s">
        <v>66</v>
      </c>
      <c r="E3818" s="10">
        <v>1.1574074074074073E-5</v>
      </c>
      <c r="F3818" t="s">
        <v>315</v>
      </c>
      <c r="G3818" t="s">
        <v>2981</v>
      </c>
      <c r="H3818" s="11">
        <v>44171.44259259259</v>
      </c>
      <c r="I3818" t="s">
        <v>4990</v>
      </c>
      <c r="J3818">
        <v>0</v>
      </c>
      <c r="K3818">
        <v>91</v>
      </c>
      <c r="M3818">
        <v>3816</v>
      </c>
      <c r="N3818" s="16">
        <v>1.1574074074074073E-5</v>
      </c>
      <c r="O3818">
        <v>9</v>
      </c>
      <c r="P3818">
        <v>6</v>
      </c>
      <c r="Q3818">
        <f>pqZwift[[#This Row],[Afstand]]+IF(pqZwift[[#This Row],[Index]]&gt;1,Q3817,0)</f>
        <v>23744</v>
      </c>
      <c r="R3818">
        <v>23</v>
      </c>
      <c r="S3818">
        <v>91</v>
      </c>
    </row>
    <row r="3819" spans="2:19" x14ac:dyDescent="0.25">
      <c r="B3819">
        <v>3817</v>
      </c>
      <c r="C3819" t="s">
        <v>87</v>
      </c>
      <c r="D3819" t="s">
        <v>43</v>
      </c>
      <c r="E3819" s="10">
        <v>1.1574074074074073E-5</v>
      </c>
      <c r="F3819" t="s">
        <v>73</v>
      </c>
      <c r="G3819" t="s">
        <v>2363</v>
      </c>
      <c r="H3819" s="11">
        <v>44171.442604166667</v>
      </c>
      <c r="I3819" t="s">
        <v>4991</v>
      </c>
      <c r="J3819">
        <v>0</v>
      </c>
      <c r="K3819">
        <v>91</v>
      </c>
      <c r="M3819">
        <v>3817</v>
      </c>
      <c r="N3819" s="16">
        <v>1.1574074074074073E-5</v>
      </c>
      <c r="O3819">
        <v>9</v>
      </c>
      <c r="P3819">
        <v>7</v>
      </c>
      <c r="Q3819">
        <f>pqZwift[[#This Row],[Afstand]]+IF(pqZwift[[#This Row],[Index]]&gt;1,Q3818,0)</f>
        <v>23751</v>
      </c>
      <c r="R3819">
        <v>24</v>
      </c>
      <c r="S3819">
        <v>91</v>
      </c>
    </row>
    <row r="3820" spans="2:19" x14ac:dyDescent="0.25">
      <c r="B3820">
        <v>3818</v>
      </c>
      <c r="C3820" t="s">
        <v>87</v>
      </c>
      <c r="D3820" t="s">
        <v>43</v>
      </c>
      <c r="E3820" s="10">
        <v>1.1574074074074073E-5</v>
      </c>
      <c r="F3820" t="s">
        <v>173</v>
      </c>
      <c r="G3820" t="s">
        <v>2915</v>
      </c>
      <c r="H3820" s="11">
        <v>44171.442615740743</v>
      </c>
      <c r="I3820" t="s">
        <v>4992</v>
      </c>
      <c r="J3820">
        <v>0</v>
      </c>
      <c r="K3820">
        <v>91</v>
      </c>
      <c r="M3820">
        <v>3818</v>
      </c>
      <c r="N3820" s="16">
        <v>1.1574074074074073E-5</v>
      </c>
      <c r="O3820">
        <v>9</v>
      </c>
      <c r="P3820">
        <v>7</v>
      </c>
      <c r="Q3820">
        <f>pqZwift[[#This Row],[Afstand]]+IF(pqZwift[[#This Row],[Index]]&gt;1,Q3819,0)</f>
        <v>23758</v>
      </c>
      <c r="R3820">
        <v>25</v>
      </c>
      <c r="S3820">
        <v>91</v>
      </c>
    </row>
    <row r="3821" spans="2:19" x14ac:dyDescent="0.25">
      <c r="B3821">
        <v>3819</v>
      </c>
      <c r="C3821" t="s">
        <v>87</v>
      </c>
      <c r="D3821" t="s">
        <v>43</v>
      </c>
      <c r="E3821" s="10">
        <v>1.1574074074074073E-5</v>
      </c>
      <c r="F3821" t="s">
        <v>73</v>
      </c>
      <c r="G3821" t="s">
        <v>4993</v>
      </c>
      <c r="H3821" s="11">
        <v>44171.442627314813</v>
      </c>
      <c r="I3821" t="s">
        <v>4994</v>
      </c>
      <c r="J3821">
        <v>0</v>
      </c>
      <c r="K3821">
        <v>90</v>
      </c>
      <c r="M3821">
        <v>3819</v>
      </c>
      <c r="N3821" s="16">
        <v>1.1574074074074073E-5</v>
      </c>
      <c r="O3821">
        <v>9</v>
      </c>
      <c r="P3821">
        <v>7</v>
      </c>
      <c r="Q3821">
        <f>pqZwift[[#This Row],[Afstand]]+IF(pqZwift[[#This Row],[Index]]&gt;1,Q3820,0)</f>
        <v>23765</v>
      </c>
      <c r="R3821">
        <v>24</v>
      </c>
      <c r="S3821">
        <v>90</v>
      </c>
    </row>
    <row r="3822" spans="2:19" x14ac:dyDescent="0.25">
      <c r="B3822">
        <v>3820</v>
      </c>
      <c r="C3822" t="s">
        <v>87</v>
      </c>
      <c r="D3822" t="s">
        <v>66</v>
      </c>
      <c r="E3822" s="10">
        <v>1.1574074074074073E-5</v>
      </c>
      <c r="F3822" t="s">
        <v>67</v>
      </c>
      <c r="G3822" t="s">
        <v>2060</v>
      </c>
      <c r="H3822" s="11">
        <v>44171.44263888889</v>
      </c>
      <c r="I3822" t="s">
        <v>4995</v>
      </c>
      <c r="J3822">
        <v>0</v>
      </c>
      <c r="K3822">
        <v>90</v>
      </c>
      <c r="M3822">
        <v>3820</v>
      </c>
      <c r="N3822" s="16">
        <v>1.1574074074074073E-5</v>
      </c>
      <c r="O3822">
        <v>9</v>
      </c>
      <c r="P3822">
        <v>6</v>
      </c>
      <c r="Q3822">
        <f>pqZwift[[#This Row],[Afstand]]+IF(pqZwift[[#This Row],[Index]]&gt;1,Q3821,0)</f>
        <v>23771</v>
      </c>
      <c r="R3822">
        <v>21</v>
      </c>
      <c r="S3822">
        <v>90</v>
      </c>
    </row>
    <row r="3823" spans="2:19" x14ac:dyDescent="0.25">
      <c r="B3823">
        <v>3821</v>
      </c>
      <c r="C3823" t="s">
        <v>87</v>
      </c>
      <c r="D3823" t="s">
        <v>66</v>
      </c>
      <c r="E3823" s="10">
        <v>1.1574074074074073E-5</v>
      </c>
      <c r="F3823" t="s">
        <v>70</v>
      </c>
      <c r="G3823" t="s">
        <v>4996</v>
      </c>
      <c r="H3823" s="11">
        <v>44171.442650462966</v>
      </c>
      <c r="I3823" t="s">
        <v>4997</v>
      </c>
      <c r="J3823">
        <v>0</v>
      </c>
      <c r="K3823">
        <v>90</v>
      </c>
      <c r="M3823">
        <v>3821</v>
      </c>
      <c r="N3823" s="16">
        <v>1.1574074074074073E-5</v>
      </c>
      <c r="O3823">
        <v>9</v>
      </c>
      <c r="P3823">
        <v>6</v>
      </c>
      <c r="Q3823">
        <f>pqZwift[[#This Row],[Afstand]]+IF(pqZwift[[#This Row],[Index]]&gt;1,Q3822,0)</f>
        <v>23777</v>
      </c>
      <c r="R3823">
        <v>22</v>
      </c>
      <c r="S3823">
        <v>90</v>
      </c>
    </row>
    <row r="3824" spans="2:19" x14ac:dyDescent="0.25">
      <c r="B3824">
        <v>3822</v>
      </c>
      <c r="C3824" t="s">
        <v>87</v>
      </c>
      <c r="D3824" t="s">
        <v>43</v>
      </c>
      <c r="E3824" s="10">
        <v>1.1574074074074073E-5</v>
      </c>
      <c r="F3824" t="s">
        <v>76</v>
      </c>
      <c r="G3824" t="s">
        <v>2287</v>
      </c>
      <c r="H3824" s="11">
        <v>44171.442662037036</v>
      </c>
      <c r="I3824" t="s">
        <v>4998</v>
      </c>
      <c r="J3824">
        <v>0</v>
      </c>
      <c r="K3824">
        <v>90</v>
      </c>
      <c r="M3824">
        <v>3822</v>
      </c>
      <c r="N3824" s="16">
        <v>1.1574074074074073E-5</v>
      </c>
      <c r="O3824">
        <v>9</v>
      </c>
      <c r="P3824">
        <v>7</v>
      </c>
      <c r="Q3824">
        <f>pqZwift[[#This Row],[Afstand]]+IF(pqZwift[[#This Row],[Index]]&gt;1,Q3823,0)</f>
        <v>23784</v>
      </c>
      <c r="R3824">
        <v>27</v>
      </c>
      <c r="S3824">
        <v>90</v>
      </c>
    </row>
    <row r="3825" spans="2:19" x14ac:dyDescent="0.25">
      <c r="B3825">
        <v>3823</v>
      </c>
      <c r="C3825" t="s">
        <v>87</v>
      </c>
      <c r="D3825" t="s">
        <v>66</v>
      </c>
      <c r="E3825" s="10">
        <v>1.1574074074074073E-5</v>
      </c>
      <c r="F3825" t="s">
        <v>315</v>
      </c>
      <c r="G3825" t="s">
        <v>2274</v>
      </c>
      <c r="H3825" s="11">
        <v>44171.442673611113</v>
      </c>
      <c r="I3825" t="s">
        <v>4999</v>
      </c>
      <c r="J3825">
        <v>0</v>
      </c>
      <c r="K3825">
        <v>91</v>
      </c>
      <c r="M3825">
        <v>3823</v>
      </c>
      <c r="N3825" s="16">
        <v>1.1574074074074073E-5</v>
      </c>
      <c r="O3825">
        <v>9</v>
      </c>
      <c r="P3825">
        <v>6</v>
      </c>
      <c r="Q3825">
        <f>pqZwift[[#This Row],[Afstand]]+IF(pqZwift[[#This Row],[Index]]&gt;1,Q3824,0)</f>
        <v>23790</v>
      </c>
      <c r="R3825">
        <v>23</v>
      </c>
      <c r="S3825">
        <v>91</v>
      </c>
    </row>
    <row r="3826" spans="2:19" x14ac:dyDescent="0.25">
      <c r="B3826">
        <v>3824</v>
      </c>
      <c r="C3826" t="s">
        <v>87</v>
      </c>
      <c r="D3826" t="s">
        <v>43</v>
      </c>
      <c r="E3826" s="10">
        <v>1.1574074074074073E-5</v>
      </c>
      <c r="F3826" t="s">
        <v>73</v>
      </c>
      <c r="G3826" t="s">
        <v>4873</v>
      </c>
      <c r="H3826" s="11">
        <v>44171.442685185182</v>
      </c>
      <c r="I3826" t="s">
        <v>5000</v>
      </c>
      <c r="J3826">
        <v>0</v>
      </c>
      <c r="K3826">
        <v>91</v>
      </c>
      <c r="M3826">
        <v>3824</v>
      </c>
      <c r="N3826" s="16">
        <v>1.1574074074074073E-5</v>
      </c>
      <c r="O3826">
        <v>9</v>
      </c>
      <c r="P3826">
        <v>7</v>
      </c>
      <c r="Q3826">
        <f>pqZwift[[#This Row],[Afstand]]+IF(pqZwift[[#This Row],[Index]]&gt;1,Q3825,0)</f>
        <v>23797</v>
      </c>
      <c r="R3826">
        <v>24</v>
      </c>
      <c r="S3826">
        <v>91</v>
      </c>
    </row>
    <row r="3827" spans="2:19" x14ac:dyDescent="0.25">
      <c r="B3827">
        <v>3825</v>
      </c>
      <c r="C3827" t="s">
        <v>87</v>
      </c>
      <c r="D3827" t="s">
        <v>66</v>
      </c>
      <c r="E3827" s="10">
        <v>1.1574074074074073E-5</v>
      </c>
      <c r="F3827" t="s">
        <v>315</v>
      </c>
      <c r="G3827" t="s">
        <v>891</v>
      </c>
      <c r="H3827" s="11">
        <v>44171.442696759259</v>
      </c>
      <c r="I3827" t="s">
        <v>5001</v>
      </c>
      <c r="J3827">
        <v>0</v>
      </c>
      <c r="K3827">
        <v>91</v>
      </c>
      <c r="M3827">
        <v>3825</v>
      </c>
      <c r="N3827" s="16">
        <v>1.1574074074074073E-5</v>
      </c>
      <c r="O3827">
        <v>9</v>
      </c>
      <c r="P3827">
        <v>6</v>
      </c>
      <c r="Q3827">
        <f>pqZwift[[#This Row],[Afstand]]+IF(pqZwift[[#This Row],[Index]]&gt;1,Q3826,0)</f>
        <v>23803</v>
      </c>
      <c r="R3827">
        <v>23</v>
      </c>
      <c r="S3827">
        <v>91</v>
      </c>
    </row>
    <row r="3828" spans="2:19" x14ac:dyDescent="0.25">
      <c r="B3828">
        <v>3826</v>
      </c>
      <c r="C3828" t="s">
        <v>87</v>
      </c>
      <c r="D3828" t="s">
        <v>66</v>
      </c>
      <c r="E3828" s="10">
        <v>1.1574074074074073E-5</v>
      </c>
      <c r="F3828" t="s">
        <v>70</v>
      </c>
      <c r="G3828" t="s">
        <v>2150</v>
      </c>
      <c r="H3828" s="11">
        <v>44171.442708333336</v>
      </c>
      <c r="I3828" t="s">
        <v>5002</v>
      </c>
      <c r="J3828">
        <v>0</v>
      </c>
      <c r="K3828">
        <v>92</v>
      </c>
      <c r="M3828">
        <v>3826</v>
      </c>
      <c r="N3828" s="16">
        <v>1.1574074074074073E-5</v>
      </c>
      <c r="O3828">
        <v>9</v>
      </c>
      <c r="P3828">
        <v>6</v>
      </c>
      <c r="Q3828">
        <f>pqZwift[[#This Row],[Afstand]]+IF(pqZwift[[#This Row],[Index]]&gt;1,Q3827,0)</f>
        <v>23809</v>
      </c>
      <c r="R3828">
        <v>22</v>
      </c>
      <c r="S3828">
        <v>92</v>
      </c>
    </row>
    <row r="3829" spans="2:19" x14ac:dyDescent="0.25">
      <c r="B3829">
        <v>3827</v>
      </c>
      <c r="C3829" t="s">
        <v>87</v>
      </c>
      <c r="D3829" t="s">
        <v>43</v>
      </c>
      <c r="E3829" s="10">
        <v>1.1574074074074073E-5</v>
      </c>
      <c r="F3829" t="s">
        <v>173</v>
      </c>
      <c r="G3829" t="s">
        <v>826</v>
      </c>
      <c r="H3829" s="11">
        <v>44171.442719907405</v>
      </c>
      <c r="I3829" t="s">
        <v>5003</v>
      </c>
      <c r="J3829">
        <v>0</v>
      </c>
      <c r="K3829">
        <v>92</v>
      </c>
      <c r="M3829">
        <v>3827</v>
      </c>
      <c r="N3829" s="16">
        <v>1.1574074074074073E-5</v>
      </c>
      <c r="O3829">
        <v>9</v>
      </c>
      <c r="P3829">
        <v>7</v>
      </c>
      <c r="Q3829">
        <f>pqZwift[[#This Row],[Afstand]]+IF(pqZwift[[#This Row],[Index]]&gt;1,Q3828,0)</f>
        <v>23816</v>
      </c>
      <c r="R3829">
        <v>25</v>
      </c>
      <c r="S3829">
        <v>92</v>
      </c>
    </row>
    <row r="3830" spans="2:19" x14ac:dyDescent="0.25">
      <c r="B3830">
        <v>3828</v>
      </c>
      <c r="C3830" t="s">
        <v>87</v>
      </c>
      <c r="D3830" t="s">
        <v>43</v>
      </c>
      <c r="E3830" s="10">
        <v>1.1574074074074073E-5</v>
      </c>
      <c r="F3830" t="s">
        <v>79</v>
      </c>
      <c r="G3830" t="s">
        <v>1207</v>
      </c>
      <c r="H3830" s="11">
        <v>44171.442731481482</v>
      </c>
      <c r="I3830" t="s">
        <v>5004</v>
      </c>
      <c r="J3830">
        <v>0</v>
      </c>
      <c r="K3830">
        <v>93</v>
      </c>
      <c r="M3830">
        <v>3828</v>
      </c>
      <c r="N3830" s="16">
        <v>1.1574074074074073E-5</v>
      </c>
      <c r="O3830">
        <v>9</v>
      </c>
      <c r="P3830">
        <v>7</v>
      </c>
      <c r="Q3830">
        <f>pqZwift[[#This Row],[Afstand]]+IF(pqZwift[[#This Row],[Index]]&gt;1,Q3829,0)</f>
        <v>23823</v>
      </c>
      <c r="R3830">
        <v>26</v>
      </c>
      <c r="S3830">
        <v>93</v>
      </c>
    </row>
    <row r="3831" spans="2:19" x14ac:dyDescent="0.25">
      <c r="B3831">
        <v>3829</v>
      </c>
      <c r="C3831" t="s">
        <v>87</v>
      </c>
      <c r="D3831" t="s">
        <v>35</v>
      </c>
      <c r="E3831" s="10">
        <v>1.1574074074074073E-5</v>
      </c>
      <c r="F3831" t="s">
        <v>76</v>
      </c>
      <c r="G3831" t="s">
        <v>1152</v>
      </c>
      <c r="H3831" s="11">
        <v>44171.442743055559</v>
      </c>
      <c r="I3831" t="s">
        <v>5005</v>
      </c>
      <c r="J3831">
        <v>0</v>
      </c>
      <c r="K3831">
        <v>93</v>
      </c>
      <c r="M3831">
        <v>3829</v>
      </c>
      <c r="N3831" s="16">
        <v>1.1574074074074073E-5</v>
      </c>
      <c r="O3831">
        <v>9</v>
      </c>
      <c r="P3831">
        <v>8</v>
      </c>
      <c r="Q3831">
        <f>pqZwift[[#This Row],[Afstand]]+IF(pqZwift[[#This Row],[Index]]&gt;1,Q3830,0)</f>
        <v>23831</v>
      </c>
      <c r="R3831">
        <v>27</v>
      </c>
      <c r="S3831">
        <v>93</v>
      </c>
    </row>
    <row r="3832" spans="2:19" x14ac:dyDescent="0.25">
      <c r="B3832">
        <v>3830</v>
      </c>
      <c r="C3832" t="s">
        <v>87</v>
      </c>
      <c r="D3832" t="s">
        <v>66</v>
      </c>
      <c r="E3832" s="10">
        <v>1.1574074074074073E-5</v>
      </c>
      <c r="F3832" t="s">
        <v>70</v>
      </c>
      <c r="G3832" t="s">
        <v>2101</v>
      </c>
      <c r="H3832" s="11">
        <v>44171.442754629628</v>
      </c>
      <c r="I3832" t="s">
        <v>5006</v>
      </c>
      <c r="J3832">
        <v>0</v>
      </c>
      <c r="K3832">
        <v>94</v>
      </c>
      <c r="M3832">
        <v>3830</v>
      </c>
      <c r="N3832" s="16">
        <v>1.1574074074074073E-5</v>
      </c>
      <c r="O3832">
        <v>9</v>
      </c>
      <c r="P3832">
        <v>6</v>
      </c>
      <c r="Q3832">
        <f>pqZwift[[#This Row],[Afstand]]+IF(pqZwift[[#This Row],[Index]]&gt;1,Q3831,0)</f>
        <v>23837</v>
      </c>
      <c r="R3832">
        <v>22</v>
      </c>
      <c r="S3832">
        <v>94</v>
      </c>
    </row>
    <row r="3833" spans="2:19" x14ac:dyDescent="0.25">
      <c r="B3833">
        <v>3831</v>
      </c>
      <c r="C3833" t="s">
        <v>87</v>
      </c>
      <c r="D3833" t="s">
        <v>43</v>
      </c>
      <c r="E3833" s="10">
        <v>1.1574074074074073E-5</v>
      </c>
      <c r="F3833" t="s">
        <v>79</v>
      </c>
      <c r="G3833" t="s">
        <v>5007</v>
      </c>
      <c r="H3833" s="11">
        <v>44171.442766203705</v>
      </c>
      <c r="I3833" t="s">
        <v>5008</v>
      </c>
      <c r="J3833">
        <v>0</v>
      </c>
      <c r="K3833">
        <v>94</v>
      </c>
      <c r="M3833">
        <v>3831</v>
      </c>
      <c r="N3833" s="16">
        <v>1.1574074074074073E-5</v>
      </c>
      <c r="O3833">
        <v>9</v>
      </c>
      <c r="P3833">
        <v>7</v>
      </c>
      <c r="Q3833">
        <f>pqZwift[[#This Row],[Afstand]]+IF(pqZwift[[#This Row],[Index]]&gt;1,Q3832,0)</f>
        <v>23844</v>
      </c>
      <c r="R3833">
        <v>26</v>
      </c>
      <c r="S3833">
        <v>94</v>
      </c>
    </row>
    <row r="3834" spans="2:19" x14ac:dyDescent="0.25">
      <c r="B3834">
        <v>3832</v>
      </c>
      <c r="C3834" t="s">
        <v>87</v>
      </c>
      <c r="D3834" t="s">
        <v>43</v>
      </c>
      <c r="E3834" s="10">
        <v>1.1574074074074073E-5</v>
      </c>
      <c r="F3834" t="s">
        <v>79</v>
      </c>
      <c r="G3834" t="s">
        <v>1038</v>
      </c>
      <c r="H3834" s="11">
        <v>44171.442777777775</v>
      </c>
      <c r="I3834" t="s">
        <v>5009</v>
      </c>
      <c r="J3834">
        <v>0</v>
      </c>
      <c r="K3834">
        <v>94</v>
      </c>
      <c r="M3834">
        <v>3832</v>
      </c>
      <c r="N3834" s="16">
        <v>1.1574074074074073E-5</v>
      </c>
      <c r="O3834">
        <v>9</v>
      </c>
      <c r="P3834">
        <v>7</v>
      </c>
      <c r="Q3834">
        <f>pqZwift[[#This Row],[Afstand]]+IF(pqZwift[[#This Row],[Index]]&gt;1,Q3833,0)</f>
        <v>23851</v>
      </c>
      <c r="R3834">
        <v>26</v>
      </c>
      <c r="S3834">
        <v>94</v>
      </c>
    </row>
    <row r="3835" spans="2:19" x14ac:dyDescent="0.25">
      <c r="B3835">
        <v>3833</v>
      </c>
      <c r="C3835" t="s">
        <v>87</v>
      </c>
      <c r="D3835" t="s">
        <v>43</v>
      </c>
      <c r="E3835" s="10">
        <v>1.1574074074074073E-5</v>
      </c>
      <c r="F3835" t="s">
        <v>173</v>
      </c>
      <c r="G3835" t="s">
        <v>1882</v>
      </c>
      <c r="H3835" s="11">
        <v>44171.442789351851</v>
      </c>
      <c r="I3835" t="s">
        <v>5010</v>
      </c>
      <c r="J3835">
        <v>0</v>
      </c>
      <c r="K3835">
        <v>94</v>
      </c>
      <c r="M3835">
        <v>3833</v>
      </c>
      <c r="N3835" s="16">
        <v>1.1574074074074073E-5</v>
      </c>
      <c r="O3835">
        <v>9</v>
      </c>
      <c r="P3835">
        <v>7</v>
      </c>
      <c r="Q3835">
        <f>pqZwift[[#This Row],[Afstand]]+IF(pqZwift[[#This Row],[Index]]&gt;1,Q3834,0)</f>
        <v>23858</v>
      </c>
      <c r="R3835">
        <v>25</v>
      </c>
      <c r="S3835">
        <v>94</v>
      </c>
    </row>
    <row r="3836" spans="2:19" x14ac:dyDescent="0.25">
      <c r="B3836">
        <v>3834</v>
      </c>
      <c r="C3836" t="s">
        <v>104</v>
      </c>
      <c r="D3836" t="s">
        <v>43</v>
      </c>
      <c r="E3836" s="10">
        <v>1.1574074074074073E-5</v>
      </c>
      <c r="F3836" t="s">
        <v>73</v>
      </c>
      <c r="G3836" t="s">
        <v>336</v>
      </c>
      <c r="H3836" s="11">
        <v>44171.442800925928</v>
      </c>
      <c r="I3836" t="s">
        <v>5011</v>
      </c>
      <c r="J3836">
        <v>0</v>
      </c>
      <c r="K3836">
        <v>93</v>
      </c>
      <c r="M3836">
        <v>3834</v>
      </c>
      <c r="N3836" s="16">
        <v>1.1574074074074073E-5</v>
      </c>
      <c r="O3836">
        <v>10</v>
      </c>
      <c r="P3836">
        <v>7</v>
      </c>
      <c r="Q3836">
        <f>pqZwift[[#This Row],[Afstand]]+IF(pqZwift[[#This Row],[Index]]&gt;1,Q3835,0)</f>
        <v>23865</v>
      </c>
      <c r="R3836">
        <v>24</v>
      </c>
      <c r="S3836">
        <v>93</v>
      </c>
    </row>
    <row r="3837" spans="2:19" x14ac:dyDescent="0.25">
      <c r="B3837">
        <v>3835</v>
      </c>
      <c r="C3837" t="s">
        <v>104</v>
      </c>
      <c r="D3837" t="s">
        <v>43</v>
      </c>
      <c r="E3837" s="10">
        <v>1.1574074074074073E-5</v>
      </c>
      <c r="F3837" t="s">
        <v>73</v>
      </c>
      <c r="G3837" t="s">
        <v>336</v>
      </c>
      <c r="H3837" s="11">
        <v>44171.442812499998</v>
      </c>
      <c r="I3837" t="s">
        <v>5012</v>
      </c>
      <c r="J3837">
        <v>0</v>
      </c>
      <c r="K3837">
        <v>93</v>
      </c>
      <c r="M3837">
        <v>3835</v>
      </c>
      <c r="N3837" s="16">
        <v>1.1574074074074073E-5</v>
      </c>
      <c r="O3837">
        <v>10</v>
      </c>
      <c r="P3837">
        <v>7</v>
      </c>
      <c r="Q3837">
        <f>pqZwift[[#This Row],[Afstand]]+IF(pqZwift[[#This Row],[Index]]&gt;1,Q3836,0)</f>
        <v>23872</v>
      </c>
      <c r="R3837">
        <v>24</v>
      </c>
      <c r="S3837">
        <v>93</v>
      </c>
    </row>
    <row r="3838" spans="2:19" x14ac:dyDescent="0.25">
      <c r="B3838">
        <v>3836</v>
      </c>
      <c r="C3838" t="s">
        <v>104</v>
      </c>
      <c r="D3838" t="s">
        <v>43</v>
      </c>
      <c r="E3838" s="10">
        <v>1.1574074074074073E-5</v>
      </c>
      <c r="F3838" t="s">
        <v>173</v>
      </c>
      <c r="G3838" t="s">
        <v>336</v>
      </c>
      <c r="H3838" s="11">
        <v>44171.442824074074</v>
      </c>
      <c r="I3838" t="s">
        <v>5013</v>
      </c>
      <c r="J3838">
        <v>0</v>
      </c>
      <c r="K3838">
        <v>92</v>
      </c>
      <c r="M3838">
        <v>3836</v>
      </c>
      <c r="N3838" s="16">
        <v>1.1574074074074073E-5</v>
      </c>
      <c r="O3838">
        <v>10</v>
      </c>
      <c r="P3838">
        <v>7</v>
      </c>
      <c r="Q3838">
        <f>pqZwift[[#This Row],[Afstand]]+IF(pqZwift[[#This Row],[Index]]&gt;1,Q3837,0)</f>
        <v>23879</v>
      </c>
      <c r="R3838">
        <v>25</v>
      </c>
      <c r="S3838">
        <v>92</v>
      </c>
    </row>
    <row r="3839" spans="2:19" x14ac:dyDescent="0.25">
      <c r="B3839">
        <v>3837</v>
      </c>
      <c r="C3839" t="s">
        <v>104</v>
      </c>
      <c r="D3839" t="s">
        <v>43</v>
      </c>
      <c r="E3839" s="10">
        <v>1.1574074074074073E-5</v>
      </c>
      <c r="F3839" t="s">
        <v>73</v>
      </c>
      <c r="G3839" t="s">
        <v>336</v>
      </c>
      <c r="H3839" s="11">
        <v>44171.442835648151</v>
      </c>
      <c r="I3839" t="s">
        <v>5014</v>
      </c>
      <c r="J3839">
        <v>0</v>
      </c>
      <c r="K3839">
        <v>93</v>
      </c>
      <c r="M3839">
        <v>3837</v>
      </c>
      <c r="N3839" s="16">
        <v>1.1574074074074073E-5</v>
      </c>
      <c r="O3839">
        <v>10</v>
      </c>
      <c r="P3839">
        <v>7</v>
      </c>
      <c r="Q3839">
        <f>pqZwift[[#This Row],[Afstand]]+IF(pqZwift[[#This Row],[Index]]&gt;1,Q3838,0)</f>
        <v>23886</v>
      </c>
      <c r="R3839">
        <v>24</v>
      </c>
      <c r="S3839">
        <v>93</v>
      </c>
    </row>
    <row r="3840" spans="2:19" x14ac:dyDescent="0.25">
      <c r="B3840">
        <v>3838</v>
      </c>
      <c r="C3840" t="s">
        <v>104</v>
      </c>
      <c r="D3840" t="s">
        <v>43</v>
      </c>
      <c r="E3840" s="10">
        <v>1.1574074074074073E-5</v>
      </c>
      <c r="F3840" t="s">
        <v>173</v>
      </c>
      <c r="G3840" t="s">
        <v>5015</v>
      </c>
      <c r="H3840" s="11">
        <v>44171.442847222221</v>
      </c>
      <c r="I3840" t="s">
        <v>5016</v>
      </c>
      <c r="J3840">
        <v>0</v>
      </c>
      <c r="K3840">
        <v>93</v>
      </c>
      <c r="M3840">
        <v>3838</v>
      </c>
      <c r="N3840" s="16">
        <v>1.1574074074074073E-5</v>
      </c>
      <c r="O3840">
        <v>10</v>
      </c>
      <c r="P3840">
        <v>7</v>
      </c>
      <c r="Q3840">
        <f>pqZwift[[#This Row],[Afstand]]+IF(pqZwift[[#This Row],[Index]]&gt;1,Q3839,0)</f>
        <v>23893</v>
      </c>
      <c r="R3840">
        <v>25</v>
      </c>
      <c r="S3840">
        <v>93</v>
      </c>
    </row>
    <row r="3841" spans="2:19" x14ac:dyDescent="0.25">
      <c r="B3841">
        <v>3839</v>
      </c>
      <c r="C3841" t="s">
        <v>104</v>
      </c>
      <c r="D3841" t="s">
        <v>43</v>
      </c>
      <c r="E3841" s="10">
        <v>1.1574074074074073E-5</v>
      </c>
      <c r="F3841" t="s">
        <v>73</v>
      </c>
      <c r="G3841" t="s">
        <v>336</v>
      </c>
      <c r="H3841" s="11">
        <v>44171.442858796298</v>
      </c>
      <c r="I3841" t="s">
        <v>5017</v>
      </c>
      <c r="J3841">
        <v>0</v>
      </c>
      <c r="K3841">
        <v>93</v>
      </c>
      <c r="M3841">
        <v>3839</v>
      </c>
      <c r="N3841" s="16">
        <v>1.1574074074074073E-5</v>
      </c>
      <c r="O3841">
        <v>10</v>
      </c>
      <c r="P3841">
        <v>7</v>
      </c>
      <c r="Q3841">
        <f>pqZwift[[#This Row],[Afstand]]+IF(pqZwift[[#This Row],[Index]]&gt;1,Q3840,0)</f>
        <v>23900</v>
      </c>
      <c r="R3841">
        <v>24</v>
      </c>
      <c r="S3841">
        <v>93</v>
      </c>
    </row>
    <row r="3842" spans="2:19" x14ac:dyDescent="0.25">
      <c r="B3842">
        <v>3840</v>
      </c>
      <c r="C3842" t="s">
        <v>104</v>
      </c>
      <c r="D3842" t="s">
        <v>43</v>
      </c>
      <c r="E3842" s="10">
        <v>1.1574074074074073E-5</v>
      </c>
      <c r="F3842" t="s">
        <v>173</v>
      </c>
      <c r="G3842" t="s">
        <v>4057</v>
      </c>
      <c r="H3842" s="11">
        <v>44171.442870370367</v>
      </c>
      <c r="I3842" t="s">
        <v>5018</v>
      </c>
      <c r="J3842">
        <v>0</v>
      </c>
      <c r="K3842">
        <v>92</v>
      </c>
      <c r="M3842">
        <v>3840</v>
      </c>
      <c r="N3842" s="16">
        <v>1.1574074074074073E-5</v>
      </c>
      <c r="O3842">
        <v>10</v>
      </c>
      <c r="P3842">
        <v>7</v>
      </c>
      <c r="Q3842">
        <f>pqZwift[[#This Row],[Afstand]]+IF(pqZwift[[#This Row],[Index]]&gt;1,Q3841,0)</f>
        <v>23907</v>
      </c>
      <c r="R3842">
        <v>25</v>
      </c>
      <c r="S3842">
        <v>92</v>
      </c>
    </row>
    <row r="3843" spans="2:19" x14ac:dyDescent="0.25">
      <c r="B3843">
        <v>3841</v>
      </c>
      <c r="C3843" t="s">
        <v>104</v>
      </c>
      <c r="D3843" t="s">
        <v>43</v>
      </c>
      <c r="E3843" s="10">
        <v>1.1574074074074073E-5</v>
      </c>
      <c r="F3843" t="s">
        <v>173</v>
      </c>
      <c r="G3843" t="s">
        <v>5015</v>
      </c>
      <c r="H3843" s="11">
        <v>44171.442881944444</v>
      </c>
      <c r="I3843" t="s">
        <v>5019</v>
      </c>
      <c r="J3843">
        <v>0</v>
      </c>
      <c r="K3843">
        <v>92</v>
      </c>
      <c r="M3843">
        <v>3841</v>
      </c>
      <c r="N3843" s="16">
        <v>1.1574074074074073E-5</v>
      </c>
      <c r="O3843">
        <v>10</v>
      </c>
      <c r="P3843">
        <v>7</v>
      </c>
      <c r="Q3843">
        <f>pqZwift[[#This Row],[Afstand]]+IF(pqZwift[[#This Row],[Index]]&gt;1,Q3842,0)</f>
        <v>23914</v>
      </c>
      <c r="R3843">
        <v>25</v>
      </c>
      <c r="S3843">
        <v>92</v>
      </c>
    </row>
    <row r="3844" spans="2:19" x14ac:dyDescent="0.25">
      <c r="B3844">
        <v>3842</v>
      </c>
      <c r="C3844" t="s">
        <v>104</v>
      </c>
      <c r="D3844" t="s">
        <v>43</v>
      </c>
      <c r="E3844" s="10">
        <v>1.1574074074074073E-5</v>
      </c>
      <c r="F3844" t="s">
        <v>73</v>
      </c>
      <c r="G3844" t="s">
        <v>336</v>
      </c>
      <c r="H3844" s="11">
        <v>44171.442893518521</v>
      </c>
      <c r="I3844" t="s">
        <v>5020</v>
      </c>
      <c r="J3844">
        <v>0</v>
      </c>
      <c r="K3844">
        <v>92</v>
      </c>
      <c r="M3844">
        <v>3842</v>
      </c>
      <c r="N3844" s="16">
        <v>1.1574074074074073E-5</v>
      </c>
      <c r="O3844">
        <v>10</v>
      </c>
      <c r="P3844">
        <v>7</v>
      </c>
      <c r="Q3844">
        <f>pqZwift[[#This Row],[Afstand]]+IF(pqZwift[[#This Row],[Index]]&gt;1,Q3843,0)</f>
        <v>23921</v>
      </c>
      <c r="R3844">
        <v>24</v>
      </c>
      <c r="S3844">
        <v>92</v>
      </c>
    </row>
    <row r="3845" spans="2:19" x14ac:dyDescent="0.25">
      <c r="B3845">
        <v>3843</v>
      </c>
      <c r="C3845" t="s">
        <v>104</v>
      </c>
      <c r="D3845" t="s">
        <v>43</v>
      </c>
      <c r="E3845" s="10">
        <v>1.1574074074074073E-5</v>
      </c>
      <c r="F3845" t="s">
        <v>315</v>
      </c>
      <c r="G3845" t="s">
        <v>2841</v>
      </c>
      <c r="H3845" s="11">
        <v>44171.44290509259</v>
      </c>
      <c r="I3845" t="s">
        <v>5021</v>
      </c>
      <c r="J3845">
        <v>0</v>
      </c>
      <c r="K3845">
        <v>91</v>
      </c>
      <c r="M3845">
        <v>3843</v>
      </c>
      <c r="N3845" s="16">
        <v>1.1574074074074073E-5</v>
      </c>
      <c r="O3845">
        <v>10</v>
      </c>
      <c r="P3845">
        <v>7</v>
      </c>
      <c r="Q3845">
        <f>pqZwift[[#This Row],[Afstand]]+IF(pqZwift[[#This Row],[Index]]&gt;1,Q3844,0)</f>
        <v>23928</v>
      </c>
      <c r="R3845">
        <v>23</v>
      </c>
      <c r="S3845">
        <v>91</v>
      </c>
    </row>
    <row r="3846" spans="2:19" x14ac:dyDescent="0.25">
      <c r="B3846">
        <v>3844</v>
      </c>
      <c r="C3846" t="s">
        <v>104</v>
      </c>
      <c r="D3846" t="s">
        <v>43</v>
      </c>
      <c r="E3846" s="10">
        <v>1.1574074074074073E-5</v>
      </c>
      <c r="F3846" t="s">
        <v>173</v>
      </c>
      <c r="G3846" t="s">
        <v>4057</v>
      </c>
      <c r="H3846" s="11">
        <v>44171.442916666667</v>
      </c>
      <c r="I3846" t="s">
        <v>5022</v>
      </c>
      <c r="J3846">
        <v>0</v>
      </c>
      <c r="K3846">
        <v>91</v>
      </c>
      <c r="M3846">
        <v>3844</v>
      </c>
      <c r="N3846" s="16">
        <v>1.1574074074074073E-5</v>
      </c>
      <c r="O3846">
        <v>10</v>
      </c>
      <c r="P3846">
        <v>7</v>
      </c>
      <c r="Q3846">
        <f>pqZwift[[#This Row],[Afstand]]+IF(pqZwift[[#This Row],[Index]]&gt;1,Q3845,0)</f>
        <v>23935</v>
      </c>
      <c r="R3846">
        <v>25</v>
      </c>
      <c r="S3846">
        <v>91</v>
      </c>
    </row>
    <row r="3847" spans="2:19" x14ac:dyDescent="0.25">
      <c r="B3847">
        <v>3845</v>
      </c>
      <c r="C3847" t="s">
        <v>104</v>
      </c>
      <c r="D3847" t="s">
        <v>66</v>
      </c>
      <c r="E3847" s="10">
        <v>1.1574074074074073E-5</v>
      </c>
      <c r="F3847" t="s">
        <v>70</v>
      </c>
      <c r="G3847" t="s">
        <v>340</v>
      </c>
      <c r="H3847" s="11">
        <v>44171.442928240744</v>
      </c>
      <c r="I3847" t="s">
        <v>5023</v>
      </c>
      <c r="J3847">
        <v>0</v>
      </c>
      <c r="K3847">
        <v>91</v>
      </c>
      <c r="M3847">
        <v>3845</v>
      </c>
      <c r="N3847" s="16">
        <v>1.1574074074074073E-5</v>
      </c>
      <c r="O3847">
        <v>10</v>
      </c>
      <c r="P3847">
        <v>6</v>
      </c>
      <c r="Q3847">
        <f>pqZwift[[#This Row],[Afstand]]+IF(pqZwift[[#This Row],[Index]]&gt;1,Q3846,0)</f>
        <v>23941</v>
      </c>
      <c r="R3847">
        <v>22</v>
      </c>
      <c r="S3847">
        <v>91</v>
      </c>
    </row>
    <row r="3848" spans="2:19" x14ac:dyDescent="0.25">
      <c r="B3848">
        <v>3846</v>
      </c>
      <c r="C3848" t="s">
        <v>104</v>
      </c>
      <c r="D3848" t="s">
        <v>43</v>
      </c>
      <c r="E3848" s="10">
        <v>1.1574074074074073E-5</v>
      </c>
      <c r="F3848" t="s">
        <v>79</v>
      </c>
      <c r="G3848" t="s">
        <v>2509</v>
      </c>
      <c r="H3848" s="11">
        <v>44171.442939814813</v>
      </c>
      <c r="I3848" t="s">
        <v>5024</v>
      </c>
      <c r="J3848">
        <v>0</v>
      </c>
      <c r="K3848">
        <v>92</v>
      </c>
      <c r="M3848">
        <v>3846</v>
      </c>
      <c r="N3848" s="16">
        <v>1.1574074074074073E-5</v>
      </c>
      <c r="O3848">
        <v>10</v>
      </c>
      <c r="P3848">
        <v>7</v>
      </c>
      <c r="Q3848">
        <f>pqZwift[[#This Row],[Afstand]]+IF(pqZwift[[#This Row],[Index]]&gt;1,Q3847,0)</f>
        <v>23948</v>
      </c>
      <c r="R3848">
        <v>26</v>
      </c>
      <c r="S3848">
        <v>92</v>
      </c>
    </row>
    <row r="3849" spans="2:19" x14ac:dyDescent="0.25">
      <c r="B3849">
        <v>3847</v>
      </c>
      <c r="C3849" t="s">
        <v>104</v>
      </c>
      <c r="D3849" t="s">
        <v>66</v>
      </c>
      <c r="E3849" s="10">
        <v>1.1574074074074073E-5</v>
      </c>
      <c r="F3849" t="s">
        <v>315</v>
      </c>
      <c r="G3849" t="s">
        <v>5025</v>
      </c>
      <c r="H3849" s="11">
        <v>44171.44295138889</v>
      </c>
      <c r="I3849" t="s">
        <v>5026</v>
      </c>
      <c r="J3849">
        <v>0</v>
      </c>
      <c r="K3849">
        <v>91</v>
      </c>
      <c r="M3849">
        <v>3847</v>
      </c>
      <c r="N3849" s="16">
        <v>1.1574074074074073E-5</v>
      </c>
      <c r="O3849">
        <v>10</v>
      </c>
      <c r="P3849">
        <v>6</v>
      </c>
      <c r="Q3849">
        <f>pqZwift[[#This Row],[Afstand]]+IF(pqZwift[[#This Row],[Index]]&gt;1,Q3848,0)</f>
        <v>23954</v>
      </c>
      <c r="R3849">
        <v>23</v>
      </c>
      <c r="S3849">
        <v>91</v>
      </c>
    </row>
    <row r="3850" spans="2:19" x14ac:dyDescent="0.25">
      <c r="B3850">
        <v>3848</v>
      </c>
      <c r="C3850" t="s">
        <v>117</v>
      </c>
      <c r="D3850" t="s">
        <v>43</v>
      </c>
      <c r="E3850" s="10">
        <v>1.1574074074074073E-5</v>
      </c>
      <c r="F3850" t="s">
        <v>173</v>
      </c>
      <c r="G3850" t="s">
        <v>5015</v>
      </c>
      <c r="H3850" s="11">
        <v>44171.442962962959</v>
      </c>
      <c r="I3850" t="s">
        <v>5027</v>
      </c>
      <c r="J3850">
        <v>0</v>
      </c>
      <c r="K3850">
        <v>91</v>
      </c>
      <c r="M3850">
        <v>3848</v>
      </c>
      <c r="N3850" s="16">
        <v>1.1574074074074073E-5</v>
      </c>
      <c r="O3850">
        <v>11</v>
      </c>
      <c r="P3850">
        <v>7</v>
      </c>
      <c r="Q3850">
        <f>pqZwift[[#This Row],[Afstand]]+IF(pqZwift[[#This Row],[Index]]&gt;1,Q3849,0)</f>
        <v>23961</v>
      </c>
      <c r="R3850">
        <v>25</v>
      </c>
      <c r="S3850">
        <v>91</v>
      </c>
    </row>
    <row r="3851" spans="2:19" x14ac:dyDescent="0.25">
      <c r="B3851">
        <v>3849</v>
      </c>
      <c r="C3851" t="s">
        <v>117</v>
      </c>
      <c r="D3851" t="s">
        <v>43</v>
      </c>
      <c r="E3851" s="10">
        <v>1.1574074074074073E-5</v>
      </c>
      <c r="F3851" t="s">
        <v>73</v>
      </c>
      <c r="G3851" t="s">
        <v>336</v>
      </c>
      <c r="H3851" s="11">
        <v>44171.442974537036</v>
      </c>
      <c r="I3851" t="s">
        <v>5028</v>
      </c>
      <c r="J3851">
        <v>0</v>
      </c>
      <c r="K3851">
        <v>91</v>
      </c>
      <c r="M3851">
        <v>3849</v>
      </c>
      <c r="N3851" s="16">
        <v>1.1574074074074073E-5</v>
      </c>
      <c r="O3851">
        <v>11</v>
      </c>
      <c r="P3851">
        <v>7</v>
      </c>
      <c r="Q3851">
        <f>pqZwift[[#This Row],[Afstand]]+IF(pqZwift[[#This Row],[Index]]&gt;1,Q3850,0)</f>
        <v>23968</v>
      </c>
      <c r="R3851">
        <v>24</v>
      </c>
      <c r="S3851">
        <v>91</v>
      </c>
    </row>
    <row r="3852" spans="2:19" x14ac:dyDescent="0.25">
      <c r="B3852">
        <v>3850</v>
      </c>
      <c r="C3852" t="s">
        <v>117</v>
      </c>
      <c r="D3852" t="s">
        <v>43</v>
      </c>
      <c r="E3852" s="10">
        <v>1.1574074074074073E-5</v>
      </c>
      <c r="F3852" t="s">
        <v>173</v>
      </c>
      <c r="G3852" t="s">
        <v>5029</v>
      </c>
      <c r="H3852" s="11">
        <v>44171.442986111113</v>
      </c>
      <c r="I3852" t="s">
        <v>5030</v>
      </c>
      <c r="J3852">
        <v>0</v>
      </c>
      <c r="K3852">
        <v>92</v>
      </c>
      <c r="M3852">
        <v>3850</v>
      </c>
      <c r="N3852" s="16">
        <v>1.1574074074074073E-5</v>
      </c>
      <c r="O3852">
        <v>11</v>
      </c>
      <c r="P3852">
        <v>7</v>
      </c>
      <c r="Q3852">
        <f>pqZwift[[#This Row],[Afstand]]+IF(pqZwift[[#This Row],[Index]]&gt;1,Q3851,0)</f>
        <v>23975</v>
      </c>
      <c r="R3852">
        <v>25</v>
      </c>
      <c r="S3852">
        <v>92</v>
      </c>
    </row>
    <row r="3853" spans="2:19" x14ac:dyDescent="0.25">
      <c r="B3853">
        <v>3851</v>
      </c>
      <c r="C3853" t="s">
        <v>117</v>
      </c>
      <c r="D3853" t="s">
        <v>43</v>
      </c>
      <c r="E3853" s="10">
        <v>1.1574074074074073E-5</v>
      </c>
      <c r="F3853" t="s">
        <v>73</v>
      </c>
      <c r="G3853" t="s">
        <v>2846</v>
      </c>
      <c r="H3853" s="11">
        <v>44171.442997685182</v>
      </c>
      <c r="I3853" t="s">
        <v>5031</v>
      </c>
      <c r="J3853">
        <v>0</v>
      </c>
      <c r="K3853">
        <v>92</v>
      </c>
      <c r="M3853">
        <v>3851</v>
      </c>
      <c r="N3853" s="16">
        <v>1.1574074074074073E-5</v>
      </c>
      <c r="O3853">
        <v>11</v>
      </c>
      <c r="P3853">
        <v>7</v>
      </c>
      <c r="Q3853">
        <f>pqZwift[[#This Row],[Afstand]]+IF(pqZwift[[#This Row],[Index]]&gt;1,Q3852,0)</f>
        <v>23982</v>
      </c>
      <c r="R3853">
        <v>24</v>
      </c>
      <c r="S3853">
        <v>92</v>
      </c>
    </row>
    <row r="3854" spans="2:19" x14ac:dyDescent="0.25">
      <c r="B3854">
        <v>3852</v>
      </c>
      <c r="C3854" t="s">
        <v>117</v>
      </c>
      <c r="D3854" t="s">
        <v>43</v>
      </c>
      <c r="E3854" s="10">
        <v>1.1574074074074073E-5</v>
      </c>
      <c r="F3854" t="s">
        <v>79</v>
      </c>
      <c r="G3854" t="s">
        <v>2509</v>
      </c>
      <c r="H3854" s="11">
        <v>44171.443009259259</v>
      </c>
      <c r="I3854" t="s">
        <v>5032</v>
      </c>
      <c r="J3854">
        <v>0</v>
      </c>
      <c r="K3854">
        <v>92</v>
      </c>
      <c r="M3854">
        <v>3852</v>
      </c>
      <c r="N3854" s="16">
        <v>1.1574074074074073E-5</v>
      </c>
      <c r="O3854">
        <v>11</v>
      </c>
      <c r="P3854">
        <v>7</v>
      </c>
      <c r="Q3854">
        <f>pqZwift[[#This Row],[Afstand]]+IF(pqZwift[[#This Row],[Index]]&gt;1,Q3853,0)</f>
        <v>23989</v>
      </c>
      <c r="R3854">
        <v>26</v>
      </c>
      <c r="S3854">
        <v>92</v>
      </c>
    </row>
    <row r="3855" spans="2:19" x14ac:dyDescent="0.25">
      <c r="B3855">
        <v>3853</v>
      </c>
      <c r="C3855" t="s">
        <v>117</v>
      </c>
      <c r="D3855" t="s">
        <v>43</v>
      </c>
      <c r="E3855" s="10">
        <v>1.1574074074074073E-5</v>
      </c>
      <c r="F3855" t="s">
        <v>173</v>
      </c>
      <c r="G3855" t="s">
        <v>5033</v>
      </c>
      <c r="H3855" s="11">
        <v>44171.443020833336</v>
      </c>
      <c r="I3855" t="s">
        <v>5034</v>
      </c>
      <c r="J3855">
        <v>0</v>
      </c>
      <c r="K3855">
        <v>91</v>
      </c>
      <c r="M3855">
        <v>3853</v>
      </c>
      <c r="N3855" s="16">
        <v>1.1574074074074073E-5</v>
      </c>
      <c r="O3855">
        <v>11</v>
      </c>
      <c r="P3855">
        <v>7</v>
      </c>
      <c r="Q3855">
        <f>pqZwift[[#This Row],[Afstand]]+IF(pqZwift[[#This Row],[Index]]&gt;1,Q3854,0)</f>
        <v>23996</v>
      </c>
      <c r="R3855">
        <v>25</v>
      </c>
      <c r="S3855">
        <v>91</v>
      </c>
    </row>
    <row r="3856" spans="2:19" x14ac:dyDescent="0.25">
      <c r="B3856">
        <v>3854</v>
      </c>
      <c r="C3856" t="s">
        <v>117</v>
      </c>
      <c r="D3856" t="s">
        <v>43</v>
      </c>
      <c r="E3856" s="10">
        <v>1.1574074074074073E-5</v>
      </c>
      <c r="F3856" t="s">
        <v>79</v>
      </c>
      <c r="G3856" t="s">
        <v>5035</v>
      </c>
      <c r="H3856" s="11">
        <v>44171.443032407406</v>
      </c>
      <c r="I3856" t="s">
        <v>5036</v>
      </c>
      <c r="J3856">
        <v>0</v>
      </c>
      <c r="K3856">
        <v>92</v>
      </c>
      <c r="M3856">
        <v>3854</v>
      </c>
      <c r="N3856" s="16">
        <v>1.1574074074074073E-5</v>
      </c>
      <c r="O3856">
        <v>11</v>
      </c>
      <c r="P3856">
        <v>7</v>
      </c>
      <c r="Q3856">
        <f>pqZwift[[#This Row],[Afstand]]+IF(pqZwift[[#This Row],[Index]]&gt;1,Q3855,0)</f>
        <v>24003</v>
      </c>
      <c r="R3856">
        <v>26</v>
      </c>
      <c r="S3856">
        <v>92</v>
      </c>
    </row>
    <row r="3857" spans="2:19" x14ac:dyDescent="0.25">
      <c r="B3857">
        <v>3855</v>
      </c>
      <c r="C3857" t="s">
        <v>117</v>
      </c>
      <c r="D3857" t="s">
        <v>43</v>
      </c>
      <c r="E3857" s="10">
        <v>1.1574074074074073E-5</v>
      </c>
      <c r="F3857" t="s">
        <v>79</v>
      </c>
      <c r="G3857" t="s">
        <v>5037</v>
      </c>
      <c r="H3857" s="11">
        <v>44171.443043981482</v>
      </c>
      <c r="I3857" t="s">
        <v>5038</v>
      </c>
      <c r="J3857">
        <v>0</v>
      </c>
      <c r="K3857">
        <v>93</v>
      </c>
      <c r="M3857">
        <v>3855</v>
      </c>
      <c r="N3857" s="16">
        <v>1.1574074074074073E-5</v>
      </c>
      <c r="O3857">
        <v>11</v>
      </c>
      <c r="P3857">
        <v>7</v>
      </c>
      <c r="Q3857">
        <f>pqZwift[[#This Row],[Afstand]]+IF(pqZwift[[#This Row],[Index]]&gt;1,Q3856,0)</f>
        <v>24010</v>
      </c>
      <c r="R3857">
        <v>26</v>
      </c>
      <c r="S3857">
        <v>93</v>
      </c>
    </row>
    <row r="3858" spans="2:19" x14ac:dyDescent="0.25">
      <c r="B3858">
        <v>3856</v>
      </c>
      <c r="C3858" t="s">
        <v>117</v>
      </c>
      <c r="D3858" t="s">
        <v>43</v>
      </c>
      <c r="E3858" s="10">
        <v>1.1574074074074073E-5</v>
      </c>
      <c r="F3858" t="s">
        <v>79</v>
      </c>
      <c r="G3858" t="s">
        <v>5037</v>
      </c>
      <c r="H3858" s="11">
        <v>44171.443055555559</v>
      </c>
      <c r="I3858" t="s">
        <v>5039</v>
      </c>
      <c r="J3858">
        <v>0</v>
      </c>
      <c r="K3858">
        <v>92</v>
      </c>
      <c r="M3858">
        <v>3856</v>
      </c>
      <c r="N3858" s="16">
        <v>1.1574074074074073E-5</v>
      </c>
      <c r="O3858">
        <v>11</v>
      </c>
      <c r="P3858">
        <v>7</v>
      </c>
      <c r="Q3858">
        <f>pqZwift[[#This Row],[Afstand]]+IF(pqZwift[[#This Row],[Index]]&gt;1,Q3857,0)</f>
        <v>24017</v>
      </c>
      <c r="R3858">
        <v>26</v>
      </c>
      <c r="S3858">
        <v>92</v>
      </c>
    </row>
    <row r="3859" spans="2:19" x14ac:dyDescent="0.25">
      <c r="B3859">
        <v>3857</v>
      </c>
      <c r="C3859" t="s">
        <v>117</v>
      </c>
      <c r="D3859" t="s">
        <v>35</v>
      </c>
      <c r="E3859" s="10">
        <v>1.1574074074074073E-5</v>
      </c>
      <c r="F3859" t="s">
        <v>185</v>
      </c>
      <c r="G3859" t="s">
        <v>5040</v>
      </c>
      <c r="H3859" s="11">
        <v>44171.443067129629</v>
      </c>
      <c r="I3859" t="s">
        <v>5041</v>
      </c>
      <c r="J3859">
        <v>0</v>
      </c>
      <c r="K3859">
        <v>93</v>
      </c>
      <c r="M3859">
        <v>3857</v>
      </c>
      <c r="N3859" s="16">
        <v>1.1574074074074073E-5</v>
      </c>
      <c r="O3859">
        <v>11</v>
      </c>
      <c r="P3859">
        <v>8</v>
      </c>
      <c r="Q3859">
        <f>pqZwift[[#This Row],[Afstand]]+IF(pqZwift[[#This Row],[Index]]&gt;1,Q3858,0)</f>
        <v>24025</v>
      </c>
      <c r="R3859">
        <v>28</v>
      </c>
      <c r="S3859">
        <v>93</v>
      </c>
    </row>
    <row r="3860" spans="2:19" x14ac:dyDescent="0.25">
      <c r="B3860">
        <v>3858</v>
      </c>
      <c r="C3860" t="s">
        <v>117</v>
      </c>
      <c r="D3860" t="s">
        <v>43</v>
      </c>
      <c r="E3860" s="10">
        <v>1.1574074074074073E-5</v>
      </c>
      <c r="F3860" t="s">
        <v>79</v>
      </c>
      <c r="G3860" t="s">
        <v>5042</v>
      </c>
      <c r="H3860" s="11">
        <v>44171.443078703705</v>
      </c>
      <c r="I3860" t="s">
        <v>5043</v>
      </c>
      <c r="J3860">
        <v>0</v>
      </c>
      <c r="K3860">
        <v>92</v>
      </c>
      <c r="M3860">
        <v>3858</v>
      </c>
      <c r="N3860" s="16">
        <v>1.1574074074074073E-5</v>
      </c>
      <c r="O3860">
        <v>11</v>
      </c>
      <c r="P3860">
        <v>7</v>
      </c>
      <c r="Q3860">
        <f>pqZwift[[#This Row],[Afstand]]+IF(pqZwift[[#This Row],[Index]]&gt;1,Q3859,0)</f>
        <v>24032</v>
      </c>
      <c r="R3860">
        <v>26</v>
      </c>
      <c r="S3860">
        <v>92</v>
      </c>
    </row>
    <row r="3861" spans="2:19" x14ac:dyDescent="0.25">
      <c r="B3861">
        <v>3859</v>
      </c>
      <c r="C3861" t="s">
        <v>117</v>
      </c>
      <c r="D3861" t="s">
        <v>35</v>
      </c>
      <c r="E3861" s="10">
        <v>1.1574074074074073E-5</v>
      </c>
      <c r="F3861" t="s">
        <v>76</v>
      </c>
      <c r="G3861" t="s">
        <v>599</v>
      </c>
      <c r="H3861" s="11">
        <v>44171.443090277775</v>
      </c>
      <c r="I3861" t="s">
        <v>5044</v>
      </c>
      <c r="J3861">
        <v>0</v>
      </c>
      <c r="K3861">
        <v>93</v>
      </c>
      <c r="M3861">
        <v>3859</v>
      </c>
      <c r="N3861" s="16">
        <v>1.1574074074074073E-5</v>
      </c>
      <c r="O3861">
        <v>11</v>
      </c>
      <c r="P3861">
        <v>8</v>
      </c>
      <c r="Q3861">
        <f>pqZwift[[#This Row],[Afstand]]+IF(pqZwift[[#This Row],[Index]]&gt;1,Q3860,0)</f>
        <v>24040</v>
      </c>
      <c r="R3861">
        <v>27</v>
      </c>
      <c r="S3861">
        <v>93</v>
      </c>
    </row>
    <row r="3862" spans="2:19" x14ac:dyDescent="0.25">
      <c r="B3862">
        <v>3860</v>
      </c>
      <c r="C3862" t="s">
        <v>117</v>
      </c>
      <c r="D3862" t="s">
        <v>43</v>
      </c>
      <c r="E3862" s="10">
        <v>1.1574074074074073E-5</v>
      </c>
      <c r="F3862" t="s">
        <v>79</v>
      </c>
      <c r="G3862" t="s">
        <v>5042</v>
      </c>
      <c r="H3862" s="11">
        <v>44171.443101851852</v>
      </c>
      <c r="I3862" t="s">
        <v>5045</v>
      </c>
      <c r="J3862">
        <v>0</v>
      </c>
      <c r="K3862">
        <v>92</v>
      </c>
      <c r="M3862">
        <v>3860</v>
      </c>
      <c r="N3862" s="16">
        <v>1.1574074074074073E-5</v>
      </c>
      <c r="O3862">
        <v>11</v>
      </c>
      <c r="P3862">
        <v>7</v>
      </c>
      <c r="Q3862">
        <f>pqZwift[[#This Row],[Afstand]]+IF(pqZwift[[#This Row],[Index]]&gt;1,Q3861,0)</f>
        <v>24047</v>
      </c>
      <c r="R3862">
        <v>26</v>
      </c>
      <c r="S3862">
        <v>92</v>
      </c>
    </row>
    <row r="3863" spans="2:19" x14ac:dyDescent="0.25">
      <c r="B3863">
        <v>3861</v>
      </c>
      <c r="C3863" t="s">
        <v>117</v>
      </c>
      <c r="D3863" t="s">
        <v>35</v>
      </c>
      <c r="E3863" s="10">
        <v>1.1574074074074073E-5</v>
      </c>
      <c r="F3863" t="s">
        <v>84</v>
      </c>
      <c r="G3863" t="s">
        <v>595</v>
      </c>
      <c r="H3863" s="11">
        <v>44171.443113425928</v>
      </c>
      <c r="I3863" t="s">
        <v>5046</v>
      </c>
      <c r="J3863">
        <v>0</v>
      </c>
      <c r="K3863">
        <v>93</v>
      </c>
      <c r="M3863">
        <v>3861</v>
      </c>
      <c r="N3863" s="16">
        <v>1.1574074074074073E-5</v>
      </c>
      <c r="O3863">
        <v>11</v>
      </c>
      <c r="P3863">
        <v>8</v>
      </c>
      <c r="Q3863">
        <f>pqZwift[[#This Row],[Afstand]]+IF(pqZwift[[#This Row],[Index]]&gt;1,Q3862,0)</f>
        <v>24055</v>
      </c>
      <c r="R3863">
        <v>29</v>
      </c>
      <c r="S3863">
        <v>93</v>
      </c>
    </row>
    <row r="3864" spans="2:19" x14ac:dyDescent="0.25">
      <c r="B3864">
        <v>3862</v>
      </c>
      <c r="C3864" t="s">
        <v>401</v>
      </c>
      <c r="D3864" t="s">
        <v>43</v>
      </c>
      <c r="E3864" s="10">
        <v>1.1574074074074073E-5</v>
      </c>
      <c r="F3864" t="s">
        <v>79</v>
      </c>
      <c r="G3864" t="s">
        <v>336</v>
      </c>
      <c r="H3864" s="11">
        <v>44171.443124999998</v>
      </c>
      <c r="I3864" t="s">
        <v>5047</v>
      </c>
      <c r="J3864">
        <v>0</v>
      </c>
      <c r="K3864">
        <v>92</v>
      </c>
      <c r="M3864">
        <v>3862</v>
      </c>
      <c r="N3864" s="16">
        <v>1.1574074074074073E-5</v>
      </c>
      <c r="O3864">
        <v>12</v>
      </c>
      <c r="P3864">
        <v>7</v>
      </c>
      <c r="Q3864">
        <f>pqZwift[[#This Row],[Afstand]]+IF(pqZwift[[#This Row],[Index]]&gt;1,Q3863,0)</f>
        <v>24062</v>
      </c>
      <c r="R3864">
        <v>26</v>
      </c>
      <c r="S3864">
        <v>92</v>
      </c>
    </row>
    <row r="3865" spans="2:19" x14ac:dyDescent="0.25">
      <c r="B3865">
        <v>3863</v>
      </c>
      <c r="C3865" t="s">
        <v>401</v>
      </c>
      <c r="D3865" t="s">
        <v>43</v>
      </c>
      <c r="E3865" s="10">
        <v>1.1574074074074073E-5</v>
      </c>
      <c r="F3865" t="s">
        <v>79</v>
      </c>
      <c r="G3865" t="s">
        <v>5042</v>
      </c>
      <c r="H3865" s="11">
        <v>44171.443136574075</v>
      </c>
      <c r="I3865" t="s">
        <v>5048</v>
      </c>
      <c r="J3865">
        <v>0</v>
      </c>
      <c r="K3865">
        <v>93</v>
      </c>
      <c r="M3865">
        <v>3863</v>
      </c>
      <c r="N3865" s="16">
        <v>1.1574074074074073E-5</v>
      </c>
      <c r="O3865">
        <v>12</v>
      </c>
      <c r="P3865">
        <v>7</v>
      </c>
      <c r="Q3865">
        <f>pqZwift[[#This Row],[Afstand]]+IF(pqZwift[[#This Row],[Index]]&gt;1,Q3864,0)</f>
        <v>24069</v>
      </c>
      <c r="R3865">
        <v>26</v>
      </c>
      <c r="S3865">
        <v>93</v>
      </c>
    </row>
    <row r="3866" spans="2:19" x14ac:dyDescent="0.25">
      <c r="B3866">
        <v>3864</v>
      </c>
      <c r="C3866" t="s">
        <v>401</v>
      </c>
      <c r="D3866" t="s">
        <v>35</v>
      </c>
      <c r="E3866" s="10">
        <v>1.1574074074074073E-5</v>
      </c>
      <c r="F3866" t="s">
        <v>185</v>
      </c>
      <c r="G3866" t="s">
        <v>5040</v>
      </c>
      <c r="H3866" s="11">
        <v>44171.443148148152</v>
      </c>
      <c r="I3866" t="s">
        <v>5049</v>
      </c>
      <c r="J3866">
        <v>0</v>
      </c>
      <c r="K3866">
        <v>93</v>
      </c>
      <c r="M3866">
        <v>3864</v>
      </c>
      <c r="N3866" s="16">
        <v>1.1574074074074073E-5</v>
      </c>
      <c r="O3866">
        <v>12</v>
      </c>
      <c r="P3866">
        <v>8</v>
      </c>
      <c r="Q3866">
        <f>pqZwift[[#This Row],[Afstand]]+IF(pqZwift[[#This Row],[Index]]&gt;1,Q3865,0)</f>
        <v>24077</v>
      </c>
      <c r="R3866">
        <v>28</v>
      </c>
      <c r="S3866">
        <v>93</v>
      </c>
    </row>
    <row r="3867" spans="2:19" x14ac:dyDescent="0.25">
      <c r="B3867">
        <v>3865</v>
      </c>
      <c r="C3867" t="s">
        <v>401</v>
      </c>
      <c r="D3867" t="s">
        <v>43</v>
      </c>
      <c r="E3867" s="10">
        <v>1.1574074074074073E-5</v>
      </c>
      <c r="F3867" t="s">
        <v>173</v>
      </c>
      <c r="G3867" t="s">
        <v>5033</v>
      </c>
      <c r="H3867" s="11">
        <v>44171.443159722221</v>
      </c>
      <c r="I3867" t="s">
        <v>5050</v>
      </c>
      <c r="J3867">
        <v>0</v>
      </c>
      <c r="K3867">
        <v>94</v>
      </c>
      <c r="M3867">
        <v>3865</v>
      </c>
      <c r="N3867" s="16">
        <v>1.1574074074074073E-5</v>
      </c>
      <c r="O3867">
        <v>12</v>
      </c>
      <c r="P3867">
        <v>7</v>
      </c>
      <c r="Q3867">
        <f>pqZwift[[#This Row],[Afstand]]+IF(pqZwift[[#This Row],[Index]]&gt;1,Q3866,0)</f>
        <v>24084</v>
      </c>
      <c r="R3867">
        <v>25</v>
      </c>
      <c r="S3867">
        <v>94</v>
      </c>
    </row>
    <row r="3868" spans="2:19" x14ac:dyDescent="0.25">
      <c r="B3868">
        <v>3866</v>
      </c>
      <c r="C3868" t="s">
        <v>401</v>
      </c>
      <c r="D3868" t="s">
        <v>43</v>
      </c>
      <c r="E3868" s="10">
        <v>1.1574074074074073E-5</v>
      </c>
      <c r="F3868" t="s">
        <v>76</v>
      </c>
      <c r="G3868" t="s">
        <v>5051</v>
      </c>
      <c r="H3868" s="11">
        <v>44171.443171296298</v>
      </c>
      <c r="I3868" t="s">
        <v>5052</v>
      </c>
      <c r="J3868">
        <v>0</v>
      </c>
      <c r="K3868">
        <v>94</v>
      </c>
      <c r="M3868">
        <v>3866</v>
      </c>
      <c r="N3868" s="16">
        <v>1.1574074074074073E-5</v>
      </c>
      <c r="O3868">
        <v>12</v>
      </c>
      <c r="P3868">
        <v>7</v>
      </c>
      <c r="Q3868">
        <f>pqZwift[[#This Row],[Afstand]]+IF(pqZwift[[#This Row],[Index]]&gt;1,Q3867,0)</f>
        <v>24091</v>
      </c>
      <c r="R3868">
        <v>27</v>
      </c>
      <c r="S3868">
        <v>94</v>
      </c>
    </row>
    <row r="3869" spans="2:19" x14ac:dyDescent="0.25">
      <c r="B3869">
        <v>3867</v>
      </c>
      <c r="C3869" t="s">
        <v>401</v>
      </c>
      <c r="D3869" t="s">
        <v>43</v>
      </c>
      <c r="E3869" s="10">
        <v>1.1574074074074073E-5</v>
      </c>
      <c r="F3869" t="s">
        <v>79</v>
      </c>
      <c r="G3869" t="s">
        <v>5042</v>
      </c>
      <c r="H3869" s="11">
        <v>44171.443182870367</v>
      </c>
      <c r="I3869" t="s">
        <v>5053</v>
      </c>
      <c r="J3869">
        <v>0</v>
      </c>
      <c r="K3869">
        <v>93</v>
      </c>
      <c r="M3869">
        <v>3867</v>
      </c>
      <c r="N3869" s="16">
        <v>1.1574074074074073E-5</v>
      </c>
      <c r="O3869">
        <v>12</v>
      </c>
      <c r="P3869">
        <v>7</v>
      </c>
      <c r="Q3869">
        <f>pqZwift[[#This Row],[Afstand]]+IF(pqZwift[[#This Row],[Index]]&gt;1,Q3868,0)</f>
        <v>24098</v>
      </c>
      <c r="R3869">
        <v>26</v>
      </c>
      <c r="S3869">
        <v>93</v>
      </c>
    </row>
    <row r="3870" spans="2:19" x14ac:dyDescent="0.25">
      <c r="B3870">
        <v>3868</v>
      </c>
      <c r="C3870" t="s">
        <v>401</v>
      </c>
      <c r="D3870" t="s">
        <v>43</v>
      </c>
      <c r="E3870" s="10">
        <v>1.1574074074074073E-5</v>
      </c>
      <c r="F3870" t="s">
        <v>79</v>
      </c>
      <c r="G3870" t="s">
        <v>336</v>
      </c>
      <c r="H3870" s="11">
        <v>44171.443194444444</v>
      </c>
      <c r="I3870" t="s">
        <v>5054</v>
      </c>
      <c r="J3870">
        <v>0</v>
      </c>
      <c r="K3870">
        <v>94</v>
      </c>
      <c r="M3870">
        <v>3868</v>
      </c>
      <c r="N3870" s="16">
        <v>1.1574074074074073E-5</v>
      </c>
      <c r="O3870">
        <v>12</v>
      </c>
      <c r="P3870">
        <v>7</v>
      </c>
      <c r="Q3870">
        <f>pqZwift[[#This Row],[Afstand]]+IF(pqZwift[[#This Row],[Index]]&gt;1,Q3869,0)</f>
        <v>24105</v>
      </c>
      <c r="R3870">
        <v>26</v>
      </c>
      <c r="S3870">
        <v>94</v>
      </c>
    </row>
    <row r="3871" spans="2:19" x14ac:dyDescent="0.25">
      <c r="B3871">
        <v>3869</v>
      </c>
      <c r="C3871" t="s">
        <v>401</v>
      </c>
      <c r="D3871" t="s">
        <v>43</v>
      </c>
      <c r="E3871" s="10">
        <v>1.1574074074074073E-5</v>
      </c>
      <c r="F3871" t="s">
        <v>173</v>
      </c>
      <c r="G3871" t="s">
        <v>336</v>
      </c>
      <c r="H3871" s="11">
        <v>44171.443206018521</v>
      </c>
      <c r="I3871" t="s">
        <v>5055</v>
      </c>
      <c r="J3871">
        <v>0</v>
      </c>
      <c r="K3871">
        <v>93</v>
      </c>
      <c r="M3871">
        <v>3869</v>
      </c>
      <c r="N3871" s="16">
        <v>1.1574074074074073E-5</v>
      </c>
      <c r="O3871">
        <v>12</v>
      </c>
      <c r="P3871">
        <v>7</v>
      </c>
      <c r="Q3871">
        <f>pqZwift[[#This Row],[Afstand]]+IF(pqZwift[[#This Row],[Index]]&gt;1,Q3870,0)</f>
        <v>24112</v>
      </c>
      <c r="R3871">
        <v>25</v>
      </c>
      <c r="S3871">
        <v>93</v>
      </c>
    </row>
    <row r="3872" spans="2:19" x14ac:dyDescent="0.25">
      <c r="B3872">
        <v>3870</v>
      </c>
      <c r="C3872" t="s">
        <v>401</v>
      </c>
      <c r="D3872" t="s">
        <v>43</v>
      </c>
      <c r="E3872" s="10">
        <v>1.1574074074074073E-5</v>
      </c>
      <c r="F3872" t="s">
        <v>173</v>
      </c>
      <c r="G3872" t="s">
        <v>336</v>
      </c>
      <c r="H3872" s="11">
        <v>44171.44321759259</v>
      </c>
      <c r="I3872" t="s">
        <v>5056</v>
      </c>
      <c r="J3872">
        <v>0</v>
      </c>
      <c r="K3872">
        <v>93</v>
      </c>
      <c r="M3872">
        <v>3870</v>
      </c>
      <c r="N3872" s="16">
        <v>1.1574074074074073E-5</v>
      </c>
      <c r="O3872">
        <v>12</v>
      </c>
      <c r="P3872">
        <v>7</v>
      </c>
      <c r="Q3872">
        <f>pqZwift[[#This Row],[Afstand]]+IF(pqZwift[[#This Row],[Index]]&gt;1,Q3871,0)</f>
        <v>24119</v>
      </c>
      <c r="R3872">
        <v>25</v>
      </c>
      <c r="S3872">
        <v>93</v>
      </c>
    </row>
    <row r="3873" spans="2:19" x14ac:dyDescent="0.25">
      <c r="B3873">
        <v>3871</v>
      </c>
      <c r="C3873" t="s">
        <v>401</v>
      </c>
      <c r="D3873" t="s">
        <v>43</v>
      </c>
      <c r="E3873" s="10">
        <v>1.1574074074074073E-5</v>
      </c>
      <c r="F3873" t="s">
        <v>173</v>
      </c>
      <c r="G3873" t="s">
        <v>1882</v>
      </c>
      <c r="H3873" s="11">
        <v>44171.443229166667</v>
      </c>
      <c r="I3873" t="s">
        <v>5057</v>
      </c>
      <c r="J3873">
        <v>0</v>
      </c>
      <c r="K3873">
        <v>92</v>
      </c>
      <c r="M3873">
        <v>3871</v>
      </c>
      <c r="N3873" s="16">
        <v>1.1574074074074073E-5</v>
      </c>
      <c r="O3873">
        <v>12</v>
      </c>
      <c r="P3873">
        <v>7</v>
      </c>
      <c r="Q3873">
        <f>pqZwift[[#This Row],[Afstand]]+IF(pqZwift[[#This Row],[Index]]&gt;1,Q3872,0)</f>
        <v>24126</v>
      </c>
      <c r="R3873">
        <v>25</v>
      </c>
      <c r="S3873">
        <v>92</v>
      </c>
    </row>
    <row r="3874" spans="2:19" x14ac:dyDescent="0.25">
      <c r="B3874">
        <v>3872</v>
      </c>
      <c r="C3874" t="s">
        <v>401</v>
      </c>
      <c r="D3874" t="s">
        <v>43</v>
      </c>
      <c r="E3874" s="10">
        <v>1.1574074074074073E-5</v>
      </c>
      <c r="F3874" t="s">
        <v>79</v>
      </c>
      <c r="G3874" t="s">
        <v>1038</v>
      </c>
      <c r="H3874" s="11">
        <v>44171.443240740744</v>
      </c>
      <c r="I3874" t="s">
        <v>5058</v>
      </c>
      <c r="J3874">
        <v>0</v>
      </c>
      <c r="K3874">
        <v>93</v>
      </c>
      <c r="M3874">
        <v>3872</v>
      </c>
      <c r="N3874" s="16">
        <v>1.1574074074074073E-5</v>
      </c>
      <c r="O3874">
        <v>12</v>
      </c>
      <c r="P3874">
        <v>7</v>
      </c>
      <c r="Q3874">
        <f>pqZwift[[#This Row],[Afstand]]+IF(pqZwift[[#This Row],[Index]]&gt;1,Q3873,0)</f>
        <v>24133</v>
      </c>
      <c r="R3874">
        <v>26</v>
      </c>
      <c r="S3874">
        <v>93</v>
      </c>
    </row>
    <row r="3875" spans="2:19" x14ac:dyDescent="0.25">
      <c r="B3875">
        <v>3873</v>
      </c>
      <c r="C3875" t="s">
        <v>1163</v>
      </c>
      <c r="D3875" t="s">
        <v>66</v>
      </c>
      <c r="E3875" s="10">
        <v>1.1574074074074073E-5</v>
      </c>
      <c r="F3875" t="s">
        <v>70</v>
      </c>
      <c r="G3875" t="s">
        <v>646</v>
      </c>
      <c r="H3875" s="11">
        <v>44171.443252314813</v>
      </c>
      <c r="I3875" t="s">
        <v>5059</v>
      </c>
      <c r="J3875">
        <v>0</v>
      </c>
      <c r="K3875">
        <v>93</v>
      </c>
      <c r="M3875">
        <v>3873</v>
      </c>
      <c r="N3875" s="16">
        <v>1.1574074074074073E-5</v>
      </c>
      <c r="O3875">
        <v>13</v>
      </c>
      <c r="P3875">
        <v>6</v>
      </c>
      <c r="Q3875">
        <f>pqZwift[[#This Row],[Afstand]]+IF(pqZwift[[#This Row],[Index]]&gt;1,Q3874,0)</f>
        <v>24139</v>
      </c>
      <c r="R3875">
        <v>22</v>
      </c>
      <c r="S3875">
        <v>93</v>
      </c>
    </row>
    <row r="3876" spans="2:19" x14ac:dyDescent="0.25">
      <c r="B3876">
        <v>3874</v>
      </c>
      <c r="C3876" t="s">
        <v>1163</v>
      </c>
      <c r="D3876" t="s">
        <v>66</v>
      </c>
      <c r="E3876" s="10">
        <v>1.1574074074074073E-5</v>
      </c>
      <c r="F3876" t="s">
        <v>70</v>
      </c>
      <c r="G3876" t="s">
        <v>5060</v>
      </c>
      <c r="H3876" s="11">
        <v>44171.44326388889</v>
      </c>
      <c r="I3876" t="s">
        <v>5061</v>
      </c>
      <c r="J3876">
        <v>0</v>
      </c>
      <c r="K3876">
        <v>92</v>
      </c>
      <c r="M3876">
        <v>3874</v>
      </c>
      <c r="N3876" s="16">
        <v>1.1574074074074073E-5</v>
      </c>
      <c r="O3876">
        <v>13</v>
      </c>
      <c r="P3876">
        <v>6</v>
      </c>
      <c r="Q3876">
        <f>pqZwift[[#This Row],[Afstand]]+IF(pqZwift[[#This Row],[Index]]&gt;1,Q3875,0)</f>
        <v>24145</v>
      </c>
      <c r="R3876">
        <v>22</v>
      </c>
      <c r="S3876">
        <v>92</v>
      </c>
    </row>
    <row r="3877" spans="2:19" x14ac:dyDescent="0.25">
      <c r="B3877">
        <v>3875</v>
      </c>
      <c r="C3877" t="s">
        <v>1163</v>
      </c>
      <c r="D3877" t="s">
        <v>66</v>
      </c>
      <c r="E3877" s="10">
        <v>1.1574074074074073E-5</v>
      </c>
      <c r="F3877" t="s">
        <v>315</v>
      </c>
      <c r="G3877" t="s">
        <v>2274</v>
      </c>
      <c r="H3877" s="11">
        <v>44171.44327546296</v>
      </c>
      <c r="I3877" t="s">
        <v>5062</v>
      </c>
      <c r="J3877">
        <v>0</v>
      </c>
      <c r="K3877">
        <v>92</v>
      </c>
      <c r="M3877">
        <v>3875</v>
      </c>
      <c r="N3877" s="16">
        <v>1.1574074074074073E-5</v>
      </c>
      <c r="O3877">
        <v>13</v>
      </c>
      <c r="P3877">
        <v>6</v>
      </c>
      <c r="Q3877">
        <f>pqZwift[[#This Row],[Afstand]]+IF(pqZwift[[#This Row],[Index]]&gt;1,Q3876,0)</f>
        <v>24151</v>
      </c>
      <c r="R3877">
        <v>23</v>
      </c>
      <c r="S3877">
        <v>92</v>
      </c>
    </row>
    <row r="3878" spans="2:19" x14ac:dyDescent="0.25">
      <c r="B3878">
        <v>3876</v>
      </c>
      <c r="C3878" t="s">
        <v>1163</v>
      </c>
      <c r="D3878" t="s">
        <v>43</v>
      </c>
      <c r="E3878" s="10">
        <v>1.1574074074074073E-5</v>
      </c>
      <c r="F3878" t="s">
        <v>79</v>
      </c>
      <c r="G3878" t="s">
        <v>2235</v>
      </c>
      <c r="H3878" s="11">
        <v>44171.443287037036</v>
      </c>
      <c r="I3878" t="s">
        <v>5063</v>
      </c>
      <c r="J3878">
        <v>0</v>
      </c>
      <c r="K3878">
        <v>91</v>
      </c>
      <c r="M3878">
        <v>3876</v>
      </c>
      <c r="N3878" s="16">
        <v>1.1574074074074073E-5</v>
      </c>
      <c r="O3878">
        <v>13</v>
      </c>
      <c r="P3878">
        <v>7</v>
      </c>
      <c r="Q3878">
        <f>pqZwift[[#This Row],[Afstand]]+IF(pqZwift[[#This Row],[Index]]&gt;1,Q3877,0)</f>
        <v>24158</v>
      </c>
      <c r="R3878">
        <v>26</v>
      </c>
      <c r="S3878">
        <v>91</v>
      </c>
    </row>
    <row r="3879" spans="2:19" x14ac:dyDescent="0.25">
      <c r="B3879">
        <v>3877</v>
      </c>
      <c r="C3879" t="s">
        <v>1163</v>
      </c>
      <c r="D3879" t="s">
        <v>43</v>
      </c>
      <c r="E3879" s="10">
        <v>1.1574074074074073E-5</v>
      </c>
      <c r="F3879" t="s">
        <v>73</v>
      </c>
      <c r="G3879" t="s">
        <v>2282</v>
      </c>
      <c r="H3879" s="11">
        <v>44171.443298611113</v>
      </c>
      <c r="I3879" t="s">
        <v>5064</v>
      </c>
      <c r="J3879">
        <v>0</v>
      </c>
      <c r="K3879">
        <v>92</v>
      </c>
      <c r="M3879">
        <v>3877</v>
      </c>
      <c r="N3879" s="16">
        <v>1.1574074074074073E-5</v>
      </c>
      <c r="O3879">
        <v>13</v>
      </c>
      <c r="P3879">
        <v>7</v>
      </c>
      <c r="Q3879">
        <f>pqZwift[[#This Row],[Afstand]]+IF(pqZwift[[#This Row],[Index]]&gt;1,Q3878,0)</f>
        <v>24165</v>
      </c>
      <c r="R3879">
        <v>24</v>
      </c>
      <c r="S3879">
        <v>92</v>
      </c>
    </row>
    <row r="3880" spans="2:19" x14ac:dyDescent="0.25">
      <c r="B3880">
        <v>3878</v>
      </c>
      <c r="C3880" t="s">
        <v>1163</v>
      </c>
      <c r="D3880" t="s">
        <v>43</v>
      </c>
      <c r="E3880" s="10">
        <v>1.1574074074074073E-5</v>
      </c>
      <c r="F3880" t="s">
        <v>73</v>
      </c>
      <c r="G3880" t="s">
        <v>4986</v>
      </c>
      <c r="H3880" s="11">
        <v>44171.443310185183</v>
      </c>
      <c r="I3880" t="s">
        <v>5065</v>
      </c>
      <c r="J3880">
        <v>0</v>
      </c>
      <c r="K3880">
        <v>91</v>
      </c>
      <c r="M3880">
        <v>3878</v>
      </c>
      <c r="N3880" s="16">
        <v>1.1574074074074073E-5</v>
      </c>
      <c r="O3880">
        <v>13</v>
      </c>
      <c r="P3880">
        <v>7</v>
      </c>
      <c r="Q3880">
        <f>pqZwift[[#This Row],[Afstand]]+IF(pqZwift[[#This Row],[Index]]&gt;1,Q3879,0)</f>
        <v>24172</v>
      </c>
      <c r="R3880">
        <v>24</v>
      </c>
      <c r="S3880">
        <v>91</v>
      </c>
    </row>
    <row r="3881" spans="2:19" x14ac:dyDescent="0.25">
      <c r="B3881">
        <v>3879</v>
      </c>
      <c r="C3881" t="s">
        <v>1163</v>
      </c>
      <c r="D3881" t="s">
        <v>66</v>
      </c>
      <c r="E3881" s="10">
        <v>1.1574074074074073E-5</v>
      </c>
      <c r="F3881" t="s">
        <v>67</v>
      </c>
      <c r="G3881" t="s">
        <v>5066</v>
      </c>
      <c r="H3881" s="11">
        <v>44171.44332175926</v>
      </c>
      <c r="I3881" t="s">
        <v>5067</v>
      </c>
      <c r="J3881">
        <v>0</v>
      </c>
      <c r="K3881">
        <v>92</v>
      </c>
      <c r="M3881">
        <v>3879</v>
      </c>
      <c r="N3881" s="16">
        <v>1.1574074074074073E-5</v>
      </c>
      <c r="O3881">
        <v>13</v>
      </c>
      <c r="P3881">
        <v>6</v>
      </c>
      <c r="Q3881">
        <f>pqZwift[[#This Row],[Afstand]]+IF(pqZwift[[#This Row],[Index]]&gt;1,Q3880,0)</f>
        <v>24178</v>
      </c>
      <c r="R3881">
        <v>21</v>
      </c>
      <c r="S3881">
        <v>92</v>
      </c>
    </row>
    <row r="3882" spans="2:19" x14ac:dyDescent="0.25">
      <c r="B3882">
        <v>3880</v>
      </c>
      <c r="C3882" t="s">
        <v>1163</v>
      </c>
      <c r="D3882" t="s">
        <v>66</v>
      </c>
      <c r="E3882" s="10">
        <v>1.1574074074074073E-5</v>
      </c>
      <c r="F3882" t="s">
        <v>315</v>
      </c>
      <c r="G3882" t="s">
        <v>4980</v>
      </c>
      <c r="H3882" s="11">
        <v>44171.443333333336</v>
      </c>
      <c r="I3882" t="s">
        <v>5068</v>
      </c>
      <c r="J3882">
        <v>0</v>
      </c>
      <c r="K3882">
        <v>92</v>
      </c>
      <c r="M3882">
        <v>3880</v>
      </c>
      <c r="N3882" s="16">
        <v>1.1574074074074073E-5</v>
      </c>
      <c r="O3882">
        <v>13</v>
      </c>
      <c r="P3882">
        <v>6</v>
      </c>
      <c r="Q3882">
        <f>pqZwift[[#This Row],[Afstand]]+IF(pqZwift[[#This Row],[Index]]&gt;1,Q3881,0)</f>
        <v>24184</v>
      </c>
      <c r="R3882">
        <v>23</v>
      </c>
      <c r="S3882">
        <v>92</v>
      </c>
    </row>
    <row r="3883" spans="2:19" x14ac:dyDescent="0.25">
      <c r="B3883">
        <v>3881</v>
      </c>
      <c r="C3883" t="s">
        <v>1163</v>
      </c>
      <c r="D3883" t="s">
        <v>43</v>
      </c>
      <c r="E3883" s="10">
        <v>1.1574074074074073E-5</v>
      </c>
      <c r="F3883" t="s">
        <v>73</v>
      </c>
      <c r="G3883" t="s">
        <v>2363</v>
      </c>
      <c r="H3883" s="11">
        <v>44171.443344907406</v>
      </c>
      <c r="I3883" t="s">
        <v>5069</v>
      </c>
      <c r="J3883">
        <v>0</v>
      </c>
      <c r="K3883">
        <v>92</v>
      </c>
      <c r="M3883">
        <v>3881</v>
      </c>
      <c r="N3883" s="16">
        <v>1.1574074074074073E-5</v>
      </c>
      <c r="O3883">
        <v>13</v>
      </c>
      <c r="P3883">
        <v>7</v>
      </c>
      <c r="Q3883">
        <f>pqZwift[[#This Row],[Afstand]]+IF(pqZwift[[#This Row],[Index]]&gt;1,Q3882,0)</f>
        <v>24191</v>
      </c>
      <c r="R3883">
        <v>24</v>
      </c>
      <c r="S3883">
        <v>92</v>
      </c>
    </row>
    <row r="3884" spans="2:19" x14ac:dyDescent="0.25">
      <c r="B3884">
        <v>3882</v>
      </c>
      <c r="C3884" t="s">
        <v>1163</v>
      </c>
      <c r="D3884" t="s">
        <v>66</v>
      </c>
      <c r="E3884" s="10">
        <v>1.1574074074074073E-5</v>
      </c>
      <c r="F3884" t="s">
        <v>70</v>
      </c>
      <c r="G3884" t="s">
        <v>4984</v>
      </c>
      <c r="H3884" s="11">
        <v>44171.443356481483</v>
      </c>
      <c r="I3884" t="s">
        <v>5070</v>
      </c>
      <c r="J3884">
        <v>0</v>
      </c>
      <c r="K3884">
        <v>91</v>
      </c>
      <c r="M3884">
        <v>3882</v>
      </c>
      <c r="N3884" s="16">
        <v>1.1574074074074073E-5</v>
      </c>
      <c r="O3884">
        <v>13</v>
      </c>
      <c r="P3884">
        <v>6</v>
      </c>
      <c r="Q3884">
        <f>pqZwift[[#This Row],[Afstand]]+IF(pqZwift[[#This Row],[Index]]&gt;1,Q3883,0)</f>
        <v>24197</v>
      </c>
      <c r="R3884">
        <v>22</v>
      </c>
      <c r="S3884">
        <v>91</v>
      </c>
    </row>
    <row r="3885" spans="2:19" x14ac:dyDescent="0.25">
      <c r="B3885">
        <v>3883</v>
      </c>
      <c r="C3885" t="s">
        <v>1163</v>
      </c>
      <c r="D3885" t="s">
        <v>43</v>
      </c>
      <c r="E3885" s="10">
        <v>1.1574074074074073E-5</v>
      </c>
      <c r="F3885" t="s">
        <v>73</v>
      </c>
      <c r="G3885" t="s">
        <v>2363</v>
      </c>
      <c r="H3885" s="11">
        <v>44171.443368055552</v>
      </c>
      <c r="I3885" t="s">
        <v>5071</v>
      </c>
      <c r="J3885">
        <v>0</v>
      </c>
      <c r="K3885">
        <v>92</v>
      </c>
      <c r="M3885">
        <v>3883</v>
      </c>
      <c r="N3885" s="16">
        <v>1.1574074074074073E-5</v>
      </c>
      <c r="O3885">
        <v>13</v>
      </c>
      <c r="P3885">
        <v>7</v>
      </c>
      <c r="Q3885">
        <f>pqZwift[[#This Row],[Afstand]]+IF(pqZwift[[#This Row],[Index]]&gt;1,Q3884,0)</f>
        <v>24204</v>
      </c>
      <c r="R3885">
        <v>24</v>
      </c>
      <c r="S3885">
        <v>92</v>
      </c>
    </row>
    <row r="3886" spans="2:19" x14ac:dyDescent="0.25">
      <c r="B3886">
        <v>3884</v>
      </c>
      <c r="C3886" t="s">
        <v>1163</v>
      </c>
      <c r="D3886" t="s">
        <v>66</v>
      </c>
      <c r="E3886" s="10">
        <v>1.1574074074074073E-5</v>
      </c>
      <c r="F3886" t="s">
        <v>315</v>
      </c>
      <c r="G3886" t="s">
        <v>41</v>
      </c>
      <c r="H3886" s="11">
        <v>44171.443379629629</v>
      </c>
      <c r="I3886" t="s">
        <v>5072</v>
      </c>
      <c r="J3886">
        <v>0</v>
      </c>
      <c r="K3886">
        <v>92</v>
      </c>
      <c r="M3886">
        <v>3884</v>
      </c>
      <c r="N3886" s="16">
        <v>1.1574074074074073E-5</v>
      </c>
      <c r="O3886">
        <v>13</v>
      </c>
      <c r="P3886">
        <v>6</v>
      </c>
      <c r="Q3886">
        <f>pqZwift[[#This Row],[Afstand]]+IF(pqZwift[[#This Row],[Index]]&gt;1,Q3885,0)</f>
        <v>24210</v>
      </c>
      <c r="R3886">
        <v>23</v>
      </c>
      <c r="S3886">
        <v>92</v>
      </c>
    </row>
    <row r="3887" spans="2:19" x14ac:dyDescent="0.25">
      <c r="B3887">
        <v>3885</v>
      </c>
      <c r="C3887" t="s">
        <v>1170</v>
      </c>
      <c r="D3887" t="s">
        <v>66</v>
      </c>
      <c r="E3887" s="10">
        <v>1.1574074074074073E-5</v>
      </c>
      <c r="F3887" t="s">
        <v>315</v>
      </c>
      <c r="G3887" t="s">
        <v>4980</v>
      </c>
      <c r="H3887" s="11">
        <v>44171.443391203706</v>
      </c>
      <c r="I3887" t="s">
        <v>5073</v>
      </c>
      <c r="J3887">
        <v>0</v>
      </c>
      <c r="K3887">
        <v>93</v>
      </c>
      <c r="M3887">
        <v>3885</v>
      </c>
      <c r="N3887" s="16">
        <v>1.1574074074074073E-5</v>
      </c>
      <c r="O3887">
        <v>14</v>
      </c>
      <c r="P3887">
        <v>6</v>
      </c>
      <c r="Q3887">
        <f>pqZwift[[#This Row],[Afstand]]+IF(pqZwift[[#This Row],[Index]]&gt;1,Q3886,0)</f>
        <v>24216</v>
      </c>
      <c r="R3887">
        <v>23</v>
      </c>
      <c r="S3887">
        <v>93</v>
      </c>
    </row>
    <row r="3888" spans="2:19" x14ac:dyDescent="0.25">
      <c r="B3888">
        <v>3886</v>
      </c>
      <c r="C3888" t="s">
        <v>1170</v>
      </c>
      <c r="D3888" t="s">
        <v>43</v>
      </c>
      <c r="E3888" s="10">
        <v>1.1574074074074073E-5</v>
      </c>
      <c r="F3888" t="s">
        <v>73</v>
      </c>
      <c r="G3888" t="s">
        <v>4952</v>
      </c>
      <c r="H3888" s="11">
        <v>44171.443402777775</v>
      </c>
      <c r="I3888" t="s">
        <v>5074</v>
      </c>
      <c r="J3888">
        <v>0</v>
      </c>
      <c r="K3888">
        <v>93</v>
      </c>
      <c r="M3888">
        <v>3886</v>
      </c>
      <c r="N3888" s="16">
        <v>1.1574074074074073E-5</v>
      </c>
      <c r="O3888">
        <v>14</v>
      </c>
      <c r="P3888">
        <v>7</v>
      </c>
      <c r="Q3888">
        <f>pqZwift[[#This Row],[Afstand]]+IF(pqZwift[[#This Row],[Index]]&gt;1,Q3887,0)</f>
        <v>24223</v>
      </c>
      <c r="R3888">
        <v>24</v>
      </c>
      <c r="S3888">
        <v>93</v>
      </c>
    </row>
    <row r="3889" spans="2:19" x14ac:dyDescent="0.25">
      <c r="B3889">
        <v>3887</v>
      </c>
      <c r="C3889" t="s">
        <v>1170</v>
      </c>
      <c r="D3889" t="s">
        <v>66</v>
      </c>
      <c r="E3889" s="10">
        <v>1.1574074074074073E-5</v>
      </c>
      <c r="F3889" t="s">
        <v>67</v>
      </c>
      <c r="G3889" t="s">
        <v>41</v>
      </c>
      <c r="H3889" s="11">
        <v>44171.443414351852</v>
      </c>
      <c r="I3889" t="s">
        <v>5075</v>
      </c>
      <c r="J3889">
        <v>0</v>
      </c>
      <c r="K3889">
        <v>92</v>
      </c>
      <c r="M3889">
        <v>3887</v>
      </c>
      <c r="N3889" s="16">
        <v>1.1574074074074073E-5</v>
      </c>
      <c r="O3889">
        <v>14</v>
      </c>
      <c r="P3889">
        <v>6</v>
      </c>
      <c r="Q3889">
        <f>pqZwift[[#This Row],[Afstand]]+IF(pqZwift[[#This Row],[Index]]&gt;1,Q3888,0)</f>
        <v>24229</v>
      </c>
      <c r="R3889">
        <v>21</v>
      </c>
      <c r="S3889">
        <v>92</v>
      </c>
    </row>
    <row r="3890" spans="2:19" x14ac:dyDescent="0.25">
      <c r="B3890">
        <v>3888</v>
      </c>
      <c r="C3890" t="s">
        <v>1170</v>
      </c>
      <c r="D3890" t="s">
        <v>43</v>
      </c>
      <c r="E3890" s="10">
        <v>1.1574074074074073E-5</v>
      </c>
      <c r="F3890" t="s">
        <v>173</v>
      </c>
      <c r="G3890" t="s">
        <v>3058</v>
      </c>
      <c r="H3890" s="11">
        <v>44171.443425925929</v>
      </c>
      <c r="I3890" t="s">
        <v>5076</v>
      </c>
      <c r="J3890">
        <v>0</v>
      </c>
      <c r="K3890">
        <v>93</v>
      </c>
      <c r="M3890">
        <v>3888</v>
      </c>
      <c r="N3890" s="16">
        <v>1.1574074074074073E-5</v>
      </c>
      <c r="O3890">
        <v>14</v>
      </c>
      <c r="P3890">
        <v>7</v>
      </c>
      <c r="Q3890">
        <f>pqZwift[[#This Row],[Afstand]]+IF(pqZwift[[#This Row],[Index]]&gt;1,Q3889,0)</f>
        <v>24236</v>
      </c>
      <c r="R3890">
        <v>25</v>
      </c>
      <c r="S3890">
        <v>93</v>
      </c>
    </row>
    <row r="3891" spans="2:19" x14ac:dyDescent="0.25">
      <c r="B3891">
        <v>3889</v>
      </c>
      <c r="C3891" t="s">
        <v>1170</v>
      </c>
      <c r="D3891" t="s">
        <v>66</v>
      </c>
      <c r="E3891" s="10">
        <v>1.1574074074074073E-5</v>
      </c>
      <c r="F3891" t="s">
        <v>70</v>
      </c>
      <c r="G3891" t="s">
        <v>5077</v>
      </c>
      <c r="H3891" s="11">
        <v>44171.443437499998</v>
      </c>
      <c r="I3891" t="s">
        <v>5078</v>
      </c>
      <c r="J3891">
        <v>0</v>
      </c>
      <c r="K3891">
        <v>94</v>
      </c>
      <c r="M3891">
        <v>3889</v>
      </c>
      <c r="N3891" s="16">
        <v>1.1574074074074073E-5</v>
      </c>
      <c r="O3891">
        <v>14</v>
      </c>
      <c r="P3891">
        <v>6</v>
      </c>
      <c r="Q3891">
        <f>pqZwift[[#This Row],[Afstand]]+IF(pqZwift[[#This Row],[Index]]&gt;1,Q3890,0)</f>
        <v>24242</v>
      </c>
      <c r="R3891">
        <v>22</v>
      </c>
      <c r="S3891">
        <v>94</v>
      </c>
    </row>
    <row r="3892" spans="2:19" x14ac:dyDescent="0.25">
      <c r="B3892">
        <v>3890</v>
      </c>
      <c r="C3892" t="s">
        <v>1170</v>
      </c>
      <c r="D3892" t="s">
        <v>43</v>
      </c>
      <c r="E3892" s="10">
        <v>1.1574074074074073E-5</v>
      </c>
      <c r="F3892" t="s">
        <v>173</v>
      </c>
      <c r="G3892" t="s">
        <v>4960</v>
      </c>
      <c r="H3892" s="11">
        <v>44171.443449074075</v>
      </c>
      <c r="I3892" t="s">
        <v>5079</v>
      </c>
      <c r="J3892">
        <v>0</v>
      </c>
      <c r="K3892">
        <v>93</v>
      </c>
      <c r="M3892">
        <v>3890</v>
      </c>
      <c r="N3892" s="16">
        <v>1.1574074074074073E-5</v>
      </c>
      <c r="O3892">
        <v>14</v>
      </c>
      <c r="P3892">
        <v>7</v>
      </c>
      <c r="Q3892">
        <f>pqZwift[[#This Row],[Afstand]]+IF(pqZwift[[#This Row],[Index]]&gt;1,Q3891,0)</f>
        <v>24249</v>
      </c>
      <c r="R3892">
        <v>25</v>
      </c>
      <c r="S3892">
        <v>93</v>
      </c>
    </row>
    <row r="3893" spans="2:19" x14ac:dyDescent="0.25">
      <c r="B3893">
        <v>3891</v>
      </c>
      <c r="C3893" t="s">
        <v>1170</v>
      </c>
      <c r="D3893" t="s">
        <v>66</v>
      </c>
      <c r="E3893" s="10">
        <v>1.1574074074074073E-5</v>
      </c>
      <c r="F3893" t="s">
        <v>315</v>
      </c>
      <c r="G3893" t="s">
        <v>41</v>
      </c>
      <c r="H3893" s="11">
        <v>44171.443460648145</v>
      </c>
      <c r="I3893" t="s">
        <v>5080</v>
      </c>
      <c r="J3893">
        <v>0</v>
      </c>
      <c r="K3893">
        <v>94</v>
      </c>
      <c r="M3893">
        <v>3891</v>
      </c>
      <c r="N3893" s="16">
        <v>1.1574074074074073E-5</v>
      </c>
      <c r="O3893">
        <v>14</v>
      </c>
      <c r="P3893">
        <v>6</v>
      </c>
      <c r="Q3893">
        <f>pqZwift[[#This Row],[Afstand]]+IF(pqZwift[[#This Row],[Index]]&gt;1,Q3892,0)</f>
        <v>24255</v>
      </c>
      <c r="R3893">
        <v>23</v>
      </c>
      <c r="S3893">
        <v>94</v>
      </c>
    </row>
    <row r="3894" spans="2:19" x14ac:dyDescent="0.25">
      <c r="B3894">
        <v>3892</v>
      </c>
      <c r="C3894" t="s">
        <v>1170</v>
      </c>
      <c r="D3894" t="s">
        <v>43</v>
      </c>
      <c r="E3894" s="10">
        <v>1.1574074074074073E-5</v>
      </c>
      <c r="F3894" t="s">
        <v>73</v>
      </c>
      <c r="G3894" t="s">
        <v>4952</v>
      </c>
      <c r="H3894" s="11">
        <v>44171.443472222221</v>
      </c>
      <c r="I3894" t="s">
        <v>5081</v>
      </c>
      <c r="J3894">
        <v>0</v>
      </c>
      <c r="K3894">
        <v>93</v>
      </c>
      <c r="M3894">
        <v>3892</v>
      </c>
      <c r="N3894" s="16">
        <v>1.1574074074074073E-5</v>
      </c>
      <c r="O3894">
        <v>14</v>
      </c>
      <c r="P3894">
        <v>7</v>
      </c>
      <c r="Q3894">
        <f>pqZwift[[#This Row],[Afstand]]+IF(pqZwift[[#This Row],[Index]]&gt;1,Q3893,0)</f>
        <v>24262</v>
      </c>
      <c r="R3894">
        <v>24</v>
      </c>
      <c r="S3894">
        <v>93</v>
      </c>
    </row>
    <row r="3895" spans="2:19" x14ac:dyDescent="0.25">
      <c r="B3895">
        <v>3893</v>
      </c>
      <c r="C3895" t="s">
        <v>1170</v>
      </c>
      <c r="D3895" t="s">
        <v>66</v>
      </c>
      <c r="E3895" s="10">
        <v>1.1574074074074073E-5</v>
      </c>
      <c r="F3895" t="s">
        <v>315</v>
      </c>
      <c r="G3895" t="s">
        <v>41</v>
      </c>
      <c r="H3895" s="11">
        <v>44171.443483796298</v>
      </c>
      <c r="I3895" t="s">
        <v>5082</v>
      </c>
      <c r="J3895">
        <v>0</v>
      </c>
      <c r="K3895">
        <v>92</v>
      </c>
      <c r="M3895">
        <v>3893</v>
      </c>
      <c r="N3895" s="16">
        <v>1.1574074074074073E-5</v>
      </c>
      <c r="O3895">
        <v>14</v>
      </c>
      <c r="P3895">
        <v>6</v>
      </c>
      <c r="Q3895">
        <f>pqZwift[[#This Row],[Afstand]]+IF(pqZwift[[#This Row],[Index]]&gt;1,Q3894,0)</f>
        <v>24268</v>
      </c>
      <c r="R3895">
        <v>23</v>
      </c>
      <c r="S3895">
        <v>92</v>
      </c>
    </row>
    <row r="3896" spans="2:19" x14ac:dyDescent="0.25">
      <c r="B3896">
        <v>3894</v>
      </c>
      <c r="C3896" t="s">
        <v>1170</v>
      </c>
      <c r="D3896" t="s">
        <v>43</v>
      </c>
      <c r="E3896" s="10">
        <v>1.1574074074074073E-5</v>
      </c>
      <c r="F3896" t="s">
        <v>173</v>
      </c>
      <c r="G3896" t="s">
        <v>4960</v>
      </c>
      <c r="H3896" s="11">
        <v>44171.443495370368</v>
      </c>
      <c r="I3896" t="s">
        <v>5083</v>
      </c>
      <c r="J3896">
        <v>0</v>
      </c>
      <c r="K3896">
        <v>93</v>
      </c>
      <c r="M3896">
        <v>3894</v>
      </c>
      <c r="N3896" s="16">
        <v>1.1574074074074073E-5</v>
      </c>
      <c r="O3896">
        <v>14</v>
      </c>
      <c r="P3896">
        <v>7</v>
      </c>
      <c r="Q3896">
        <f>pqZwift[[#This Row],[Afstand]]+IF(pqZwift[[#This Row],[Index]]&gt;1,Q3895,0)</f>
        <v>24275</v>
      </c>
      <c r="R3896">
        <v>25</v>
      </c>
      <c r="S3896">
        <v>93</v>
      </c>
    </row>
    <row r="3897" spans="2:19" x14ac:dyDescent="0.25">
      <c r="B3897">
        <v>3895</v>
      </c>
      <c r="C3897" t="s">
        <v>1170</v>
      </c>
      <c r="D3897" t="s">
        <v>66</v>
      </c>
      <c r="E3897" s="10">
        <v>1.1574074074074073E-5</v>
      </c>
      <c r="F3897" t="s">
        <v>315</v>
      </c>
      <c r="G3897" t="s">
        <v>41</v>
      </c>
      <c r="H3897" s="11">
        <v>44171.443506944444</v>
      </c>
      <c r="I3897" t="s">
        <v>5084</v>
      </c>
      <c r="J3897">
        <v>0</v>
      </c>
      <c r="K3897">
        <v>94</v>
      </c>
      <c r="M3897">
        <v>3895</v>
      </c>
      <c r="N3897" s="16">
        <v>1.1574074074074073E-5</v>
      </c>
      <c r="O3897">
        <v>14</v>
      </c>
      <c r="P3897">
        <v>6</v>
      </c>
      <c r="Q3897">
        <f>pqZwift[[#This Row],[Afstand]]+IF(pqZwift[[#This Row],[Index]]&gt;1,Q3896,0)</f>
        <v>24281</v>
      </c>
      <c r="R3897">
        <v>23</v>
      </c>
      <c r="S3897">
        <v>94</v>
      </c>
    </row>
    <row r="3898" spans="2:19" x14ac:dyDescent="0.25">
      <c r="B3898">
        <v>3896</v>
      </c>
      <c r="C3898" t="s">
        <v>1170</v>
      </c>
      <c r="D3898" t="s">
        <v>43</v>
      </c>
      <c r="E3898" s="10">
        <v>1.1574074074074073E-5</v>
      </c>
      <c r="F3898" t="s">
        <v>73</v>
      </c>
      <c r="G3898" t="s">
        <v>4952</v>
      </c>
      <c r="H3898" s="11">
        <v>44171.443518518521</v>
      </c>
      <c r="I3898" t="s">
        <v>5085</v>
      </c>
      <c r="J3898">
        <v>0</v>
      </c>
      <c r="K3898">
        <v>93</v>
      </c>
      <c r="M3898">
        <v>3896</v>
      </c>
      <c r="N3898" s="16">
        <v>1.1574074074074073E-5</v>
      </c>
      <c r="O3898">
        <v>14</v>
      </c>
      <c r="P3898">
        <v>7</v>
      </c>
      <c r="Q3898">
        <f>pqZwift[[#This Row],[Afstand]]+IF(pqZwift[[#This Row],[Index]]&gt;1,Q3897,0)</f>
        <v>24288</v>
      </c>
      <c r="R3898">
        <v>24</v>
      </c>
      <c r="S3898">
        <v>93</v>
      </c>
    </row>
    <row r="3899" spans="2:19" x14ac:dyDescent="0.25">
      <c r="B3899">
        <v>3897</v>
      </c>
      <c r="C3899" t="s">
        <v>1170</v>
      </c>
      <c r="D3899" t="s">
        <v>66</v>
      </c>
      <c r="E3899" s="10">
        <v>1.1574074074074073E-5</v>
      </c>
      <c r="F3899" t="s">
        <v>315</v>
      </c>
      <c r="G3899" t="s">
        <v>4980</v>
      </c>
      <c r="H3899" s="11">
        <v>44171.443530092591</v>
      </c>
      <c r="I3899" t="s">
        <v>5086</v>
      </c>
      <c r="J3899">
        <v>0</v>
      </c>
      <c r="K3899">
        <v>94</v>
      </c>
      <c r="M3899">
        <v>3897</v>
      </c>
      <c r="N3899" s="16">
        <v>1.1574074074074073E-5</v>
      </c>
      <c r="O3899">
        <v>14</v>
      </c>
      <c r="P3899">
        <v>6</v>
      </c>
      <c r="Q3899">
        <f>pqZwift[[#This Row],[Afstand]]+IF(pqZwift[[#This Row],[Index]]&gt;1,Q3898,0)</f>
        <v>24294</v>
      </c>
      <c r="R3899">
        <v>23</v>
      </c>
      <c r="S3899">
        <v>94</v>
      </c>
    </row>
    <row r="3900" spans="2:19" x14ac:dyDescent="0.25">
      <c r="B3900">
        <v>3898</v>
      </c>
      <c r="C3900" t="s">
        <v>1170</v>
      </c>
      <c r="D3900" t="s">
        <v>66</v>
      </c>
      <c r="E3900" s="10">
        <v>1.1574074074074073E-5</v>
      </c>
      <c r="F3900" t="s">
        <v>315</v>
      </c>
      <c r="G3900" t="s">
        <v>41</v>
      </c>
      <c r="H3900" s="11">
        <v>44171.443541666667</v>
      </c>
      <c r="I3900" t="s">
        <v>5087</v>
      </c>
      <c r="J3900">
        <v>0</v>
      </c>
      <c r="K3900">
        <v>93</v>
      </c>
      <c r="M3900">
        <v>3898</v>
      </c>
      <c r="N3900" s="16">
        <v>1.1574074074074073E-5</v>
      </c>
      <c r="O3900">
        <v>14</v>
      </c>
      <c r="P3900">
        <v>6</v>
      </c>
      <c r="Q3900">
        <f>pqZwift[[#This Row],[Afstand]]+IF(pqZwift[[#This Row],[Index]]&gt;1,Q3899,0)</f>
        <v>24300</v>
      </c>
      <c r="R3900">
        <v>23</v>
      </c>
      <c r="S3900">
        <v>93</v>
      </c>
    </row>
    <row r="3901" spans="2:19" x14ac:dyDescent="0.25">
      <c r="B3901">
        <v>3899</v>
      </c>
      <c r="C3901" t="s">
        <v>1170</v>
      </c>
      <c r="D3901" t="s">
        <v>43</v>
      </c>
      <c r="E3901" s="10">
        <v>1.1574074074074073E-5</v>
      </c>
      <c r="F3901" t="s">
        <v>173</v>
      </c>
      <c r="G3901" t="s">
        <v>4960</v>
      </c>
      <c r="H3901" s="11">
        <v>44171.443553240744</v>
      </c>
      <c r="I3901" t="s">
        <v>5088</v>
      </c>
      <c r="J3901">
        <v>0</v>
      </c>
      <c r="K3901">
        <v>93</v>
      </c>
      <c r="M3901">
        <v>3899</v>
      </c>
      <c r="N3901" s="16">
        <v>1.1574074074074073E-5</v>
      </c>
      <c r="O3901">
        <v>14</v>
      </c>
      <c r="P3901">
        <v>7</v>
      </c>
      <c r="Q3901">
        <f>pqZwift[[#This Row],[Afstand]]+IF(pqZwift[[#This Row],[Index]]&gt;1,Q3900,0)</f>
        <v>24307</v>
      </c>
      <c r="R3901">
        <v>25</v>
      </c>
      <c r="S3901">
        <v>93</v>
      </c>
    </row>
    <row r="3902" spans="2:19" x14ac:dyDescent="0.25">
      <c r="B3902">
        <v>3900</v>
      </c>
      <c r="C3902" t="s">
        <v>1170</v>
      </c>
      <c r="D3902" t="s">
        <v>66</v>
      </c>
      <c r="E3902" s="10">
        <v>1.1574074074074073E-5</v>
      </c>
      <c r="F3902" t="s">
        <v>315</v>
      </c>
      <c r="G3902" t="s">
        <v>41</v>
      </c>
      <c r="H3902" s="11">
        <v>44171.443564814814</v>
      </c>
      <c r="I3902" t="s">
        <v>5089</v>
      </c>
      <c r="J3902">
        <v>0</v>
      </c>
      <c r="K3902">
        <v>91</v>
      </c>
      <c r="M3902">
        <v>3900</v>
      </c>
      <c r="N3902" s="16">
        <v>1.1574074074074073E-5</v>
      </c>
      <c r="O3902">
        <v>14</v>
      </c>
      <c r="P3902">
        <v>6</v>
      </c>
      <c r="Q3902">
        <f>pqZwift[[#This Row],[Afstand]]+IF(pqZwift[[#This Row],[Index]]&gt;1,Q3901,0)</f>
        <v>24313</v>
      </c>
      <c r="R3902">
        <v>23</v>
      </c>
      <c r="S3902">
        <v>91</v>
      </c>
    </row>
    <row r="3903" spans="2:19" x14ac:dyDescent="0.25">
      <c r="B3903">
        <v>3901</v>
      </c>
      <c r="C3903" t="s">
        <v>1170</v>
      </c>
      <c r="D3903" t="s">
        <v>43</v>
      </c>
      <c r="E3903" s="10">
        <v>1.1574074074074073E-5</v>
      </c>
      <c r="F3903" t="s">
        <v>173</v>
      </c>
      <c r="G3903" t="s">
        <v>4956</v>
      </c>
      <c r="H3903" s="11">
        <v>44171.443576388891</v>
      </c>
      <c r="I3903" t="s">
        <v>5090</v>
      </c>
      <c r="J3903">
        <v>0</v>
      </c>
      <c r="K3903">
        <v>90</v>
      </c>
      <c r="M3903">
        <v>3901</v>
      </c>
      <c r="N3903" s="16">
        <v>1.1574074074074073E-5</v>
      </c>
      <c r="O3903">
        <v>14</v>
      </c>
      <c r="P3903">
        <v>7</v>
      </c>
      <c r="Q3903">
        <f>pqZwift[[#This Row],[Afstand]]+IF(pqZwift[[#This Row],[Index]]&gt;1,Q3902,0)</f>
        <v>24320</v>
      </c>
      <c r="R3903">
        <v>25</v>
      </c>
      <c r="S3903">
        <v>90</v>
      </c>
    </row>
    <row r="3904" spans="2:19" x14ac:dyDescent="0.25">
      <c r="B3904">
        <v>3902</v>
      </c>
      <c r="C3904" t="s">
        <v>1176</v>
      </c>
      <c r="D3904" t="s">
        <v>66</v>
      </c>
      <c r="E3904" s="10">
        <v>1.1574074074074073E-5</v>
      </c>
      <c r="F3904" t="s">
        <v>315</v>
      </c>
      <c r="G3904" t="s">
        <v>41</v>
      </c>
      <c r="H3904" s="11">
        <v>44171.44358796296</v>
      </c>
      <c r="I3904" t="s">
        <v>5091</v>
      </c>
      <c r="J3904">
        <v>0</v>
      </c>
      <c r="K3904">
        <v>91</v>
      </c>
      <c r="M3904">
        <v>3902</v>
      </c>
      <c r="N3904" s="16">
        <v>1.1574074074074073E-5</v>
      </c>
      <c r="O3904">
        <v>15</v>
      </c>
      <c r="P3904">
        <v>6</v>
      </c>
      <c r="Q3904">
        <f>pqZwift[[#This Row],[Afstand]]+IF(pqZwift[[#This Row],[Index]]&gt;1,Q3903,0)</f>
        <v>24326</v>
      </c>
      <c r="R3904">
        <v>23</v>
      </c>
      <c r="S3904">
        <v>91</v>
      </c>
    </row>
    <row r="3905" spans="2:19" x14ac:dyDescent="0.25">
      <c r="B3905">
        <v>3903</v>
      </c>
      <c r="C3905" t="s">
        <v>1176</v>
      </c>
      <c r="D3905" t="s">
        <v>43</v>
      </c>
      <c r="E3905" s="10">
        <v>1.1574074074074073E-5</v>
      </c>
      <c r="F3905" t="s">
        <v>79</v>
      </c>
      <c r="G3905" t="s">
        <v>4950</v>
      </c>
      <c r="H3905" s="11">
        <v>44171.443599537037</v>
      </c>
      <c r="I3905" t="s">
        <v>5092</v>
      </c>
      <c r="J3905">
        <v>0</v>
      </c>
      <c r="K3905">
        <v>91</v>
      </c>
      <c r="M3905">
        <v>3903</v>
      </c>
      <c r="N3905" s="16">
        <v>1.1574074074074073E-5</v>
      </c>
      <c r="O3905">
        <v>15</v>
      </c>
      <c r="P3905">
        <v>7</v>
      </c>
      <c r="Q3905">
        <f>pqZwift[[#This Row],[Afstand]]+IF(pqZwift[[#This Row],[Index]]&gt;1,Q3904,0)</f>
        <v>24333</v>
      </c>
      <c r="R3905">
        <v>26</v>
      </c>
      <c r="S3905">
        <v>91</v>
      </c>
    </row>
    <row r="3906" spans="2:19" x14ac:dyDescent="0.25">
      <c r="B3906">
        <v>3904</v>
      </c>
      <c r="C3906" t="s">
        <v>1176</v>
      </c>
      <c r="D3906" t="s">
        <v>43</v>
      </c>
      <c r="E3906" s="10">
        <v>1.1574074074074073E-5</v>
      </c>
      <c r="F3906" t="s">
        <v>315</v>
      </c>
      <c r="G3906" t="s">
        <v>3908</v>
      </c>
      <c r="H3906" s="11">
        <v>44171.443611111114</v>
      </c>
      <c r="I3906" t="s">
        <v>5093</v>
      </c>
      <c r="J3906">
        <v>0</v>
      </c>
      <c r="K3906">
        <v>91</v>
      </c>
      <c r="M3906">
        <v>3904</v>
      </c>
      <c r="N3906" s="16">
        <v>1.1574074074074073E-5</v>
      </c>
      <c r="O3906">
        <v>15</v>
      </c>
      <c r="P3906">
        <v>7</v>
      </c>
      <c r="Q3906">
        <f>pqZwift[[#This Row],[Afstand]]+IF(pqZwift[[#This Row],[Index]]&gt;1,Q3905,0)</f>
        <v>24340</v>
      </c>
      <c r="R3906">
        <v>23</v>
      </c>
      <c r="S3906">
        <v>91</v>
      </c>
    </row>
    <row r="3907" spans="2:19" x14ac:dyDescent="0.25">
      <c r="B3907">
        <v>3905</v>
      </c>
      <c r="C3907" t="s">
        <v>1176</v>
      </c>
      <c r="D3907" t="s">
        <v>43</v>
      </c>
      <c r="E3907" s="10">
        <v>1.1574074074074073E-5</v>
      </c>
      <c r="F3907" t="s">
        <v>73</v>
      </c>
      <c r="G3907" t="s">
        <v>41</v>
      </c>
      <c r="H3907" s="11">
        <v>44171.443622685183</v>
      </c>
      <c r="I3907" t="s">
        <v>5094</v>
      </c>
      <c r="J3907">
        <v>0</v>
      </c>
      <c r="K3907">
        <v>90</v>
      </c>
      <c r="M3907">
        <v>3905</v>
      </c>
      <c r="N3907" s="16">
        <v>1.1574074074074073E-5</v>
      </c>
      <c r="O3907">
        <v>15</v>
      </c>
      <c r="P3907">
        <v>7</v>
      </c>
      <c r="Q3907">
        <f>pqZwift[[#This Row],[Afstand]]+IF(pqZwift[[#This Row],[Index]]&gt;1,Q3906,0)</f>
        <v>24347</v>
      </c>
      <c r="R3907">
        <v>24</v>
      </c>
      <c r="S3907">
        <v>90</v>
      </c>
    </row>
    <row r="3908" spans="2:19" x14ac:dyDescent="0.25">
      <c r="B3908">
        <v>3906</v>
      </c>
      <c r="C3908" t="s">
        <v>1176</v>
      </c>
      <c r="D3908" t="s">
        <v>43</v>
      </c>
      <c r="E3908" s="10">
        <v>1.1574074074074073E-5</v>
      </c>
      <c r="F3908" t="s">
        <v>173</v>
      </c>
      <c r="G3908" t="s">
        <v>4960</v>
      </c>
      <c r="H3908" s="11">
        <v>44171.44363425926</v>
      </c>
      <c r="I3908" t="s">
        <v>5095</v>
      </c>
      <c r="J3908">
        <v>0</v>
      </c>
      <c r="K3908">
        <v>91</v>
      </c>
      <c r="M3908">
        <v>3906</v>
      </c>
      <c r="N3908" s="16">
        <v>1.1574074074074073E-5</v>
      </c>
      <c r="O3908">
        <v>15</v>
      </c>
      <c r="P3908">
        <v>7</v>
      </c>
      <c r="Q3908">
        <f>pqZwift[[#This Row],[Afstand]]+IF(pqZwift[[#This Row],[Index]]&gt;1,Q3907,0)</f>
        <v>24354</v>
      </c>
      <c r="R3908">
        <v>25</v>
      </c>
      <c r="S3908">
        <v>91</v>
      </c>
    </row>
    <row r="3909" spans="2:19" x14ac:dyDescent="0.25">
      <c r="B3909">
        <v>3907</v>
      </c>
      <c r="C3909" t="s">
        <v>1176</v>
      </c>
      <c r="D3909" t="s">
        <v>43</v>
      </c>
      <c r="E3909" s="10">
        <v>1.1574074074074073E-5</v>
      </c>
      <c r="F3909" t="s">
        <v>173</v>
      </c>
      <c r="G3909" t="s">
        <v>41</v>
      </c>
      <c r="H3909" s="11">
        <v>44171.443645833337</v>
      </c>
      <c r="I3909" t="s">
        <v>5096</v>
      </c>
      <c r="J3909">
        <v>0</v>
      </c>
      <c r="K3909">
        <v>91</v>
      </c>
      <c r="M3909">
        <v>3907</v>
      </c>
      <c r="N3909" s="16">
        <v>1.1574074074074073E-5</v>
      </c>
      <c r="O3909">
        <v>15</v>
      </c>
      <c r="P3909">
        <v>7</v>
      </c>
      <c r="Q3909">
        <f>pqZwift[[#This Row],[Afstand]]+IF(pqZwift[[#This Row],[Index]]&gt;1,Q3908,0)</f>
        <v>24361</v>
      </c>
      <c r="R3909">
        <v>25</v>
      </c>
      <c r="S3909">
        <v>91</v>
      </c>
    </row>
    <row r="3910" spans="2:19" x14ac:dyDescent="0.25">
      <c r="B3910">
        <v>3908</v>
      </c>
      <c r="C3910" t="s">
        <v>1176</v>
      </c>
      <c r="D3910" t="s">
        <v>66</v>
      </c>
      <c r="E3910" s="10">
        <v>1.1574074074074073E-5</v>
      </c>
      <c r="F3910" t="s">
        <v>315</v>
      </c>
      <c r="G3910" t="s">
        <v>4980</v>
      </c>
      <c r="H3910" s="11">
        <v>44171.443657407406</v>
      </c>
      <c r="I3910" t="s">
        <v>5097</v>
      </c>
      <c r="J3910">
        <v>0</v>
      </c>
      <c r="K3910">
        <v>90</v>
      </c>
      <c r="M3910">
        <v>3908</v>
      </c>
      <c r="N3910" s="16">
        <v>1.1574074074074073E-5</v>
      </c>
      <c r="O3910">
        <v>15</v>
      </c>
      <c r="P3910">
        <v>6</v>
      </c>
      <c r="Q3910">
        <f>pqZwift[[#This Row],[Afstand]]+IF(pqZwift[[#This Row],[Index]]&gt;1,Q3909,0)</f>
        <v>24367</v>
      </c>
      <c r="R3910">
        <v>23</v>
      </c>
      <c r="S3910">
        <v>90</v>
      </c>
    </row>
    <row r="3911" spans="2:19" x14ac:dyDescent="0.25">
      <c r="B3911">
        <v>3909</v>
      </c>
      <c r="C3911" t="s">
        <v>1176</v>
      </c>
      <c r="D3911" t="s">
        <v>43</v>
      </c>
      <c r="E3911" s="10">
        <v>1.1574074074074073E-5</v>
      </c>
      <c r="F3911" t="s">
        <v>73</v>
      </c>
      <c r="G3911" t="s">
        <v>41</v>
      </c>
      <c r="H3911" s="11">
        <v>44171.443668981483</v>
      </c>
      <c r="I3911" t="s">
        <v>5098</v>
      </c>
      <c r="J3911">
        <v>0</v>
      </c>
      <c r="K3911">
        <v>90</v>
      </c>
      <c r="M3911">
        <v>3909</v>
      </c>
      <c r="N3911" s="16">
        <v>1.1574074074074073E-5</v>
      </c>
      <c r="O3911">
        <v>15</v>
      </c>
      <c r="P3911">
        <v>7</v>
      </c>
      <c r="Q3911">
        <f>pqZwift[[#This Row],[Afstand]]+IF(pqZwift[[#This Row],[Index]]&gt;1,Q3910,0)</f>
        <v>24374</v>
      </c>
      <c r="R3911">
        <v>24</v>
      </c>
      <c r="S3911">
        <v>90</v>
      </c>
    </row>
    <row r="3912" spans="2:19" x14ac:dyDescent="0.25">
      <c r="B3912">
        <v>3910</v>
      </c>
      <c r="C3912" t="s">
        <v>1176</v>
      </c>
      <c r="D3912" t="s">
        <v>43</v>
      </c>
      <c r="E3912" s="10">
        <v>1.1574074074074073E-5</v>
      </c>
      <c r="F3912" t="s">
        <v>73</v>
      </c>
      <c r="G3912" t="s">
        <v>4952</v>
      </c>
      <c r="H3912" s="11">
        <v>44171.443680555552</v>
      </c>
      <c r="I3912" t="s">
        <v>5099</v>
      </c>
      <c r="J3912">
        <v>0</v>
      </c>
      <c r="K3912">
        <v>89</v>
      </c>
      <c r="M3912">
        <v>3910</v>
      </c>
      <c r="N3912" s="16">
        <v>1.1574074074074073E-5</v>
      </c>
      <c r="O3912">
        <v>15</v>
      </c>
      <c r="P3912">
        <v>7</v>
      </c>
      <c r="Q3912">
        <f>pqZwift[[#This Row],[Afstand]]+IF(pqZwift[[#This Row],[Index]]&gt;1,Q3911,0)</f>
        <v>24381</v>
      </c>
      <c r="R3912">
        <v>24</v>
      </c>
      <c r="S3912">
        <v>89</v>
      </c>
    </row>
    <row r="3913" spans="2:19" x14ac:dyDescent="0.25">
      <c r="B3913">
        <v>3911</v>
      </c>
      <c r="C3913" t="s">
        <v>1176</v>
      </c>
      <c r="D3913" t="s">
        <v>43</v>
      </c>
      <c r="E3913" s="10">
        <v>1.1574074074074073E-5</v>
      </c>
      <c r="F3913" t="s">
        <v>173</v>
      </c>
      <c r="G3913" t="s">
        <v>3058</v>
      </c>
      <c r="H3913" s="11">
        <v>44171.443692129629</v>
      </c>
      <c r="I3913" t="s">
        <v>5100</v>
      </c>
      <c r="J3913">
        <v>0</v>
      </c>
      <c r="K3913">
        <v>90</v>
      </c>
      <c r="M3913">
        <v>3911</v>
      </c>
      <c r="N3913" s="16">
        <v>1.1574074074074073E-5</v>
      </c>
      <c r="O3913">
        <v>15</v>
      </c>
      <c r="P3913">
        <v>7</v>
      </c>
      <c r="Q3913">
        <f>pqZwift[[#This Row],[Afstand]]+IF(pqZwift[[#This Row],[Index]]&gt;1,Q3912,0)</f>
        <v>24388</v>
      </c>
      <c r="R3913">
        <v>25</v>
      </c>
      <c r="S3913">
        <v>90</v>
      </c>
    </row>
    <row r="3914" spans="2:19" x14ac:dyDescent="0.25">
      <c r="B3914">
        <v>3912</v>
      </c>
      <c r="C3914" t="s">
        <v>1176</v>
      </c>
      <c r="D3914" t="s">
        <v>43</v>
      </c>
      <c r="E3914" s="10">
        <v>1.1574074074074073E-5</v>
      </c>
      <c r="F3914" t="s">
        <v>73</v>
      </c>
      <c r="G3914" t="s">
        <v>41</v>
      </c>
      <c r="H3914" s="11">
        <v>44171.443703703706</v>
      </c>
      <c r="I3914" t="s">
        <v>5101</v>
      </c>
      <c r="J3914">
        <v>0</v>
      </c>
      <c r="K3914">
        <v>89</v>
      </c>
      <c r="M3914">
        <v>3912</v>
      </c>
      <c r="N3914" s="16">
        <v>1.1574074074074073E-5</v>
      </c>
      <c r="O3914">
        <v>15</v>
      </c>
      <c r="P3914">
        <v>7</v>
      </c>
      <c r="Q3914">
        <f>pqZwift[[#This Row],[Afstand]]+IF(pqZwift[[#This Row],[Index]]&gt;1,Q3913,0)</f>
        <v>24395</v>
      </c>
      <c r="R3914">
        <v>24</v>
      </c>
      <c r="S3914">
        <v>89</v>
      </c>
    </row>
    <row r="3915" spans="2:19" x14ac:dyDescent="0.25">
      <c r="B3915">
        <v>3913</v>
      </c>
      <c r="C3915" t="s">
        <v>1176</v>
      </c>
      <c r="D3915" t="s">
        <v>43</v>
      </c>
      <c r="E3915" s="10">
        <v>1.1574074074074073E-5</v>
      </c>
      <c r="F3915" t="s">
        <v>315</v>
      </c>
      <c r="G3915" t="s">
        <v>3908</v>
      </c>
      <c r="H3915" s="11">
        <v>44171.443715277775</v>
      </c>
      <c r="I3915" t="s">
        <v>5102</v>
      </c>
      <c r="J3915">
        <v>0</v>
      </c>
      <c r="K3915">
        <v>90</v>
      </c>
      <c r="M3915">
        <v>3913</v>
      </c>
      <c r="N3915" s="16">
        <v>1.1574074074074073E-5</v>
      </c>
      <c r="O3915">
        <v>15</v>
      </c>
      <c r="P3915">
        <v>7</v>
      </c>
      <c r="Q3915">
        <f>pqZwift[[#This Row],[Afstand]]+IF(pqZwift[[#This Row],[Index]]&gt;1,Q3914,0)</f>
        <v>24402</v>
      </c>
      <c r="R3915">
        <v>23</v>
      </c>
      <c r="S3915">
        <v>90</v>
      </c>
    </row>
    <row r="3916" spans="2:19" x14ac:dyDescent="0.25">
      <c r="B3916">
        <v>3914</v>
      </c>
      <c r="C3916" t="s">
        <v>1176</v>
      </c>
      <c r="D3916" t="s">
        <v>43</v>
      </c>
      <c r="E3916" s="10">
        <v>1.1574074074074073E-5</v>
      </c>
      <c r="F3916" t="s">
        <v>73</v>
      </c>
      <c r="G3916" t="s">
        <v>41</v>
      </c>
      <c r="H3916" s="11">
        <v>44171.443726851852</v>
      </c>
      <c r="I3916" t="s">
        <v>5103</v>
      </c>
      <c r="J3916">
        <v>0</v>
      </c>
      <c r="K3916">
        <v>89</v>
      </c>
      <c r="M3916">
        <v>3914</v>
      </c>
      <c r="N3916" s="16">
        <v>1.1574074074074073E-5</v>
      </c>
      <c r="O3916">
        <v>15</v>
      </c>
      <c r="P3916">
        <v>7</v>
      </c>
      <c r="Q3916">
        <f>pqZwift[[#This Row],[Afstand]]+IF(pqZwift[[#This Row],[Index]]&gt;1,Q3915,0)</f>
        <v>24409</v>
      </c>
      <c r="R3916">
        <v>24</v>
      </c>
      <c r="S3916">
        <v>89</v>
      </c>
    </row>
    <row r="3917" spans="2:19" x14ac:dyDescent="0.25">
      <c r="B3917">
        <v>3915</v>
      </c>
      <c r="C3917" t="s">
        <v>1176</v>
      </c>
      <c r="D3917" t="s">
        <v>43</v>
      </c>
      <c r="E3917" s="10">
        <v>1.1574074074074073E-5</v>
      </c>
      <c r="F3917" t="s">
        <v>173</v>
      </c>
      <c r="G3917" t="s">
        <v>3058</v>
      </c>
      <c r="H3917" s="11">
        <v>44171.443738425929</v>
      </c>
      <c r="I3917" t="s">
        <v>5104</v>
      </c>
      <c r="J3917">
        <v>0</v>
      </c>
      <c r="K3917">
        <v>90</v>
      </c>
      <c r="M3917">
        <v>3915</v>
      </c>
      <c r="N3917" s="16">
        <v>1.1574074074074073E-5</v>
      </c>
      <c r="O3917">
        <v>15</v>
      </c>
      <c r="P3917">
        <v>7</v>
      </c>
      <c r="Q3917">
        <f>pqZwift[[#This Row],[Afstand]]+IF(pqZwift[[#This Row],[Index]]&gt;1,Q3916,0)</f>
        <v>24416</v>
      </c>
      <c r="R3917">
        <v>25</v>
      </c>
      <c r="S3917">
        <v>90</v>
      </c>
    </row>
    <row r="3918" spans="2:19" x14ac:dyDescent="0.25">
      <c r="B3918">
        <v>3916</v>
      </c>
      <c r="C3918" t="s">
        <v>1176</v>
      </c>
      <c r="D3918" t="s">
        <v>43</v>
      </c>
      <c r="E3918" s="10">
        <v>1.1574074074074073E-5</v>
      </c>
      <c r="F3918" t="s">
        <v>73</v>
      </c>
      <c r="G3918" t="s">
        <v>41</v>
      </c>
      <c r="H3918" s="11">
        <v>44171.443749999999</v>
      </c>
      <c r="I3918" t="s">
        <v>5105</v>
      </c>
      <c r="J3918">
        <v>0</v>
      </c>
      <c r="K3918">
        <v>91</v>
      </c>
      <c r="M3918">
        <v>3916</v>
      </c>
      <c r="N3918" s="16">
        <v>1.1574074074074073E-5</v>
      </c>
      <c r="O3918">
        <v>15</v>
      </c>
      <c r="P3918">
        <v>7</v>
      </c>
      <c r="Q3918">
        <f>pqZwift[[#This Row],[Afstand]]+IF(pqZwift[[#This Row],[Index]]&gt;1,Q3917,0)</f>
        <v>24423</v>
      </c>
      <c r="R3918">
        <v>24</v>
      </c>
      <c r="S3918">
        <v>91</v>
      </c>
    </row>
    <row r="3919" spans="2:19" x14ac:dyDescent="0.25">
      <c r="B3919">
        <v>3917</v>
      </c>
      <c r="C3919" t="s">
        <v>1176</v>
      </c>
      <c r="D3919" t="s">
        <v>43</v>
      </c>
      <c r="E3919" s="10">
        <v>1.1574074074074073E-5</v>
      </c>
      <c r="F3919" t="s">
        <v>73</v>
      </c>
      <c r="G3919" t="s">
        <v>4952</v>
      </c>
      <c r="H3919" s="11">
        <v>44171.443761574075</v>
      </c>
      <c r="I3919" t="s">
        <v>5106</v>
      </c>
      <c r="J3919">
        <v>0</v>
      </c>
      <c r="K3919">
        <v>91</v>
      </c>
      <c r="M3919">
        <v>3917</v>
      </c>
      <c r="N3919" s="16">
        <v>1.1574074074074073E-5</v>
      </c>
      <c r="O3919">
        <v>15</v>
      </c>
      <c r="P3919">
        <v>7</v>
      </c>
      <c r="Q3919">
        <f>pqZwift[[#This Row],[Afstand]]+IF(pqZwift[[#This Row],[Index]]&gt;1,Q3918,0)</f>
        <v>24430</v>
      </c>
      <c r="R3919">
        <v>24</v>
      </c>
      <c r="S3919">
        <v>91</v>
      </c>
    </row>
    <row r="3920" spans="2:19" x14ac:dyDescent="0.25">
      <c r="B3920">
        <v>3918</v>
      </c>
      <c r="C3920" t="s">
        <v>1176</v>
      </c>
      <c r="D3920" t="s">
        <v>43</v>
      </c>
      <c r="E3920" s="10">
        <v>1.1574074074074073E-5</v>
      </c>
      <c r="F3920" t="s">
        <v>73</v>
      </c>
      <c r="G3920" t="s">
        <v>4952</v>
      </c>
      <c r="H3920" s="11">
        <v>44171.443773148145</v>
      </c>
      <c r="I3920" t="s">
        <v>5107</v>
      </c>
      <c r="J3920">
        <v>0</v>
      </c>
      <c r="K3920">
        <v>91</v>
      </c>
      <c r="M3920">
        <v>3918</v>
      </c>
      <c r="N3920" s="16">
        <v>1.1574074074074073E-5</v>
      </c>
      <c r="O3920">
        <v>15</v>
      </c>
      <c r="P3920">
        <v>7</v>
      </c>
      <c r="Q3920">
        <f>pqZwift[[#This Row],[Afstand]]+IF(pqZwift[[#This Row],[Index]]&gt;1,Q3919,0)</f>
        <v>24437</v>
      </c>
      <c r="R3920">
        <v>24</v>
      </c>
      <c r="S3920">
        <v>91</v>
      </c>
    </row>
    <row r="3921" spans="2:19" x14ac:dyDescent="0.25">
      <c r="B3921">
        <v>3919</v>
      </c>
      <c r="C3921" t="s">
        <v>1176</v>
      </c>
      <c r="D3921" t="s">
        <v>43</v>
      </c>
      <c r="E3921" s="10">
        <v>1.1574074074074073E-5</v>
      </c>
      <c r="F3921" t="s">
        <v>173</v>
      </c>
      <c r="G3921" t="s">
        <v>2915</v>
      </c>
      <c r="H3921" s="11">
        <v>44171.443784722222</v>
      </c>
      <c r="I3921" t="s">
        <v>5108</v>
      </c>
      <c r="J3921">
        <v>0</v>
      </c>
      <c r="K3921">
        <v>91</v>
      </c>
      <c r="M3921">
        <v>3919</v>
      </c>
      <c r="N3921" s="16">
        <v>1.1574074074074073E-5</v>
      </c>
      <c r="O3921">
        <v>15</v>
      </c>
      <c r="P3921">
        <v>7</v>
      </c>
      <c r="Q3921">
        <f>pqZwift[[#This Row],[Afstand]]+IF(pqZwift[[#This Row],[Index]]&gt;1,Q3920,0)</f>
        <v>24444</v>
      </c>
      <c r="R3921">
        <v>25</v>
      </c>
      <c r="S3921">
        <v>91</v>
      </c>
    </row>
    <row r="3922" spans="2:19" x14ac:dyDescent="0.25">
      <c r="B3922">
        <v>3920</v>
      </c>
      <c r="C3922" t="s">
        <v>1176</v>
      </c>
      <c r="D3922" t="s">
        <v>43</v>
      </c>
      <c r="E3922" s="10">
        <v>1.1574074074074073E-5</v>
      </c>
      <c r="F3922" t="s">
        <v>79</v>
      </c>
      <c r="G3922" t="s">
        <v>4870</v>
      </c>
      <c r="H3922" s="11">
        <v>44171.443796296298</v>
      </c>
      <c r="I3922" t="s">
        <v>5109</v>
      </c>
      <c r="J3922">
        <v>0</v>
      </c>
      <c r="K3922">
        <v>90</v>
      </c>
      <c r="M3922">
        <v>3920</v>
      </c>
      <c r="N3922" s="16">
        <v>1.1574074074074073E-5</v>
      </c>
      <c r="O3922">
        <v>15</v>
      </c>
      <c r="P3922">
        <v>7</v>
      </c>
      <c r="Q3922">
        <f>pqZwift[[#This Row],[Afstand]]+IF(pqZwift[[#This Row],[Index]]&gt;1,Q3921,0)</f>
        <v>24451</v>
      </c>
      <c r="R3922">
        <v>26</v>
      </c>
      <c r="S3922">
        <v>90</v>
      </c>
    </row>
    <row r="3923" spans="2:19" x14ac:dyDescent="0.25">
      <c r="B3923">
        <v>3921</v>
      </c>
      <c r="C3923" t="s">
        <v>1181</v>
      </c>
      <c r="D3923" t="s">
        <v>66</v>
      </c>
      <c r="E3923" s="10">
        <v>1.1574074074074073E-5</v>
      </c>
      <c r="F3923" t="s">
        <v>70</v>
      </c>
      <c r="G3923" t="s">
        <v>878</v>
      </c>
      <c r="H3923" s="11">
        <v>44171.443807870368</v>
      </c>
      <c r="I3923" t="s">
        <v>5110</v>
      </c>
      <c r="J3923">
        <v>0</v>
      </c>
      <c r="K3923">
        <v>89</v>
      </c>
      <c r="M3923">
        <v>3921</v>
      </c>
      <c r="N3923" s="16">
        <v>1.1574074074074073E-5</v>
      </c>
      <c r="O3923">
        <v>16</v>
      </c>
      <c r="P3923">
        <v>6</v>
      </c>
      <c r="Q3923">
        <f>pqZwift[[#This Row],[Afstand]]+IF(pqZwift[[#This Row],[Index]]&gt;1,Q3922,0)</f>
        <v>24457</v>
      </c>
      <c r="R3923">
        <v>22</v>
      </c>
      <c r="S3923">
        <v>89</v>
      </c>
    </row>
    <row r="3924" spans="2:19" x14ac:dyDescent="0.25">
      <c r="B3924">
        <v>3922</v>
      </c>
      <c r="C3924" t="s">
        <v>1181</v>
      </c>
      <c r="D3924" t="s">
        <v>43</v>
      </c>
      <c r="E3924" s="10">
        <v>1.1574074074074073E-5</v>
      </c>
      <c r="F3924" t="s">
        <v>173</v>
      </c>
      <c r="G3924" t="s">
        <v>1161</v>
      </c>
      <c r="H3924" s="11">
        <v>44171.443819444445</v>
      </c>
      <c r="I3924" t="s">
        <v>5111</v>
      </c>
      <c r="J3924">
        <v>0</v>
      </c>
      <c r="K3924">
        <v>89</v>
      </c>
      <c r="M3924">
        <v>3922</v>
      </c>
      <c r="N3924" s="16">
        <v>1.1574074074074073E-5</v>
      </c>
      <c r="O3924">
        <v>16</v>
      </c>
      <c r="P3924">
        <v>7</v>
      </c>
      <c r="Q3924">
        <f>pqZwift[[#This Row],[Afstand]]+IF(pqZwift[[#This Row],[Index]]&gt;1,Q3923,0)</f>
        <v>24464</v>
      </c>
      <c r="R3924">
        <v>25</v>
      </c>
      <c r="S3924">
        <v>89</v>
      </c>
    </row>
    <row r="3925" spans="2:19" x14ac:dyDescent="0.25">
      <c r="B3925">
        <v>3923</v>
      </c>
      <c r="C3925" t="s">
        <v>1181</v>
      </c>
      <c r="D3925" t="s">
        <v>55</v>
      </c>
      <c r="E3925" s="10">
        <v>1.1574074074074073E-5</v>
      </c>
      <c r="F3925" t="s">
        <v>56</v>
      </c>
      <c r="G3925" t="s">
        <v>1204</v>
      </c>
      <c r="H3925" s="11">
        <v>44171.443831018521</v>
      </c>
      <c r="I3925" t="s">
        <v>5112</v>
      </c>
      <c r="J3925">
        <v>0</v>
      </c>
      <c r="K3925">
        <v>89</v>
      </c>
      <c r="M3925">
        <v>3923</v>
      </c>
      <c r="N3925" s="16">
        <v>1.1574074074074073E-5</v>
      </c>
      <c r="O3925">
        <v>16</v>
      </c>
      <c r="P3925">
        <v>5</v>
      </c>
      <c r="Q3925">
        <f>pqZwift[[#This Row],[Afstand]]+IF(pqZwift[[#This Row],[Index]]&gt;1,Q3924,0)</f>
        <v>24469</v>
      </c>
      <c r="R3925">
        <v>17</v>
      </c>
      <c r="S3925">
        <v>89</v>
      </c>
    </row>
    <row r="3926" spans="2:19" x14ac:dyDescent="0.25">
      <c r="B3926">
        <v>3924</v>
      </c>
      <c r="C3926" t="s">
        <v>1181</v>
      </c>
      <c r="D3926" t="s">
        <v>43</v>
      </c>
      <c r="E3926" s="10">
        <v>1.1574074074074073E-5</v>
      </c>
      <c r="F3926" t="s">
        <v>79</v>
      </c>
      <c r="G3926" t="s">
        <v>1155</v>
      </c>
      <c r="H3926" s="11">
        <v>44171.443842592591</v>
      </c>
      <c r="I3926" t="s">
        <v>5113</v>
      </c>
      <c r="J3926">
        <v>0</v>
      </c>
      <c r="K3926">
        <v>88</v>
      </c>
      <c r="M3926">
        <v>3924</v>
      </c>
      <c r="N3926" s="16">
        <v>1.1574074074074073E-5</v>
      </c>
      <c r="O3926">
        <v>16</v>
      </c>
      <c r="P3926">
        <v>7</v>
      </c>
      <c r="Q3926">
        <f>pqZwift[[#This Row],[Afstand]]+IF(pqZwift[[#This Row],[Index]]&gt;1,Q3925,0)</f>
        <v>24476</v>
      </c>
      <c r="R3926">
        <v>26</v>
      </c>
      <c r="S3926">
        <v>88</v>
      </c>
    </row>
    <row r="3927" spans="2:19" x14ac:dyDescent="0.25">
      <c r="B3927">
        <v>3925</v>
      </c>
      <c r="C3927" t="s">
        <v>1181</v>
      </c>
      <c r="D3927" t="s">
        <v>66</v>
      </c>
      <c r="E3927" s="10">
        <v>1.1574074074074073E-5</v>
      </c>
      <c r="F3927" t="s">
        <v>315</v>
      </c>
      <c r="G3927" t="s">
        <v>799</v>
      </c>
      <c r="H3927" s="11">
        <v>44171.443854166668</v>
      </c>
      <c r="I3927" t="s">
        <v>5114</v>
      </c>
      <c r="J3927">
        <v>0</v>
      </c>
      <c r="K3927">
        <v>89</v>
      </c>
      <c r="M3927">
        <v>3925</v>
      </c>
      <c r="N3927" s="16">
        <v>1.1574074074074073E-5</v>
      </c>
      <c r="O3927">
        <v>16</v>
      </c>
      <c r="P3927">
        <v>6</v>
      </c>
      <c r="Q3927">
        <f>pqZwift[[#This Row],[Afstand]]+IF(pqZwift[[#This Row],[Index]]&gt;1,Q3926,0)</f>
        <v>24482</v>
      </c>
      <c r="R3927">
        <v>23</v>
      </c>
      <c r="S3927">
        <v>89</v>
      </c>
    </row>
    <row r="3928" spans="2:19" x14ac:dyDescent="0.25">
      <c r="B3928">
        <v>3926</v>
      </c>
      <c r="C3928" t="s">
        <v>1181</v>
      </c>
      <c r="D3928" t="s">
        <v>43</v>
      </c>
      <c r="E3928" s="10">
        <v>1.1574074074074073E-5</v>
      </c>
      <c r="F3928" t="s">
        <v>79</v>
      </c>
      <c r="G3928" t="s">
        <v>1038</v>
      </c>
      <c r="H3928" s="11">
        <v>44171.443865740737</v>
      </c>
      <c r="I3928" t="s">
        <v>5115</v>
      </c>
      <c r="J3928">
        <v>0</v>
      </c>
      <c r="K3928">
        <v>88</v>
      </c>
      <c r="M3928">
        <v>3926</v>
      </c>
      <c r="N3928" s="16">
        <v>1.1574074074074073E-5</v>
      </c>
      <c r="O3928">
        <v>16</v>
      </c>
      <c r="P3928">
        <v>7</v>
      </c>
      <c r="Q3928">
        <f>pqZwift[[#This Row],[Afstand]]+IF(pqZwift[[#This Row],[Index]]&gt;1,Q3927,0)</f>
        <v>24489</v>
      </c>
      <c r="R3928">
        <v>26</v>
      </c>
      <c r="S3928">
        <v>88</v>
      </c>
    </row>
    <row r="3929" spans="2:19" x14ac:dyDescent="0.25">
      <c r="B3929">
        <v>3927</v>
      </c>
      <c r="C3929" t="s">
        <v>1181</v>
      </c>
      <c r="D3929" t="s">
        <v>43</v>
      </c>
      <c r="E3929" s="10">
        <v>1.1574074074074073E-5</v>
      </c>
      <c r="F3929" t="s">
        <v>79</v>
      </c>
      <c r="G3929" t="s">
        <v>5116</v>
      </c>
      <c r="H3929" s="11">
        <v>44171.443877314814</v>
      </c>
      <c r="I3929" t="s">
        <v>5117</v>
      </c>
      <c r="J3929">
        <v>0</v>
      </c>
      <c r="K3929">
        <v>89</v>
      </c>
      <c r="M3929">
        <v>3927</v>
      </c>
      <c r="N3929" s="16">
        <v>1.1574074074074073E-5</v>
      </c>
      <c r="O3929">
        <v>16</v>
      </c>
      <c r="P3929">
        <v>7</v>
      </c>
      <c r="Q3929">
        <f>pqZwift[[#This Row],[Afstand]]+IF(pqZwift[[#This Row],[Index]]&gt;1,Q3928,0)</f>
        <v>24496</v>
      </c>
      <c r="R3929">
        <v>26</v>
      </c>
      <c r="S3929">
        <v>89</v>
      </c>
    </row>
    <row r="3930" spans="2:19" x14ac:dyDescent="0.25">
      <c r="B3930">
        <v>3928</v>
      </c>
      <c r="C3930" t="s">
        <v>1181</v>
      </c>
      <c r="D3930" t="s">
        <v>35</v>
      </c>
      <c r="E3930" s="10">
        <v>1.1574074074074073E-5</v>
      </c>
      <c r="F3930" t="s">
        <v>84</v>
      </c>
      <c r="G3930" t="s">
        <v>5118</v>
      </c>
      <c r="H3930" s="11">
        <v>44171.443888888891</v>
      </c>
      <c r="I3930" t="s">
        <v>5119</v>
      </c>
      <c r="J3930">
        <v>0</v>
      </c>
      <c r="K3930">
        <v>90</v>
      </c>
      <c r="M3930">
        <v>3928</v>
      </c>
      <c r="N3930" s="16">
        <v>1.1574074074074073E-5</v>
      </c>
      <c r="O3930">
        <v>16</v>
      </c>
      <c r="P3930">
        <v>8</v>
      </c>
      <c r="Q3930">
        <f>pqZwift[[#This Row],[Afstand]]+IF(pqZwift[[#This Row],[Index]]&gt;1,Q3929,0)</f>
        <v>24504</v>
      </c>
      <c r="R3930">
        <v>29</v>
      </c>
      <c r="S3930">
        <v>90</v>
      </c>
    </row>
    <row r="3931" spans="2:19" x14ac:dyDescent="0.25">
      <c r="B3931">
        <v>3929</v>
      </c>
      <c r="C3931" t="s">
        <v>1181</v>
      </c>
      <c r="D3931" t="s">
        <v>35</v>
      </c>
      <c r="E3931" s="10">
        <v>1.1574074074074073E-5</v>
      </c>
      <c r="F3931" t="s">
        <v>185</v>
      </c>
      <c r="G3931" t="s">
        <v>336</v>
      </c>
      <c r="H3931" s="11">
        <v>44171.44390046296</v>
      </c>
      <c r="I3931" t="s">
        <v>5120</v>
      </c>
      <c r="J3931">
        <v>0</v>
      </c>
      <c r="K3931">
        <v>91</v>
      </c>
      <c r="M3931">
        <v>3929</v>
      </c>
      <c r="N3931" s="16">
        <v>1.1574074074074073E-5</v>
      </c>
      <c r="O3931">
        <v>16</v>
      </c>
      <c r="P3931">
        <v>8</v>
      </c>
      <c r="Q3931">
        <f>pqZwift[[#This Row],[Afstand]]+IF(pqZwift[[#This Row],[Index]]&gt;1,Q3930,0)</f>
        <v>24512</v>
      </c>
      <c r="R3931">
        <v>28</v>
      </c>
      <c r="S3931">
        <v>91</v>
      </c>
    </row>
    <row r="3932" spans="2:19" x14ac:dyDescent="0.25">
      <c r="B3932">
        <v>3930</v>
      </c>
      <c r="C3932" t="s">
        <v>1176</v>
      </c>
      <c r="D3932" t="s">
        <v>35</v>
      </c>
      <c r="E3932" s="10">
        <v>1.1574074074074073E-5</v>
      </c>
      <c r="F3932" t="s">
        <v>185</v>
      </c>
      <c r="G3932" t="s">
        <v>5121</v>
      </c>
      <c r="H3932" s="11">
        <v>44171.443912037037</v>
      </c>
      <c r="I3932" t="s">
        <v>5122</v>
      </c>
      <c r="J3932">
        <v>0</v>
      </c>
      <c r="K3932">
        <v>90</v>
      </c>
      <c r="M3932">
        <v>3930</v>
      </c>
      <c r="N3932" s="16">
        <v>1.1574074074074073E-5</v>
      </c>
      <c r="O3932">
        <v>15</v>
      </c>
      <c r="P3932">
        <v>8</v>
      </c>
      <c r="Q3932">
        <f>pqZwift[[#This Row],[Afstand]]+IF(pqZwift[[#This Row],[Index]]&gt;1,Q3931,0)</f>
        <v>24520</v>
      </c>
      <c r="R3932">
        <v>28</v>
      </c>
      <c r="S3932">
        <v>90</v>
      </c>
    </row>
    <row r="3933" spans="2:19" x14ac:dyDescent="0.25">
      <c r="B3933">
        <v>3931</v>
      </c>
      <c r="C3933" t="s">
        <v>1176</v>
      </c>
      <c r="D3933" t="s">
        <v>35</v>
      </c>
      <c r="E3933" s="10">
        <v>1.1574074074074073E-5</v>
      </c>
      <c r="F3933" t="s">
        <v>76</v>
      </c>
      <c r="G3933" t="s">
        <v>336</v>
      </c>
      <c r="H3933" s="11">
        <v>44171.443923611114</v>
      </c>
      <c r="I3933" t="s">
        <v>5123</v>
      </c>
      <c r="J3933">
        <v>0</v>
      </c>
      <c r="K3933">
        <v>90</v>
      </c>
      <c r="M3933">
        <v>3931</v>
      </c>
      <c r="N3933" s="16">
        <v>1.1574074074074073E-5</v>
      </c>
      <c r="O3933">
        <v>15</v>
      </c>
      <c r="P3933">
        <v>8</v>
      </c>
      <c r="Q3933">
        <f>pqZwift[[#This Row],[Afstand]]+IF(pqZwift[[#This Row],[Index]]&gt;1,Q3932,0)</f>
        <v>24528</v>
      </c>
      <c r="R3933">
        <v>27</v>
      </c>
      <c r="S3933">
        <v>90</v>
      </c>
    </row>
    <row r="3934" spans="2:19" x14ac:dyDescent="0.25">
      <c r="B3934">
        <v>3932</v>
      </c>
      <c r="C3934" t="s">
        <v>1176</v>
      </c>
      <c r="D3934" t="s">
        <v>35</v>
      </c>
      <c r="E3934" s="10">
        <v>1.1574074074074073E-5</v>
      </c>
      <c r="F3934" t="s">
        <v>185</v>
      </c>
      <c r="G3934" t="s">
        <v>336</v>
      </c>
      <c r="H3934" s="11">
        <v>44171.443935185183</v>
      </c>
      <c r="I3934" t="s">
        <v>5124</v>
      </c>
      <c r="J3934">
        <v>0</v>
      </c>
      <c r="K3934">
        <v>90</v>
      </c>
      <c r="M3934">
        <v>3932</v>
      </c>
      <c r="N3934" s="16">
        <v>1.1574074074074073E-5</v>
      </c>
      <c r="O3934">
        <v>15</v>
      </c>
      <c r="P3934">
        <v>8</v>
      </c>
      <c r="Q3934">
        <f>pqZwift[[#This Row],[Afstand]]+IF(pqZwift[[#This Row],[Index]]&gt;1,Q3933,0)</f>
        <v>24536</v>
      </c>
      <c r="R3934">
        <v>28</v>
      </c>
      <c r="S3934">
        <v>90</v>
      </c>
    </row>
    <row r="3935" spans="2:19" x14ac:dyDescent="0.25">
      <c r="B3935">
        <v>3933</v>
      </c>
      <c r="C3935" t="s">
        <v>1181</v>
      </c>
      <c r="D3935" t="s">
        <v>35</v>
      </c>
      <c r="E3935" s="10">
        <v>1.1574074074074073E-5</v>
      </c>
      <c r="F3935" t="s">
        <v>185</v>
      </c>
      <c r="G3935" t="s">
        <v>336</v>
      </c>
      <c r="H3935" s="11">
        <v>44171.44394675926</v>
      </c>
      <c r="I3935" t="s">
        <v>5125</v>
      </c>
      <c r="J3935">
        <v>0</v>
      </c>
      <c r="K3935">
        <v>89</v>
      </c>
      <c r="M3935">
        <v>3933</v>
      </c>
      <c r="N3935" s="16">
        <v>1.1574074074074073E-5</v>
      </c>
      <c r="O3935">
        <v>16</v>
      </c>
      <c r="P3935">
        <v>8</v>
      </c>
      <c r="Q3935">
        <f>pqZwift[[#This Row],[Afstand]]+IF(pqZwift[[#This Row],[Index]]&gt;1,Q3934,0)</f>
        <v>24544</v>
      </c>
      <c r="R3935">
        <v>28</v>
      </c>
      <c r="S3935">
        <v>89</v>
      </c>
    </row>
    <row r="3936" spans="2:19" x14ac:dyDescent="0.25">
      <c r="B3936">
        <v>3934</v>
      </c>
      <c r="C3936" t="s">
        <v>1181</v>
      </c>
      <c r="D3936" t="s">
        <v>43</v>
      </c>
      <c r="E3936" s="10">
        <v>1.1574074074074073E-5</v>
      </c>
      <c r="F3936" t="s">
        <v>76</v>
      </c>
      <c r="G3936" t="s">
        <v>5126</v>
      </c>
      <c r="H3936" s="11">
        <v>44171.443958333337</v>
      </c>
      <c r="I3936" t="s">
        <v>5127</v>
      </c>
      <c r="J3936">
        <v>0</v>
      </c>
      <c r="K3936">
        <v>88</v>
      </c>
      <c r="M3936">
        <v>3934</v>
      </c>
      <c r="N3936" s="16">
        <v>1.1574074074074073E-5</v>
      </c>
      <c r="O3936">
        <v>16</v>
      </c>
      <c r="P3936">
        <v>7</v>
      </c>
      <c r="Q3936">
        <f>pqZwift[[#This Row],[Afstand]]+IF(pqZwift[[#This Row],[Index]]&gt;1,Q3935,0)</f>
        <v>24551</v>
      </c>
      <c r="R3936">
        <v>27</v>
      </c>
      <c r="S3936">
        <v>88</v>
      </c>
    </row>
    <row r="3937" spans="2:19" x14ac:dyDescent="0.25">
      <c r="B3937">
        <v>3935</v>
      </c>
      <c r="C3937" t="s">
        <v>1181</v>
      </c>
      <c r="D3937" t="s">
        <v>35</v>
      </c>
      <c r="E3937" s="10">
        <v>1.1574074074074073E-5</v>
      </c>
      <c r="F3937" t="s">
        <v>185</v>
      </c>
      <c r="G3937" t="s">
        <v>5040</v>
      </c>
      <c r="H3937" s="11">
        <v>44171.443969907406</v>
      </c>
      <c r="I3937" t="s">
        <v>5128</v>
      </c>
      <c r="J3937">
        <v>0</v>
      </c>
      <c r="K3937">
        <v>89</v>
      </c>
      <c r="M3937">
        <v>3935</v>
      </c>
      <c r="N3937" s="16">
        <v>1.1574074074074073E-5</v>
      </c>
      <c r="O3937">
        <v>16</v>
      </c>
      <c r="P3937">
        <v>8</v>
      </c>
      <c r="Q3937">
        <f>pqZwift[[#This Row],[Afstand]]+IF(pqZwift[[#This Row],[Index]]&gt;1,Q3936,0)</f>
        <v>24559</v>
      </c>
      <c r="R3937">
        <v>28</v>
      </c>
      <c r="S3937">
        <v>89</v>
      </c>
    </row>
    <row r="3938" spans="2:19" x14ac:dyDescent="0.25">
      <c r="B3938">
        <v>3936</v>
      </c>
      <c r="C3938" t="s">
        <v>1181</v>
      </c>
      <c r="D3938" t="s">
        <v>43</v>
      </c>
      <c r="E3938" s="10">
        <v>1.1574074074074073E-5</v>
      </c>
      <c r="F3938" t="s">
        <v>79</v>
      </c>
      <c r="G3938" t="s">
        <v>5042</v>
      </c>
      <c r="H3938" s="11">
        <v>44171.443981481483</v>
      </c>
      <c r="I3938" t="s">
        <v>5129</v>
      </c>
      <c r="J3938">
        <v>0</v>
      </c>
      <c r="K3938">
        <v>90</v>
      </c>
      <c r="M3938">
        <v>3936</v>
      </c>
      <c r="N3938" s="16">
        <v>1.1574074074074073E-5</v>
      </c>
      <c r="O3938">
        <v>16</v>
      </c>
      <c r="P3938">
        <v>7</v>
      </c>
      <c r="Q3938">
        <f>pqZwift[[#This Row],[Afstand]]+IF(pqZwift[[#This Row],[Index]]&gt;1,Q3937,0)</f>
        <v>24566</v>
      </c>
      <c r="R3938">
        <v>26</v>
      </c>
      <c r="S3938">
        <v>90</v>
      </c>
    </row>
    <row r="3939" spans="2:19" x14ac:dyDescent="0.25">
      <c r="B3939">
        <v>3937</v>
      </c>
      <c r="C3939" t="s">
        <v>1181</v>
      </c>
      <c r="D3939" t="s">
        <v>43</v>
      </c>
      <c r="E3939" s="10">
        <v>1.1574074074074073E-5</v>
      </c>
      <c r="F3939" t="s">
        <v>315</v>
      </c>
      <c r="G3939" t="s">
        <v>2841</v>
      </c>
      <c r="H3939" s="11">
        <v>44171.443993055553</v>
      </c>
      <c r="I3939" t="s">
        <v>5130</v>
      </c>
      <c r="J3939">
        <v>0</v>
      </c>
      <c r="K3939">
        <v>89</v>
      </c>
      <c r="M3939">
        <v>3937</v>
      </c>
      <c r="N3939" s="16">
        <v>1.1574074074074073E-5</v>
      </c>
      <c r="O3939">
        <v>16</v>
      </c>
      <c r="P3939">
        <v>7</v>
      </c>
      <c r="Q3939">
        <f>pqZwift[[#This Row],[Afstand]]+IF(pqZwift[[#This Row],[Index]]&gt;1,Q3938,0)</f>
        <v>24573</v>
      </c>
      <c r="R3939">
        <v>23</v>
      </c>
      <c r="S3939">
        <v>89</v>
      </c>
    </row>
    <row r="3940" spans="2:19" x14ac:dyDescent="0.25">
      <c r="B3940">
        <v>3938</v>
      </c>
      <c r="C3940" t="s">
        <v>1185</v>
      </c>
      <c r="D3940" t="s">
        <v>43</v>
      </c>
      <c r="E3940" s="10">
        <v>1.1574074074074073E-5</v>
      </c>
      <c r="F3940" t="s">
        <v>173</v>
      </c>
      <c r="G3940" t="s">
        <v>5029</v>
      </c>
      <c r="H3940" s="11">
        <v>44171.444004629629</v>
      </c>
      <c r="I3940" t="s">
        <v>5131</v>
      </c>
      <c r="J3940">
        <v>0</v>
      </c>
      <c r="K3940">
        <v>90</v>
      </c>
      <c r="M3940">
        <v>3938</v>
      </c>
      <c r="N3940" s="16">
        <v>1.1574074074074073E-5</v>
      </c>
      <c r="O3940">
        <v>17</v>
      </c>
      <c r="P3940">
        <v>7</v>
      </c>
      <c r="Q3940">
        <f>pqZwift[[#This Row],[Afstand]]+IF(pqZwift[[#This Row],[Index]]&gt;1,Q3939,0)</f>
        <v>24580</v>
      </c>
      <c r="R3940">
        <v>25</v>
      </c>
      <c r="S3940">
        <v>90</v>
      </c>
    </row>
    <row r="3941" spans="2:19" x14ac:dyDescent="0.25">
      <c r="B3941">
        <v>3939</v>
      </c>
      <c r="C3941" t="s">
        <v>1185</v>
      </c>
      <c r="D3941" t="s">
        <v>66</v>
      </c>
      <c r="E3941" s="10">
        <v>1.1574074074074073E-5</v>
      </c>
      <c r="F3941" t="s">
        <v>70</v>
      </c>
      <c r="G3941" t="s">
        <v>334</v>
      </c>
      <c r="H3941" s="11">
        <v>44171.444016203706</v>
      </c>
      <c r="I3941" t="s">
        <v>5132</v>
      </c>
      <c r="J3941">
        <v>0</v>
      </c>
      <c r="K3941">
        <v>91</v>
      </c>
      <c r="M3941">
        <v>3939</v>
      </c>
      <c r="N3941" s="16">
        <v>1.1574074074074073E-5</v>
      </c>
      <c r="O3941">
        <v>17</v>
      </c>
      <c r="P3941">
        <v>6</v>
      </c>
      <c r="Q3941">
        <f>pqZwift[[#This Row],[Afstand]]+IF(pqZwift[[#This Row],[Index]]&gt;1,Q3940,0)</f>
        <v>24586</v>
      </c>
      <c r="R3941">
        <v>22</v>
      </c>
      <c r="S3941">
        <v>91</v>
      </c>
    </row>
    <row r="3942" spans="2:19" x14ac:dyDescent="0.25">
      <c r="B3942">
        <v>3940</v>
      </c>
      <c r="C3942" t="s">
        <v>1185</v>
      </c>
      <c r="D3942" t="s">
        <v>66</v>
      </c>
      <c r="E3942" s="10">
        <v>1.1574074074074073E-5</v>
      </c>
      <c r="F3942" t="s">
        <v>67</v>
      </c>
      <c r="G3942" t="s">
        <v>336</v>
      </c>
      <c r="H3942" s="11">
        <v>44171.444027777776</v>
      </c>
      <c r="I3942" t="s">
        <v>5133</v>
      </c>
      <c r="J3942">
        <v>0</v>
      </c>
      <c r="K3942">
        <v>90</v>
      </c>
      <c r="M3942">
        <v>3940</v>
      </c>
      <c r="N3942" s="16">
        <v>1.1574074074074073E-5</v>
      </c>
      <c r="O3942">
        <v>17</v>
      </c>
      <c r="P3942">
        <v>6</v>
      </c>
      <c r="Q3942">
        <f>pqZwift[[#This Row],[Afstand]]+IF(pqZwift[[#This Row],[Index]]&gt;1,Q3941,0)</f>
        <v>24592</v>
      </c>
      <c r="R3942">
        <v>21</v>
      </c>
      <c r="S3942">
        <v>90</v>
      </c>
    </row>
    <row r="3943" spans="2:19" x14ac:dyDescent="0.25">
      <c r="B3943">
        <v>3941</v>
      </c>
      <c r="C3943" t="s">
        <v>1189</v>
      </c>
      <c r="D3943" t="s">
        <v>66</v>
      </c>
      <c r="E3943" s="10">
        <v>1.1574074074074073E-5</v>
      </c>
      <c r="F3943" t="s">
        <v>70</v>
      </c>
      <c r="G3943" t="s">
        <v>1939</v>
      </c>
      <c r="H3943" s="11">
        <v>44171.444039351853</v>
      </c>
      <c r="I3943" t="s">
        <v>5134</v>
      </c>
      <c r="J3943">
        <v>0</v>
      </c>
      <c r="K3943">
        <v>89</v>
      </c>
      <c r="M3943">
        <v>3941</v>
      </c>
      <c r="N3943" s="16">
        <v>1.1574074074074073E-5</v>
      </c>
      <c r="O3943">
        <v>18</v>
      </c>
      <c r="P3943">
        <v>6</v>
      </c>
      <c r="Q3943">
        <f>pqZwift[[#This Row],[Afstand]]+IF(pqZwift[[#This Row],[Index]]&gt;1,Q3942,0)</f>
        <v>24598</v>
      </c>
      <c r="R3943">
        <v>22</v>
      </c>
      <c r="S3943">
        <v>89</v>
      </c>
    </row>
    <row r="3944" spans="2:19" x14ac:dyDescent="0.25">
      <c r="B3944">
        <v>3942</v>
      </c>
      <c r="C3944" t="s">
        <v>1189</v>
      </c>
      <c r="D3944" t="s">
        <v>66</v>
      </c>
      <c r="E3944" s="10">
        <v>1.1574074074074073E-5</v>
      </c>
      <c r="F3944" t="s">
        <v>327</v>
      </c>
      <c r="G3944" t="s">
        <v>328</v>
      </c>
      <c r="H3944" s="11">
        <v>44171.444050925929</v>
      </c>
      <c r="I3944" t="s">
        <v>5135</v>
      </c>
      <c r="J3944">
        <v>0</v>
      </c>
      <c r="K3944">
        <v>88</v>
      </c>
      <c r="M3944">
        <v>3942</v>
      </c>
      <c r="N3944" s="16">
        <v>1.1574074074074073E-5</v>
      </c>
      <c r="O3944">
        <v>18</v>
      </c>
      <c r="P3944">
        <v>6</v>
      </c>
      <c r="Q3944">
        <f>pqZwift[[#This Row],[Afstand]]+IF(pqZwift[[#This Row],[Index]]&gt;1,Q3943,0)</f>
        <v>24604</v>
      </c>
      <c r="R3944">
        <v>20</v>
      </c>
      <c r="S3944">
        <v>88</v>
      </c>
    </row>
    <row r="3945" spans="2:19" x14ac:dyDescent="0.25">
      <c r="B3945">
        <v>3943</v>
      </c>
      <c r="C3945" t="s">
        <v>1189</v>
      </c>
      <c r="D3945" t="s">
        <v>55</v>
      </c>
      <c r="E3945" s="10">
        <v>1.1574074074074073E-5</v>
      </c>
      <c r="F3945" t="s">
        <v>921</v>
      </c>
      <c r="G3945" t="s">
        <v>5136</v>
      </c>
      <c r="H3945" s="11">
        <v>44171.444062499999</v>
      </c>
      <c r="I3945" t="s">
        <v>5137</v>
      </c>
      <c r="J3945">
        <v>0</v>
      </c>
      <c r="K3945">
        <v>88</v>
      </c>
      <c r="M3945">
        <v>3943</v>
      </c>
      <c r="N3945" s="16">
        <v>1.1574074074074073E-5</v>
      </c>
      <c r="O3945">
        <v>18</v>
      </c>
      <c r="P3945">
        <v>5</v>
      </c>
      <c r="Q3945">
        <f>pqZwift[[#This Row],[Afstand]]+IF(pqZwift[[#This Row],[Index]]&gt;1,Q3944,0)</f>
        <v>24609</v>
      </c>
      <c r="R3945">
        <v>19</v>
      </c>
      <c r="S3945">
        <v>88</v>
      </c>
    </row>
    <row r="3946" spans="2:19" x14ac:dyDescent="0.25">
      <c r="B3946">
        <v>3944</v>
      </c>
      <c r="C3946" t="s">
        <v>1189</v>
      </c>
      <c r="D3946" t="s">
        <v>55</v>
      </c>
      <c r="E3946" s="10">
        <v>1.1574074074074073E-5</v>
      </c>
      <c r="F3946" t="s">
        <v>921</v>
      </c>
      <c r="G3946" t="s">
        <v>336</v>
      </c>
      <c r="H3946" s="11">
        <v>44171.444074074076</v>
      </c>
      <c r="I3946" t="s">
        <v>5138</v>
      </c>
      <c r="J3946">
        <v>0</v>
      </c>
      <c r="K3946">
        <v>88</v>
      </c>
      <c r="M3946">
        <v>3944</v>
      </c>
      <c r="N3946" s="16">
        <v>1.1574074074074073E-5</v>
      </c>
      <c r="O3946">
        <v>18</v>
      </c>
      <c r="P3946">
        <v>5</v>
      </c>
      <c r="Q3946">
        <f>pqZwift[[#This Row],[Afstand]]+IF(pqZwift[[#This Row],[Index]]&gt;1,Q3945,0)</f>
        <v>24614</v>
      </c>
      <c r="R3946">
        <v>19</v>
      </c>
      <c r="S3946">
        <v>88</v>
      </c>
    </row>
    <row r="3947" spans="2:19" x14ac:dyDescent="0.25">
      <c r="B3947">
        <v>3945</v>
      </c>
      <c r="C3947" t="s">
        <v>1194</v>
      </c>
      <c r="D3947" t="s">
        <v>66</v>
      </c>
      <c r="E3947" s="10">
        <v>1.1574074074074073E-5</v>
      </c>
      <c r="F3947" t="s">
        <v>67</v>
      </c>
      <c r="G3947" t="s">
        <v>458</v>
      </c>
      <c r="H3947" s="11">
        <v>44171.444085648145</v>
      </c>
      <c r="I3947" t="s">
        <v>5139</v>
      </c>
      <c r="J3947">
        <v>0</v>
      </c>
      <c r="K3947">
        <v>87</v>
      </c>
      <c r="M3947">
        <v>3945</v>
      </c>
      <c r="N3947" s="16">
        <v>1.1574074074074073E-5</v>
      </c>
      <c r="O3947">
        <v>19</v>
      </c>
      <c r="P3947">
        <v>6</v>
      </c>
      <c r="Q3947">
        <f>pqZwift[[#This Row],[Afstand]]+IF(pqZwift[[#This Row],[Index]]&gt;1,Q3946,0)</f>
        <v>24620</v>
      </c>
      <c r="R3947">
        <v>21</v>
      </c>
      <c r="S3947">
        <v>87</v>
      </c>
    </row>
    <row r="3948" spans="2:19" x14ac:dyDescent="0.25">
      <c r="B3948">
        <v>3946</v>
      </c>
      <c r="C3948" t="s">
        <v>1194</v>
      </c>
      <c r="D3948" t="s">
        <v>55</v>
      </c>
      <c r="E3948" s="10">
        <v>1.1574074074074073E-5</v>
      </c>
      <c r="F3948" t="s">
        <v>56</v>
      </c>
      <c r="G3948" t="s">
        <v>336</v>
      </c>
      <c r="H3948" s="11">
        <v>44171.444097222222</v>
      </c>
      <c r="I3948" t="s">
        <v>5140</v>
      </c>
      <c r="J3948">
        <v>0</v>
      </c>
      <c r="K3948">
        <v>88</v>
      </c>
      <c r="M3948">
        <v>3946</v>
      </c>
      <c r="N3948" s="16">
        <v>1.1574074074074073E-5</v>
      </c>
      <c r="O3948">
        <v>19</v>
      </c>
      <c r="P3948">
        <v>5</v>
      </c>
      <c r="Q3948">
        <f>pqZwift[[#This Row],[Afstand]]+IF(pqZwift[[#This Row],[Index]]&gt;1,Q3947,0)</f>
        <v>24625</v>
      </c>
      <c r="R3948">
        <v>17</v>
      </c>
      <c r="S3948">
        <v>88</v>
      </c>
    </row>
    <row r="3949" spans="2:19" x14ac:dyDescent="0.25">
      <c r="B3949">
        <v>3947</v>
      </c>
      <c r="C3949" t="s">
        <v>1194</v>
      </c>
      <c r="D3949" t="s">
        <v>55</v>
      </c>
      <c r="E3949" s="10">
        <v>1.1574074074074073E-5</v>
      </c>
      <c r="F3949" t="s">
        <v>61</v>
      </c>
      <c r="G3949" t="s">
        <v>336</v>
      </c>
      <c r="H3949" s="11">
        <v>44171.444108796299</v>
      </c>
      <c r="I3949" t="s">
        <v>5141</v>
      </c>
      <c r="J3949">
        <v>0</v>
      </c>
      <c r="K3949">
        <v>88</v>
      </c>
      <c r="M3949">
        <v>3947</v>
      </c>
      <c r="N3949" s="16">
        <v>1.1574074074074073E-5</v>
      </c>
      <c r="O3949">
        <v>19</v>
      </c>
      <c r="P3949">
        <v>5</v>
      </c>
      <c r="Q3949">
        <f>pqZwift[[#This Row],[Afstand]]+IF(pqZwift[[#This Row],[Index]]&gt;1,Q3948,0)</f>
        <v>24630</v>
      </c>
      <c r="R3949">
        <v>18</v>
      </c>
      <c r="S3949">
        <v>88</v>
      </c>
    </row>
    <row r="3950" spans="2:19" x14ac:dyDescent="0.25">
      <c r="B3950">
        <v>3948</v>
      </c>
      <c r="C3950" t="s">
        <v>1194</v>
      </c>
      <c r="D3950" t="s">
        <v>55</v>
      </c>
      <c r="E3950" s="10">
        <v>1.1574074074074073E-5</v>
      </c>
      <c r="F3950" t="s">
        <v>61</v>
      </c>
      <c r="G3950" t="s">
        <v>336</v>
      </c>
      <c r="H3950" s="11">
        <v>44171.444120370368</v>
      </c>
      <c r="I3950" t="s">
        <v>5142</v>
      </c>
      <c r="J3950">
        <v>0</v>
      </c>
      <c r="K3950">
        <v>88</v>
      </c>
      <c r="M3950">
        <v>3948</v>
      </c>
      <c r="N3950" s="16">
        <v>1.1574074074074073E-5</v>
      </c>
      <c r="O3950">
        <v>19</v>
      </c>
      <c r="P3950">
        <v>5</v>
      </c>
      <c r="Q3950">
        <f>pqZwift[[#This Row],[Afstand]]+IF(pqZwift[[#This Row],[Index]]&gt;1,Q3949,0)</f>
        <v>24635</v>
      </c>
      <c r="R3950">
        <v>18</v>
      </c>
      <c r="S3950">
        <v>88</v>
      </c>
    </row>
    <row r="3951" spans="2:19" x14ac:dyDescent="0.25">
      <c r="B3951">
        <v>3949</v>
      </c>
      <c r="C3951" t="s">
        <v>1194</v>
      </c>
      <c r="D3951" t="s">
        <v>55</v>
      </c>
      <c r="E3951" s="10">
        <v>1.1574074074074073E-5</v>
      </c>
      <c r="F3951" t="s">
        <v>61</v>
      </c>
      <c r="G3951" t="s">
        <v>336</v>
      </c>
      <c r="H3951" s="11">
        <v>44171.444131944445</v>
      </c>
      <c r="I3951" t="s">
        <v>5143</v>
      </c>
      <c r="J3951">
        <v>0</v>
      </c>
      <c r="K3951">
        <v>87</v>
      </c>
      <c r="M3951">
        <v>3949</v>
      </c>
      <c r="N3951" s="16">
        <v>1.1574074074074073E-5</v>
      </c>
      <c r="O3951">
        <v>19</v>
      </c>
      <c r="P3951">
        <v>5</v>
      </c>
      <c r="Q3951">
        <f>pqZwift[[#This Row],[Afstand]]+IF(pqZwift[[#This Row],[Index]]&gt;1,Q3950,0)</f>
        <v>24640</v>
      </c>
      <c r="R3951">
        <v>18</v>
      </c>
      <c r="S3951">
        <v>87</v>
      </c>
    </row>
    <row r="3952" spans="2:19" x14ac:dyDescent="0.25">
      <c r="B3952">
        <v>3950</v>
      </c>
      <c r="C3952" t="s">
        <v>1197</v>
      </c>
      <c r="D3952" t="s">
        <v>55</v>
      </c>
      <c r="E3952" s="10">
        <v>1.1574074074074073E-5</v>
      </c>
      <c r="F3952" t="s">
        <v>61</v>
      </c>
      <c r="G3952" t="s">
        <v>336</v>
      </c>
      <c r="H3952" s="11">
        <v>44171.444143518522</v>
      </c>
      <c r="I3952" t="s">
        <v>5144</v>
      </c>
      <c r="J3952">
        <v>0</v>
      </c>
      <c r="K3952">
        <v>88</v>
      </c>
      <c r="M3952">
        <v>3950</v>
      </c>
      <c r="N3952" s="16">
        <v>1.1574074074074073E-5</v>
      </c>
      <c r="O3952">
        <v>20</v>
      </c>
      <c r="P3952">
        <v>5</v>
      </c>
      <c r="Q3952">
        <f>pqZwift[[#This Row],[Afstand]]+IF(pqZwift[[#This Row],[Index]]&gt;1,Q3951,0)</f>
        <v>24645</v>
      </c>
      <c r="R3952">
        <v>18</v>
      </c>
      <c r="S3952">
        <v>88</v>
      </c>
    </row>
    <row r="3953" spans="2:19" x14ac:dyDescent="0.25">
      <c r="B3953">
        <v>3951</v>
      </c>
      <c r="C3953" t="s">
        <v>1197</v>
      </c>
      <c r="D3953" t="s">
        <v>55</v>
      </c>
      <c r="E3953" s="10">
        <v>1.1574074074074073E-5</v>
      </c>
      <c r="F3953" t="s">
        <v>921</v>
      </c>
      <c r="G3953" t="s">
        <v>336</v>
      </c>
      <c r="H3953" s="11">
        <v>44171.444155092591</v>
      </c>
      <c r="I3953" t="s">
        <v>5145</v>
      </c>
      <c r="J3953">
        <v>0</v>
      </c>
      <c r="K3953">
        <v>89</v>
      </c>
      <c r="M3953">
        <v>3951</v>
      </c>
      <c r="N3953" s="16">
        <v>1.1574074074074073E-5</v>
      </c>
      <c r="O3953">
        <v>20</v>
      </c>
      <c r="P3953">
        <v>5</v>
      </c>
      <c r="Q3953">
        <f>pqZwift[[#This Row],[Afstand]]+IF(pqZwift[[#This Row],[Index]]&gt;1,Q3952,0)</f>
        <v>24650</v>
      </c>
      <c r="R3953">
        <v>19</v>
      </c>
      <c r="S3953">
        <v>89</v>
      </c>
    </row>
    <row r="3954" spans="2:19" x14ac:dyDescent="0.25">
      <c r="B3954">
        <v>3952</v>
      </c>
      <c r="C3954" t="s">
        <v>1197</v>
      </c>
      <c r="D3954" t="s">
        <v>55</v>
      </c>
      <c r="E3954" s="10">
        <v>1.1574074074074073E-5</v>
      </c>
      <c r="F3954" t="s">
        <v>921</v>
      </c>
      <c r="G3954" t="s">
        <v>336</v>
      </c>
      <c r="H3954" s="11">
        <v>44171.444166666668</v>
      </c>
      <c r="I3954" t="s">
        <v>5146</v>
      </c>
      <c r="J3954">
        <v>0</v>
      </c>
      <c r="K3954">
        <v>89</v>
      </c>
      <c r="M3954">
        <v>3952</v>
      </c>
      <c r="N3954" s="16">
        <v>1.1574074074074073E-5</v>
      </c>
      <c r="O3954">
        <v>20</v>
      </c>
      <c r="P3954">
        <v>5</v>
      </c>
      <c r="Q3954">
        <f>pqZwift[[#This Row],[Afstand]]+IF(pqZwift[[#This Row],[Index]]&gt;1,Q3953,0)</f>
        <v>24655</v>
      </c>
      <c r="R3954">
        <v>19</v>
      </c>
      <c r="S3954">
        <v>89</v>
      </c>
    </row>
    <row r="3955" spans="2:19" x14ac:dyDescent="0.25">
      <c r="B3955">
        <v>3953</v>
      </c>
      <c r="C3955" t="s">
        <v>1197</v>
      </c>
      <c r="D3955" t="s">
        <v>55</v>
      </c>
      <c r="E3955" s="10">
        <v>1.1574074074074073E-5</v>
      </c>
      <c r="F3955" t="s">
        <v>921</v>
      </c>
      <c r="G3955" t="s">
        <v>336</v>
      </c>
      <c r="H3955" s="11">
        <v>44171.444178240738</v>
      </c>
      <c r="I3955" t="s">
        <v>5147</v>
      </c>
      <c r="J3955">
        <v>0</v>
      </c>
      <c r="K3955">
        <v>91</v>
      </c>
      <c r="M3955">
        <v>3953</v>
      </c>
      <c r="N3955" s="16">
        <v>1.1574074074074073E-5</v>
      </c>
      <c r="O3955">
        <v>20</v>
      </c>
      <c r="P3955">
        <v>5</v>
      </c>
      <c r="Q3955">
        <f>pqZwift[[#This Row],[Afstand]]+IF(pqZwift[[#This Row],[Index]]&gt;1,Q3954,0)</f>
        <v>24660</v>
      </c>
      <c r="R3955">
        <v>19</v>
      </c>
      <c r="S3955">
        <v>91</v>
      </c>
    </row>
    <row r="3956" spans="2:19" x14ac:dyDescent="0.25">
      <c r="B3956">
        <v>3954</v>
      </c>
      <c r="C3956" t="s">
        <v>1197</v>
      </c>
      <c r="D3956" t="s">
        <v>55</v>
      </c>
      <c r="E3956" s="10">
        <v>1.1574074074074073E-5</v>
      </c>
      <c r="F3956" t="s">
        <v>921</v>
      </c>
      <c r="G3956" t="s">
        <v>336</v>
      </c>
      <c r="H3956" s="11">
        <v>44171.444189814814</v>
      </c>
      <c r="I3956" t="s">
        <v>5148</v>
      </c>
      <c r="J3956">
        <v>0</v>
      </c>
      <c r="K3956">
        <v>91</v>
      </c>
      <c r="M3956">
        <v>3954</v>
      </c>
      <c r="N3956" s="16">
        <v>1.1574074074074073E-5</v>
      </c>
      <c r="O3956">
        <v>20</v>
      </c>
      <c r="P3956">
        <v>5</v>
      </c>
      <c r="Q3956">
        <f>pqZwift[[#This Row],[Afstand]]+IF(pqZwift[[#This Row],[Index]]&gt;1,Q3955,0)</f>
        <v>24665</v>
      </c>
      <c r="R3956">
        <v>19</v>
      </c>
      <c r="S3956">
        <v>91</v>
      </c>
    </row>
    <row r="3957" spans="2:19" x14ac:dyDescent="0.25">
      <c r="B3957">
        <v>3955</v>
      </c>
      <c r="C3957" t="s">
        <v>1197</v>
      </c>
      <c r="D3957" t="s">
        <v>66</v>
      </c>
      <c r="E3957" s="10">
        <v>1.1574074074074073E-5</v>
      </c>
      <c r="F3957" t="s">
        <v>315</v>
      </c>
      <c r="G3957" t="s">
        <v>1142</v>
      </c>
      <c r="H3957" s="11">
        <v>44171.444201388891</v>
      </c>
      <c r="I3957" t="s">
        <v>5149</v>
      </c>
      <c r="J3957">
        <v>0</v>
      </c>
      <c r="K3957">
        <v>91</v>
      </c>
      <c r="M3957">
        <v>3955</v>
      </c>
      <c r="N3957" s="16">
        <v>1.1574074074074073E-5</v>
      </c>
      <c r="O3957">
        <v>20</v>
      </c>
      <c r="P3957">
        <v>6</v>
      </c>
      <c r="Q3957">
        <f>pqZwift[[#This Row],[Afstand]]+IF(pqZwift[[#This Row],[Index]]&gt;1,Q3956,0)</f>
        <v>24671</v>
      </c>
      <c r="R3957">
        <v>23</v>
      </c>
      <c r="S3957">
        <v>91</v>
      </c>
    </row>
    <row r="3958" spans="2:19" x14ac:dyDescent="0.25">
      <c r="B3958">
        <v>3956</v>
      </c>
      <c r="C3958" t="s">
        <v>1197</v>
      </c>
      <c r="D3958" t="s">
        <v>66</v>
      </c>
      <c r="E3958" s="10">
        <v>1.1574074074074073E-5</v>
      </c>
      <c r="F3958" t="s">
        <v>327</v>
      </c>
      <c r="G3958" t="s">
        <v>336</v>
      </c>
      <c r="H3958" s="11">
        <v>44171.444212962961</v>
      </c>
      <c r="I3958" t="s">
        <v>5150</v>
      </c>
      <c r="J3958">
        <v>0</v>
      </c>
      <c r="K3958">
        <v>91</v>
      </c>
      <c r="M3958">
        <v>3956</v>
      </c>
      <c r="N3958" s="16">
        <v>1.1574074074074073E-5</v>
      </c>
      <c r="O3958">
        <v>20</v>
      </c>
      <c r="P3958">
        <v>6</v>
      </c>
      <c r="Q3958">
        <f>pqZwift[[#This Row],[Afstand]]+IF(pqZwift[[#This Row],[Index]]&gt;1,Q3957,0)</f>
        <v>24677</v>
      </c>
      <c r="R3958">
        <v>20</v>
      </c>
      <c r="S3958">
        <v>91</v>
      </c>
    </row>
    <row r="3959" spans="2:19" x14ac:dyDescent="0.25">
      <c r="B3959">
        <v>3957</v>
      </c>
      <c r="C3959" t="s">
        <v>1197</v>
      </c>
      <c r="D3959" t="s">
        <v>66</v>
      </c>
      <c r="E3959" s="10">
        <v>1.1574074074074073E-5</v>
      </c>
      <c r="F3959" t="s">
        <v>67</v>
      </c>
      <c r="G3959" t="s">
        <v>336</v>
      </c>
      <c r="H3959" s="11">
        <v>44171.444224537037</v>
      </c>
      <c r="I3959" t="s">
        <v>5151</v>
      </c>
      <c r="J3959">
        <v>0</v>
      </c>
      <c r="K3959">
        <v>92</v>
      </c>
      <c r="M3959">
        <v>3957</v>
      </c>
      <c r="N3959" s="16">
        <v>1.1574074074074073E-5</v>
      </c>
      <c r="O3959">
        <v>20</v>
      </c>
      <c r="P3959">
        <v>6</v>
      </c>
      <c r="Q3959">
        <f>pqZwift[[#This Row],[Afstand]]+IF(pqZwift[[#This Row],[Index]]&gt;1,Q3958,0)</f>
        <v>24683</v>
      </c>
      <c r="R3959">
        <v>21</v>
      </c>
      <c r="S3959">
        <v>92</v>
      </c>
    </row>
    <row r="3960" spans="2:19" x14ac:dyDescent="0.25">
      <c r="B3960">
        <v>3958</v>
      </c>
      <c r="C3960" t="s">
        <v>1197</v>
      </c>
      <c r="D3960" t="s">
        <v>66</v>
      </c>
      <c r="E3960" s="10">
        <v>1.1574074074074073E-5</v>
      </c>
      <c r="F3960" t="s">
        <v>67</v>
      </c>
      <c r="G3960" t="s">
        <v>336</v>
      </c>
      <c r="H3960" s="11">
        <v>44171.444236111114</v>
      </c>
      <c r="I3960" t="s">
        <v>5152</v>
      </c>
      <c r="J3960">
        <v>0</v>
      </c>
      <c r="K3960">
        <v>92</v>
      </c>
      <c r="M3960">
        <v>3958</v>
      </c>
      <c r="N3960" s="16">
        <v>1.1574074074074073E-5</v>
      </c>
      <c r="O3960">
        <v>20</v>
      </c>
      <c r="P3960">
        <v>6</v>
      </c>
      <c r="Q3960">
        <f>pqZwift[[#This Row],[Afstand]]+IF(pqZwift[[#This Row],[Index]]&gt;1,Q3959,0)</f>
        <v>24689</v>
      </c>
      <c r="R3960">
        <v>21</v>
      </c>
      <c r="S3960">
        <v>92</v>
      </c>
    </row>
    <row r="3961" spans="2:19" x14ac:dyDescent="0.25">
      <c r="B3961">
        <v>3959</v>
      </c>
      <c r="C3961" t="s">
        <v>1197</v>
      </c>
      <c r="D3961" t="s">
        <v>66</v>
      </c>
      <c r="E3961" s="10">
        <v>1.1574074074074073E-5</v>
      </c>
      <c r="F3961" t="s">
        <v>70</v>
      </c>
      <c r="G3961" t="s">
        <v>1118</v>
      </c>
      <c r="H3961" s="11">
        <v>44171.444247685184</v>
      </c>
      <c r="I3961" t="s">
        <v>5153</v>
      </c>
      <c r="J3961">
        <v>0</v>
      </c>
      <c r="K3961">
        <v>93</v>
      </c>
      <c r="M3961">
        <v>3959</v>
      </c>
      <c r="N3961" s="16">
        <v>1.1574074074074073E-5</v>
      </c>
      <c r="O3961">
        <v>20</v>
      </c>
      <c r="P3961">
        <v>6</v>
      </c>
      <c r="Q3961">
        <f>pqZwift[[#This Row],[Afstand]]+IF(pqZwift[[#This Row],[Index]]&gt;1,Q3960,0)</f>
        <v>24695</v>
      </c>
      <c r="R3961">
        <v>22</v>
      </c>
      <c r="S3961">
        <v>93</v>
      </c>
    </row>
    <row r="3962" spans="2:19" x14ac:dyDescent="0.25">
      <c r="B3962">
        <v>3960</v>
      </c>
      <c r="C3962" t="s">
        <v>1197</v>
      </c>
      <c r="D3962" t="s">
        <v>66</v>
      </c>
      <c r="E3962" s="10">
        <v>1.1574074074074073E-5</v>
      </c>
      <c r="F3962" t="s">
        <v>70</v>
      </c>
      <c r="G3962" t="s">
        <v>336</v>
      </c>
      <c r="H3962" s="11">
        <v>44171.44425925926</v>
      </c>
      <c r="I3962" t="s">
        <v>5154</v>
      </c>
      <c r="J3962">
        <v>0</v>
      </c>
      <c r="K3962">
        <v>92</v>
      </c>
      <c r="M3962">
        <v>3960</v>
      </c>
      <c r="N3962" s="16">
        <v>1.1574074074074073E-5</v>
      </c>
      <c r="O3962">
        <v>20</v>
      </c>
      <c r="P3962">
        <v>6</v>
      </c>
      <c r="Q3962">
        <f>pqZwift[[#This Row],[Afstand]]+IF(pqZwift[[#This Row],[Index]]&gt;1,Q3961,0)</f>
        <v>24701</v>
      </c>
      <c r="R3962">
        <v>22</v>
      </c>
      <c r="S3962">
        <v>92</v>
      </c>
    </row>
    <row r="3963" spans="2:19" x14ac:dyDescent="0.25">
      <c r="B3963">
        <v>3961</v>
      </c>
      <c r="C3963" t="s">
        <v>1197</v>
      </c>
      <c r="D3963" t="s">
        <v>43</v>
      </c>
      <c r="E3963" s="10">
        <v>1.1574074074074073E-5</v>
      </c>
      <c r="F3963" t="s">
        <v>315</v>
      </c>
      <c r="G3963" t="s">
        <v>1121</v>
      </c>
      <c r="H3963" s="11">
        <v>44171.44427083333</v>
      </c>
      <c r="I3963" t="s">
        <v>5155</v>
      </c>
      <c r="J3963">
        <v>0</v>
      </c>
      <c r="K3963">
        <v>91</v>
      </c>
      <c r="M3963">
        <v>3961</v>
      </c>
      <c r="N3963" s="16">
        <v>1.1574074074074073E-5</v>
      </c>
      <c r="O3963">
        <v>20</v>
      </c>
      <c r="P3963">
        <v>7</v>
      </c>
      <c r="Q3963">
        <f>pqZwift[[#This Row],[Afstand]]+IF(pqZwift[[#This Row],[Index]]&gt;1,Q3962,0)</f>
        <v>24708</v>
      </c>
      <c r="R3963">
        <v>23</v>
      </c>
      <c r="S3963">
        <v>91</v>
      </c>
    </row>
    <row r="3964" spans="2:19" x14ac:dyDescent="0.25">
      <c r="B3964">
        <v>3962</v>
      </c>
      <c r="C3964" t="s">
        <v>1197</v>
      </c>
      <c r="D3964" t="s">
        <v>66</v>
      </c>
      <c r="E3964" s="10">
        <v>1.1574074074074073E-5</v>
      </c>
      <c r="F3964" t="s">
        <v>315</v>
      </c>
      <c r="G3964" t="s">
        <v>336</v>
      </c>
      <c r="H3964" s="11">
        <v>44171.444282407407</v>
      </c>
      <c r="I3964" t="s">
        <v>5156</v>
      </c>
      <c r="J3964">
        <v>0</v>
      </c>
      <c r="K3964">
        <v>91</v>
      </c>
      <c r="M3964">
        <v>3962</v>
      </c>
      <c r="N3964" s="16">
        <v>1.1574074074074073E-5</v>
      </c>
      <c r="O3964">
        <v>20</v>
      </c>
      <c r="P3964">
        <v>6</v>
      </c>
      <c r="Q3964">
        <f>pqZwift[[#This Row],[Afstand]]+IF(pqZwift[[#This Row],[Index]]&gt;1,Q3963,0)</f>
        <v>24714</v>
      </c>
      <c r="R3964">
        <v>23</v>
      </c>
      <c r="S3964">
        <v>91</v>
      </c>
    </row>
    <row r="3965" spans="2:19" x14ac:dyDescent="0.25">
      <c r="B3965">
        <v>3963</v>
      </c>
      <c r="C3965" t="s">
        <v>1197</v>
      </c>
      <c r="D3965" t="s">
        <v>43</v>
      </c>
      <c r="E3965" s="10">
        <v>1.1574074074074073E-5</v>
      </c>
      <c r="F3965" t="s">
        <v>173</v>
      </c>
      <c r="G3965" t="s">
        <v>1123</v>
      </c>
      <c r="H3965" s="11">
        <v>44171.444293981483</v>
      </c>
      <c r="I3965" t="s">
        <v>5157</v>
      </c>
      <c r="J3965">
        <v>0</v>
      </c>
      <c r="K3965">
        <v>91</v>
      </c>
      <c r="M3965">
        <v>3963</v>
      </c>
      <c r="N3965" s="16">
        <v>1.1574074074074073E-5</v>
      </c>
      <c r="O3965">
        <v>20</v>
      </c>
      <c r="P3965">
        <v>7</v>
      </c>
      <c r="Q3965">
        <f>pqZwift[[#This Row],[Afstand]]+IF(pqZwift[[#This Row],[Index]]&gt;1,Q3964,0)</f>
        <v>24721</v>
      </c>
      <c r="R3965">
        <v>25</v>
      </c>
      <c r="S3965">
        <v>91</v>
      </c>
    </row>
    <row r="3966" spans="2:19" x14ac:dyDescent="0.25">
      <c r="B3966">
        <v>3964</v>
      </c>
      <c r="C3966" t="s">
        <v>1197</v>
      </c>
      <c r="D3966" t="s">
        <v>43</v>
      </c>
      <c r="E3966" s="10">
        <v>1.1574074074074073E-5</v>
      </c>
      <c r="F3966" t="s">
        <v>173</v>
      </c>
      <c r="G3966" t="s">
        <v>1882</v>
      </c>
      <c r="H3966" s="11">
        <v>44171.444305555553</v>
      </c>
      <c r="I3966" t="s">
        <v>5158</v>
      </c>
      <c r="J3966">
        <v>0</v>
      </c>
      <c r="K3966">
        <v>90</v>
      </c>
      <c r="M3966">
        <v>3964</v>
      </c>
      <c r="N3966" s="16">
        <v>1.1574074074074073E-5</v>
      </c>
      <c r="O3966">
        <v>20</v>
      </c>
      <c r="P3966">
        <v>7</v>
      </c>
      <c r="Q3966">
        <f>pqZwift[[#This Row],[Afstand]]+IF(pqZwift[[#This Row],[Index]]&gt;1,Q3965,0)</f>
        <v>24728</v>
      </c>
      <c r="R3966">
        <v>25</v>
      </c>
      <c r="S3966">
        <v>90</v>
      </c>
    </row>
    <row r="3967" spans="2:19" x14ac:dyDescent="0.25">
      <c r="B3967">
        <v>3965</v>
      </c>
      <c r="C3967" t="s">
        <v>1197</v>
      </c>
      <c r="D3967" t="s">
        <v>43</v>
      </c>
      <c r="E3967" s="10">
        <v>1.1574074074074073E-5</v>
      </c>
      <c r="F3967" t="s">
        <v>79</v>
      </c>
      <c r="G3967" t="s">
        <v>1131</v>
      </c>
      <c r="H3967" s="11">
        <v>44171.44431712963</v>
      </c>
      <c r="I3967" t="s">
        <v>5159</v>
      </c>
      <c r="J3967">
        <v>0</v>
      </c>
      <c r="K3967">
        <v>89</v>
      </c>
      <c r="M3967">
        <v>3965</v>
      </c>
      <c r="N3967" s="16">
        <v>1.1574074074074073E-5</v>
      </c>
      <c r="O3967">
        <v>20</v>
      </c>
      <c r="P3967">
        <v>7</v>
      </c>
      <c r="Q3967">
        <f>pqZwift[[#This Row],[Afstand]]+IF(pqZwift[[#This Row],[Index]]&gt;1,Q3966,0)</f>
        <v>24735</v>
      </c>
      <c r="R3967">
        <v>26</v>
      </c>
      <c r="S3967">
        <v>89</v>
      </c>
    </row>
    <row r="3968" spans="2:19" x14ac:dyDescent="0.25">
      <c r="B3968">
        <v>3966</v>
      </c>
      <c r="C3968" t="s">
        <v>1197</v>
      </c>
      <c r="D3968" t="s">
        <v>43</v>
      </c>
      <c r="E3968" s="10">
        <v>1.1574074074074073E-5</v>
      </c>
      <c r="F3968" t="s">
        <v>173</v>
      </c>
      <c r="G3968" t="s">
        <v>1133</v>
      </c>
      <c r="H3968" s="11">
        <v>44171.444328703707</v>
      </c>
      <c r="I3968" t="s">
        <v>5160</v>
      </c>
      <c r="J3968">
        <v>0</v>
      </c>
      <c r="K3968">
        <v>89</v>
      </c>
      <c r="M3968">
        <v>3966</v>
      </c>
      <c r="N3968" s="16">
        <v>1.1574074074074073E-5</v>
      </c>
      <c r="O3968">
        <v>20</v>
      </c>
      <c r="P3968">
        <v>7</v>
      </c>
      <c r="Q3968">
        <f>pqZwift[[#This Row],[Afstand]]+IF(pqZwift[[#This Row],[Index]]&gt;1,Q3967,0)</f>
        <v>24742</v>
      </c>
      <c r="R3968">
        <v>25</v>
      </c>
      <c r="S3968">
        <v>89</v>
      </c>
    </row>
    <row r="3969" spans="2:19" x14ac:dyDescent="0.25">
      <c r="B3969">
        <v>3967</v>
      </c>
      <c r="C3969" t="s">
        <v>1197</v>
      </c>
      <c r="D3969" t="s">
        <v>43</v>
      </c>
      <c r="E3969" s="10">
        <v>1.1574074074074073E-5</v>
      </c>
      <c r="F3969" t="s">
        <v>173</v>
      </c>
      <c r="G3969" t="s">
        <v>1133</v>
      </c>
      <c r="H3969" s="11">
        <v>44171.444340277776</v>
      </c>
      <c r="I3969" t="s">
        <v>5161</v>
      </c>
      <c r="J3969">
        <v>0</v>
      </c>
      <c r="K3969">
        <v>89</v>
      </c>
      <c r="M3969">
        <v>3967</v>
      </c>
      <c r="N3969" s="16">
        <v>1.1574074074074073E-5</v>
      </c>
      <c r="O3969">
        <v>20</v>
      </c>
      <c r="P3969">
        <v>7</v>
      </c>
      <c r="Q3969">
        <f>pqZwift[[#This Row],[Afstand]]+IF(pqZwift[[#This Row],[Index]]&gt;1,Q3968,0)</f>
        <v>24749</v>
      </c>
      <c r="R3969">
        <v>25</v>
      </c>
      <c r="S3969">
        <v>89</v>
      </c>
    </row>
    <row r="3970" spans="2:19" x14ac:dyDescent="0.25">
      <c r="B3970">
        <v>3968</v>
      </c>
      <c r="C3970" t="s">
        <v>1197</v>
      </c>
      <c r="D3970" t="s">
        <v>35</v>
      </c>
      <c r="E3970" s="10">
        <v>1.1574074074074073E-5</v>
      </c>
      <c r="F3970" t="s">
        <v>185</v>
      </c>
      <c r="G3970" t="s">
        <v>5162</v>
      </c>
      <c r="H3970" s="11">
        <v>44171.444351851853</v>
      </c>
      <c r="I3970" t="s">
        <v>5163</v>
      </c>
      <c r="J3970">
        <v>0</v>
      </c>
      <c r="K3970">
        <v>89</v>
      </c>
      <c r="M3970">
        <v>3968</v>
      </c>
      <c r="N3970" s="16">
        <v>1.1574074074074073E-5</v>
      </c>
      <c r="O3970">
        <v>20</v>
      </c>
      <c r="P3970">
        <v>8</v>
      </c>
      <c r="Q3970">
        <f>pqZwift[[#This Row],[Afstand]]+IF(pqZwift[[#This Row],[Index]]&gt;1,Q3969,0)</f>
        <v>24757</v>
      </c>
      <c r="R3970">
        <v>28</v>
      </c>
      <c r="S3970">
        <v>89</v>
      </c>
    </row>
    <row r="3971" spans="2:19" x14ac:dyDescent="0.25">
      <c r="B3971">
        <v>3969</v>
      </c>
      <c r="C3971" t="s">
        <v>1197</v>
      </c>
      <c r="D3971" t="s">
        <v>35</v>
      </c>
      <c r="E3971" s="10">
        <v>1.1574074074074073E-5</v>
      </c>
      <c r="F3971" t="s">
        <v>76</v>
      </c>
      <c r="G3971" t="s">
        <v>1047</v>
      </c>
      <c r="H3971" s="11">
        <v>44171.444363425922</v>
      </c>
      <c r="I3971" t="s">
        <v>5164</v>
      </c>
      <c r="J3971">
        <v>0</v>
      </c>
      <c r="K3971">
        <v>89</v>
      </c>
      <c r="M3971">
        <v>3969</v>
      </c>
      <c r="N3971" s="16">
        <v>1.1574074074074073E-5</v>
      </c>
      <c r="O3971">
        <v>20</v>
      </c>
      <c r="P3971">
        <v>8</v>
      </c>
      <c r="Q3971">
        <f>pqZwift[[#This Row],[Afstand]]+IF(pqZwift[[#This Row],[Index]]&gt;1,Q3970,0)</f>
        <v>24765</v>
      </c>
      <c r="R3971">
        <v>27</v>
      </c>
      <c r="S3971">
        <v>89</v>
      </c>
    </row>
    <row r="3972" spans="2:19" x14ac:dyDescent="0.25">
      <c r="B3972">
        <v>3970</v>
      </c>
      <c r="C3972" t="s">
        <v>1194</v>
      </c>
      <c r="D3972" t="s">
        <v>35</v>
      </c>
      <c r="E3972" s="10">
        <v>1.1574074074074073E-5</v>
      </c>
      <c r="F3972" t="s">
        <v>84</v>
      </c>
      <c r="G3972" t="s">
        <v>1344</v>
      </c>
      <c r="H3972" s="11">
        <v>44171.444374999999</v>
      </c>
      <c r="I3972" t="s">
        <v>5165</v>
      </c>
      <c r="J3972">
        <v>0</v>
      </c>
      <c r="K3972">
        <v>92</v>
      </c>
      <c r="M3972">
        <v>3970</v>
      </c>
      <c r="N3972" s="16">
        <v>1.1574074074074073E-5</v>
      </c>
      <c r="O3972">
        <v>19</v>
      </c>
      <c r="P3972">
        <v>8</v>
      </c>
      <c r="Q3972">
        <f>pqZwift[[#This Row],[Afstand]]+IF(pqZwift[[#This Row],[Index]]&gt;1,Q3971,0)</f>
        <v>24773</v>
      </c>
      <c r="R3972">
        <v>29</v>
      </c>
      <c r="S3972">
        <v>92</v>
      </c>
    </row>
    <row r="3973" spans="2:19" x14ac:dyDescent="0.25">
      <c r="B3973">
        <v>3971</v>
      </c>
      <c r="C3973" t="s">
        <v>1194</v>
      </c>
      <c r="D3973" t="s">
        <v>35</v>
      </c>
      <c r="E3973" s="10">
        <v>1.1574074074074073E-5</v>
      </c>
      <c r="F3973" t="s">
        <v>84</v>
      </c>
      <c r="G3973" t="s">
        <v>1861</v>
      </c>
      <c r="H3973" s="11">
        <v>44171.444386574076</v>
      </c>
      <c r="I3973" t="s">
        <v>5166</v>
      </c>
      <c r="J3973">
        <v>0</v>
      </c>
      <c r="K3973">
        <v>92</v>
      </c>
      <c r="M3973">
        <v>3971</v>
      </c>
      <c r="N3973" s="16">
        <v>1.1574074074074073E-5</v>
      </c>
      <c r="O3973">
        <v>19</v>
      </c>
      <c r="P3973">
        <v>8</v>
      </c>
      <c r="Q3973">
        <f>pqZwift[[#This Row],[Afstand]]+IF(pqZwift[[#This Row],[Index]]&gt;1,Q3972,0)</f>
        <v>24781</v>
      </c>
      <c r="R3973">
        <v>29</v>
      </c>
      <c r="S3973">
        <v>92</v>
      </c>
    </row>
    <row r="3974" spans="2:19" x14ac:dyDescent="0.25">
      <c r="B3974">
        <v>3972</v>
      </c>
      <c r="C3974" t="s">
        <v>1194</v>
      </c>
      <c r="D3974" t="s">
        <v>43</v>
      </c>
      <c r="E3974" s="10">
        <v>1.1574074074074073E-5</v>
      </c>
      <c r="F3974" t="s">
        <v>79</v>
      </c>
      <c r="G3974" t="s">
        <v>1845</v>
      </c>
      <c r="H3974" s="11">
        <v>44171.444398148145</v>
      </c>
      <c r="I3974" t="s">
        <v>5167</v>
      </c>
      <c r="J3974">
        <v>0</v>
      </c>
      <c r="K3974">
        <v>93</v>
      </c>
      <c r="M3974">
        <v>3972</v>
      </c>
      <c r="N3974" s="16">
        <v>1.1574074074074073E-5</v>
      </c>
      <c r="O3974">
        <v>19</v>
      </c>
      <c r="P3974">
        <v>7</v>
      </c>
      <c r="Q3974">
        <f>pqZwift[[#This Row],[Afstand]]+IF(pqZwift[[#This Row],[Index]]&gt;1,Q3973,0)</f>
        <v>24788</v>
      </c>
      <c r="R3974">
        <v>26</v>
      </c>
      <c r="S3974">
        <v>93</v>
      </c>
    </row>
    <row r="3975" spans="2:19" x14ac:dyDescent="0.25">
      <c r="B3975">
        <v>3973</v>
      </c>
      <c r="C3975" t="s">
        <v>1194</v>
      </c>
      <c r="D3975" t="s">
        <v>87</v>
      </c>
      <c r="E3975" s="10">
        <v>1.1574074074074073E-5</v>
      </c>
      <c r="F3975" t="s">
        <v>88</v>
      </c>
      <c r="G3975" t="s">
        <v>2379</v>
      </c>
      <c r="H3975" s="11">
        <v>44171.444409722222</v>
      </c>
      <c r="I3975" t="s">
        <v>5168</v>
      </c>
      <c r="J3975">
        <v>0</v>
      </c>
      <c r="K3975">
        <v>92</v>
      </c>
      <c r="M3975">
        <v>3973</v>
      </c>
      <c r="N3975" s="16">
        <v>1.1574074074074073E-5</v>
      </c>
      <c r="O3975">
        <v>19</v>
      </c>
      <c r="P3975">
        <v>9</v>
      </c>
      <c r="Q3975">
        <f>pqZwift[[#This Row],[Afstand]]+IF(pqZwift[[#This Row],[Index]]&gt;1,Q3974,0)</f>
        <v>24797</v>
      </c>
      <c r="R3975">
        <v>32</v>
      </c>
      <c r="S3975">
        <v>92</v>
      </c>
    </row>
    <row r="3976" spans="2:19" x14ac:dyDescent="0.25">
      <c r="B3976">
        <v>3974</v>
      </c>
      <c r="C3976" t="s">
        <v>1189</v>
      </c>
      <c r="D3976" t="s">
        <v>117</v>
      </c>
      <c r="E3976" s="10">
        <v>1.1574074074074073E-5</v>
      </c>
      <c r="F3976" t="s">
        <v>388</v>
      </c>
      <c r="G3976" t="s">
        <v>1207</v>
      </c>
      <c r="H3976" s="11">
        <v>44171.444421296299</v>
      </c>
      <c r="I3976" t="s">
        <v>5169</v>
      </c>
      <c r="J3976">
        <v>0</v>
      </c>
      <c r="K3976">
        <v>93</v>
      </c>
      <c r="M3976">
        <v>3974</v>
      </c>
      <c r="N3976" s="16">
        <v>1.1574074074074073E-5</v>
      </c>
      <c r="O3976">
        <v>18</v>
      </c>
      <c r="P3976">
        <v>11</v>
      </c>
      <c r="Q3976">
        <f>pqZwift[[#This Row],[Afstand]]+IF(pqZwift[[#This Row],[Index]]&gt;1,Q3975,0)</f>
        <v>24808</v>
      </c>
      <c r="R3976">
        <v>38</v>
      </c>
      <c r="S3976">
        <v>93</v>
      </c>
    </row>
    <row r="3977" spans="2:19" x14ac:dyDescent="0.25">
      <c r="B3977">
        <v>3975</v>
      </c>
      <c r="C3977" t="s">
        <v>1189</v>
      </c>
      <c r="D3977" t="s">
        <v>35</v>
      </c>
      <c r="E3977" s="10">
        <v>1.1574074074074073E-5</v>
      </c>
      <c r="F3977" t="s">
        <v>161</v>
      </c>
      <c r="G3977" t="s">
        <v>5170</v>
      </c>
      <c r="H3977" s="11">
        <v>44171.444432870368</v>
      </c>
      <c r="I3977" t="s">
        <v>5171</v>
      </c>
      <c r="J3977">
        <v>0</v>
      </c>
      <c r="K3977">
        <v>91</v>
      </c>
      <c r="M3977">
        <v>3975</v>
      </c>
      <c r="N3977" s="16">
        <v>1.1574074074074073E-5</v>
      </c>
      <c r="O3977">
        <v>18</v>
      </c>
      <c r="P3977">
        <v>8</v>
      </c>
      <c r="Q3977">
        <f>pqZwift[[#This Row],[Afstand]]+IF(pqZwift[[#This Row],[Index]]&gt;1,Q3976,0)</f>
        <v>24816</v>
      </c>
      <c r="R3977">
        <v>30</v>
      </c>
      <c r="S3977">
        <v>91</v>
      </c>
    </row>
    <row r="3978" spans="2:19" x14ac:dyDescent="0.25">
      <c r="B3978">
        <v>3976</v>
      </c>
      <c r="C3978" t="s">
        <v>1189</v>
      </c>
      <c r="D3978" t="s">
        <v>117</v>
      </c>
      <c r="E3978" s="10">
        <v>1.1574074074074073E-5</v>
      </c>
      <c r="F3978" t="s">
        <v>388</v>
      </c>
      <c r="G3978" t="s">
        <v>5172</v>
      </c>
      <c r="H3978" s="11">
        <v>44171.444444444445</v>
      </c>
      <c r="I3978" t="s">
        <v>5173</v>
      </c>
      <c r="J3978">
        <v>0</v>
      </c>
      <c r="K3978">
        <v>90</v>
      </c>
      <c r="M3978">
        <v>3976</v>
      </c>
      <c r="N3978" s="16">
        <v>1.1574074074074073E-5</v>
      </c>
      <c r="O3978">
        <v>18</v>
      </c>
      <c r="P3978">
        <v>11</v>
      </c>
      <c r="Q3978">
        <f>pqZwift[[#This Row],[Afstand]]+IF(pqZwift[[#This Row],[Index]]&gt;1,Q3977,0)</f>
        <v>24827</v>
      </c>
      <c r="R3978">
        <v>38</v>
      </c>
      <c r="S3978">
        <v>90</v>
      </c>
    </row>
    <row r="3979" spans="2:19" x14ac:dyDescent="0.25">
      <c r="B3979">
        <v>3977</v>
      </c>
      <c r="C3979" t="s">
        <v>1185</v>
      </c>
      <c r="D3979" t="s">
        <v>87</v>
      </c>
      <c r="E3979" s="10">
        <v>1.1574074074074073E-5</v>
      </c>
      <c r="F3979" t="s">
        <v>98</v>
      </c>
      <c r="G3979" t="s">
        <v>5174</v>
      </c>
      <c r="H3979" s="11">
        <v>44171.444456018522</v>
      </c>
      <c r="I3979" t="s">
        <v>5175</v>
      </c>
      <c r="J3979">
        <v>0</v>
      </c>
      <c r="K3979">
        <v>91</v>
      </c>
      <c r="M3979">
        <v>3977</v>
      </c>
      <c r="N3979" s="16">
        <v>1.1574074074074073E-5</v>
      </c>
      <c r="O3979">
        <v>17</v>
      </c>
      <c r="P3979">
        <v>9</v>
      </c>
      <c r="Q3979">
        <f>pqZwift[[#This Row],[Afstand]]+IF(pqZwift[[#This Row],[Index]]&gt;1,Q3978,0)</f>
        <v>24836</v>
      </c>
      <c r="R3979">
        <v>34</v>
      </c>
      <c r="S3979">
        <v>91</v>
      </c>
    </row>
    <row r="3980" spans="2:19" x14ac:dyDescent="0.25">
      <c r="B3980">
        <v>3978</v>
      </c>
      <c r="C3980" t="s">
        <v>1185</v>
      </c>
      <c r="D3980" t="s">
        <v>117</v>
      </c>
      <c r="E3980" s="10">
        <v>1.1574074074074073E-5</v>
      </c>
      <c r="F3980" t="s">
        <v>388</v>
      </c>
      <c r="G3980" t="s">
        <v>1161</v>
      </c>
      <c r="H3980" s="11">
        <v>44171.444467592592</v>
      </c>
      <c r="I3980" t="s">
        <v>5176</v>
      </c>
      <c r="J3980">
        <v>0</v>
      </c>
      <c r="K3980">
        <v>91</v>
      </c>
      <c r="M3980">
        <v>3978</v>
      </c>
      <c r="N3980" s="16">
        <v>1.1574074074074073E-5</v>
      </c>
      <c r="O3980">
        <v>17</v>
      </c>
      <c r="P3980">
        <v>11</v>
      </c>
      <c r="Q3980">
        <f>pqZwift[[#This Row],[Afstand]]+IF(pqZwift[[#This Row],[Index]]&gt;1,Q3979,0)</f>
        <v>24847</v>
      </c>
      <c r="R3980">
        <v>38</v>
      </c>
      <c r="S3980">
        <v>91</v>
      </c>
    </row>
    <row r="3981" spans="2:19" x14ac:dyDescent="0.25">
      <c r="B3981">
        <v>3979</v>
      </c>
      <c r="C3981" t="s">
        <v>1181</v>
      </c>
      <c r="D3981" t="s">
        <v>401</v>
      </c>
      <c r="E3981" s="10">
        <v>1.1574074074074073E-5</v>
      </c>
      <c r="F3981" t="s">
        <v>402</v>
      </c>
      <c r="G3981" t="s">
        <v>1639</v>
      </c>
      <c r="H3981" s="11">
        <v>44171.444479166668</v>
      </c>
      <c r="I3981" t="s">
        <v>5177</v>
      </c>
      <c r="J3981">
        <v>0</v>
      </c>
      <c r="K3981">
        <v>93</v>
      </c>
      <c r="M3981">
        <v>3979</v>
      </c>
      <c r="N3981" s="16">
        <v>1.1574074074074073E-5</v>
      </c>
      <c r="O3981">
        <v>16</v>
      </c>
      <c r="P3981">
        <v>12</v>
      </c>
      <c r="Q3981">
        <f>pqZwift[[#This Row],[Afstand]]+IF(pqZwift[[#This Row],[Index]]&gt;1,Q3980,0)</f>
        <v>24859</v>
      </c>
      <c r="R3981">
        <v>42</v>
      </c>
      <c r="S3981">
        <v>93</v>
      </c>
    </row>
    <row r="3982" spans="2:19" x14ac:dyDescent="0.25">
      <c r="B3982">
        <v>3980</v>
      </c>
      <c r="C3982" t="s">
        <v>1181</v>
      </c>
      <c r="D3982" t="s">
        <v>104</v>
      </c>
      <c r="E3982" s="10">
        <v>1.1574074074074073E-5</v>
      </c>
      <c r="F3982" t="s">
        <v>98</v>
      </c>
      <c r="G3982" t="s">
        <v>1204</v>
      </c>
      <c r="H3982" s="11">
        <v>44171.444490740738</v>
      </c>
      <c r="I3982" t="s">
        <v>5178</v>
      </c>
      <c r="J3982">
        <v>0</v>
      </c>
      <c r="K3982">
        <v>94</v>
      </c>
      <c r="M3982">
        <v>3980</v>
      </c>
      <c r="N3982" s="16">
        <v>1.1574074074074073E-5</v>
      </c>
      <c r="O3982">
        <v>16</v>
      </c>
      <c r="P3982">
        <v>10</v>
      </c>
      <c r="Q3982">
        <f>pqZwift[[#This Row],[Afstand]]+IF(pqZwift[[#This Row],[Index]]&gt;1,Q3981,0)</f>
        <v>24869</v>
      </c>
      <c r="R3982">
        <v>34</v>
      </c>
      <c r="S3982">
        <v>94</v>
      </c>
    </row>
    <row r="3983" spans="2:19" x14ac:dyDescent="0.25">
      <c r="B3983">
        <v>3981</v>
      </c>
      <c r="C3983" t="s">
        <v>1181</v>
      </c>
      <c r="D3983" t="s">
        <v>117</v>
      </c>
      <c r="E3983" s="10">
        <v>1.1574074074074073E-5</v>
      </c>
      <c r="F3983" t="s">
        <v>125</v>
      </c>
      <c r="G3983" t="s">
        <v>1155</v>
      </c>
      <c r="H3983" s="11">
        <v>44171.444502314815</v>
      </c>
      <c r="I3983" t="s">
        <v>5179</v>
      </c>
      <c r="J3983">
        <v>0</v>
      </c>
      <c r="K3983">
        <v>94</v>
      </c>
      <c r="M3983">
        <v>3981</v>
      </c>
      <c r="N3983" s="16">
        <v>1.1574074074074073E-5</v>
      </c>
      <c r="O3983">
        <v>16</v>
      </c>
      <c r="P3983">
        <v>11</v>
      </c>
      <c r="Q3983">
        <f>pqZwift[[#This Row],[Afstand]]+IF(pqZwift[[#This Row],[Index]]&gt;1,Q3982,0)</f>
        <v>24880</v>
      </c>
      <c r="R3983">
        <v>40</v>
      </c>
      <c r="S3983">
        <v>94</v>
      </c>
    </row>
    <row r="3984" spans="2:19" x14ac:dyDescent="0.25">
      <c r="B3984">
        <v>3982</v>
      </c>
      <c r="C3984" t="s">
        <v>1176</v>
      </c>
      <c r="D3984" t="s">
        <v>117</v>
      </c>
      <c r="E3984" s="10">
        <v>1.1574074074074073E-5</v>
      </c>
      <c r="F3984" t="s">
        <v>388</v>
      </c>
      <c r="G3984" t="s">
        <v>1730</v>
      </c>
      <c r="H3984" s="11">
        <v>44171.444513888891</v>
      </c>
      <c r="I3984" t="s">
        <v>5180</v>
      </c>
      <c r="J3984">
        <v>0</v>
      </c>
      <c r="K3984">
        <v>93</v>
      </c>
      <c r="M3984">
        <v>3982</v>
      </c>
      <c r="N3984" s="16">
        <v>1.1574074074074073E-5</v>
      </c>
      <c r="O3984">
        <v>15</v>
      </c>
      <c r="P3984">
        <v>11</v>
      </c>
      <c r="Q3984">
        <f>pqZwift[[#This Row],[Afstand]]+IF(pqZwift[[#This Row],[Index]]&gt;1,Q3983,0)</f>
        <v>24891</v>
      </c>
      <c r="R3984">
        <v>38</v>
      </c>
      <c r="S3984">
        <v>93</v>
      </c>
    </row>
    <row r="3985" spans="2:19" x14ac:dyDescent="0.25">
      <c r="B3985">
        <v>3983</v>
      </c>
      <c r="C3985" t="s">
        <v>1176</v>
      </c>
      <c r="D3985" t="s">
        <v>401</v>
      </c>
      <c r="E3985" s="10">
        <v>1.1574074074074073E-5</v>
      </c>
      <c r="F3985" t="s">
        <v>529</v>
      </c>
      <c r="G3985" t="s">
        <v>5181</v>
      </c>
      <c r="H3985" s="11">
        <v>44171.444525462961</v>
      </c>
      <c r="I3985" t="s">
        <v>5182</v>
      </c>
      <c r="J3985">
        <v>0</v>
      </c>
      <c r="K3985">
        <v>95</v>
      </c>
      <c r="M3985">
        <v>3983</v>
      </c>
      <c r="N3985" s="16">
        <v>1.1574074074074073E-5</v>
      </c>
      <c r="O3985">
        <v>15</v>
      </c>
      <c r="P3985">
        <v>12</v>
      </c>
      <c r="Q3985">
        <f>pqZwift[[#This Row],[Afstand]]+IF(pqZwift[[#This Row],[Index]]&gt;1,Q3984,0)</f>
        <v>24903</v>
      </c>
      <c r="R3985">
        <v>44</v>
      </c>
      <c r="S3985">
        <v>95</v>
      </c>
    </row>
    <row r="3986" spans="2:19" x14ac:dyDescent="0.25">
      <c r="B3986">
        <v>3984</v>
      </c>
      <c r="C3986" t="s">
        <v>1176</v>
      </c>
      <c r="D3986" t="s">
        <v>117</v>
      </c>
      <c r="E3986" s="10">
        <v>1.1574074074074073E-5</v>
      </c>
      <c r="F3986" t="s">
        <v>388</v>
      </c>
      <c r="G3986" t="s">
        <v>5183</v>
      </c>
      <c r="H3986" s="11">
        <v>44171.444537037038</v>
      </c>
      <c r="I3986" t="s">
        <v>5184</v>
      </c>
      <c r="J3986">
        <v>0</v>
      </c>
      <c r="K3986">
        <v>96</v>
      </c>
      <c r="M3986">
        <v>3984</v>
      </c>
      <c r="N3986" s="16">
        <v>1.1574074074074073E-5</v>
      </c>
      <c r="O3986">
        <v>15</v>
      </c>
      <c r="P3986">
        <v>11</v>
      </c>
      <c r="Q3986">
        <f>pqZwift[[#This Row],[Afstand]]+IF(pqZwift[[#This Row],[Index]]&gt;1,Q3985,0)</f>
        <v>24914</v>
      </c>
      <c r="R3986">
        <v>38</v>
      </c>
      <c r="S3986">
        <v>96</v>
      </c>
    </row>
    <row r="3987" spans="2:19" x14ac:dyDescent="0.25">
      <c r="B3987">
        <v>3985</v>
      </c>
      <c r="C3987" t="s">
        <v>1176</v>
      </c>
      <c r="D3987" t="s">
        <v>117</v>
      </c>
      <c r="E3987" s="10">
        <v>1.1574074074074073E-5</v>
      </c>
      <c r="F3987" t="s">
        <v>125</v>
      </c>
      <c r="G3987" t="s">
        <v>2457</v>
      </c>
      <c r="H3987" s="11">
        <v>44171.444548611114</v>
      </c>
      <c r="I3987" t="s">
        <v>5185</v>
      </c>
      <c r="J3987">
        <v>0</v>
      </c>
      <c r="K3987">
        <v>95</v>
      </c>
      <c r="M3987">
        <v>3985</v>
      </c>
      <c r="N3987" s="16">
        <v>1.1574074074074073E-5</v>
      </c>
      <c r="O3987">
        <v>15</v>
      </c>
      <c r="P3987">
        <v>11</v>
      </c>
      <c r="Q3987">
        <f>pqZwift[[#This Row],[Afstand]]+IF(pqZwift[[#This Row],[Index]]&gt;1,Q3986,0)</f>
        <v>24925</v>
      </c>
      <c r="R3987">
        <v>40</v>
      </c>
      <c r="S3987">
        <v>95</v>
      </c>
    </row>
    <row r="3988" spans="2:19" x14ac:dyDescent="0.25">
      <c r="B3988">
        <v>3986</v>
      </c>
      <c r="C3988" t="s">
        <v>1176</v>
      </c>
      <c r="D3988" t="s">
        <v>117</v>
      </c>
      <c r="E3988" s="10">
        <v>1.1574074074074073E-5</v>
      </c>
      <c r="F3988" t="s">
        <v>501</v>
      </c>
      <c r="G3988" t="s">
        <v>5186</v>
      </c>
      <c r="H3988" s="11">
        <v>44171.444560185184</v>
      </c>
      <c r="I3988" t="s">
        <v>5187</v>
      </c>
      <c r="J3988">
        <v>0</v>
      </c>
      <c r="K3988">
        <v>94</v>
      </c>
      <c r="M3988">
        <v>3986</v>
      </c>
      <c r="N3988" s="16">
        <v>1.1574074074074073E-5</v>
      </c>
      <c r="O3988">
        <v>15</v>
      </c>
      <c r="P3988">
        <v>11</v>
      </c>
      <c r="Q3988">
        <f>pqZwift[[#This Row],[Afstand]]+IF(pqZwift[[#This Row],[Index]]&gt;1,Q3987,0)</f>
        <v>24936</v>
      </c>
      <c r="R3988">
        <v>41</v>
      </c>
      <c r="S3988">
        <v>94</v>
      </c>
    </row>
    <row r="3989" spans="2:19" x14ac:dyDescent="0.25">
      <c r="B3989">
        <v>3987</v>
      </c>
      <c r="C3989" t="s">
        <v>1170</v>
      </c>
      <c r="D3989" t="s">
        <v>117</v>
      </c>
      <c r="E3989" s="10">
        <v>1.1574074074074073E-5</v>
      </c>
      <c r="F3989" t="s">
        <v>125</v>
      </c>
      <c r="G3989" t="s">
        <v>5188</v>
      </c>
      <c r="H3989" s="11">
        <v>44171.444571759261</v>
      </c>
      <c r="I3989" t="s">
        <v>5189</v>
      </c>
      <c r="J3989">
        <v>0</v>
      </c>
      <c r="K3989">
        <v>93</v>
      </c>
      <c r="M3989">
        <v>3987</v>
      </c>
      <c r="N3989" s="16">
        <v>1.1574074074074073E-5</v>
      </c>
      <c r="O3989">
        <v>14</v>
      </c>
      <c r="P3989">
        <v>11</v>
      </c>
      <c r="Q3989">
        <f>pqZwift[[#This Row],[Afstand]]+IF(pqZwift[[#This Row],[Index]]&gt;1,Q3988,0)</f>
        <v>24947</v>
      </c>
      <c r="R3989">
        <v>40</v>
      </c>
      <c r="S3989">
        <v>93</v>
      </c>
    </row>
    <row r="3990" spans="2:19" x14ac:dyDescent="0.25">
      <c r="B3990">
        <v>3988</v>
      </c>
      <c r="C3990" t="s">
        <v>1170</v>
      </c>
      <c r="D3990" t="s">
        <v>117</v>
      </c>
      <c r="E3990" s="10">
        <v>1.1574074074074073E-5</v>
      </c>
      <c r="F3990" t="s">
        <v>125</v>
      </c>
      <c r="G3990" t="s">
        <v>5188</v>
      </c>
      <c r="H3990" s="11">
        <v>44171.44458333333</v>
      </c>
      <c r="I3990" t="s">
        <v>5190</v>
      </c>
      <c r="J3990">
        <v>0</v>
      </c>
      <c r="K3990">
        <v>93</v>
      </c>
      <c r="M3990">
        <v>3988</v>
      </c>
      <c r="N3990" s="16">
        <v>1.1574074074074073E-5</v>
      </c>
      <c r="O3990">
        <v>14</v>
      </c>
      <c r="P3990">
        <v>11</v>
      </c>
      <c r="Q3990">
        <f>pqZwift[[#This Row],[Afstand]]+IF(pqZwift[[#This Row],[Index]]&gt;1,Q3989,0)</f>
        <v>24958</v>
      </c>
      <c r="R3990">
        <v>40</v>
      </c>
      <c r="S3990">
        <v>93</v>
      </c>
    </row>
    <row r="3991" spans="2:19" x14ac:dyDescent="0.25">
      <c r="B3991">
        <v>3989</v>
      </c>
      <c r="C3991" t="s">
        <v>1170</v>
      </c>
      <c r="D3991" t="s">
        <v>117</v>
      </c>
      <c r="E3991" s="10">
        <v>1.1574074074074073E-5</v>
      </c>
      <c r="F3991" t="s">
        <v>501</v>
      </c>
      <c r="G3991" t="s">
        <v>2473</v>
      </c>
      <c r="H3991" s="11">
        <v>44171.444594907407</v>
      </c>
      <c r="I3991" t="s">
        <v>5191</v>
      </c>
      <c r="J3991">
        <v>0</v>
      </c>
      <c r="K3991">
        <v>92</v>
      </c>
      <c r="M3991">
        <v>3989</v>
      </c>
      <c r="N3991" s="16">
        <v>1.1574074074074073E-5</v>
      </c>
      <c r="O3991">
        <v>14</v>
      </c>
      <c r="P3991">
        <v>11</v>
      </c>
      <c r="Q3991">
        <f>pqZwift[[#This Row],[Afstand]]+IF(pqZwift[[#This Row],[Index]]&gt;1,Q3990,0)</f>
        <v>24969</v>
      </c>
      <c r="R3991">
        <v>41</v>
      </c>
      <c r="S3991">
        <v>92</v>
      </c>
    </row>
    <row r="3992" spans="2:19" x14ac:dyDescent="0.25">
      <c r="B3992">
        <v>3990</v>
      </c>
      <c r="C3992" t="s">
        <v>1170</v>
      </c>
      <c r="D3992" t="s">
        <v>401</v>
      </c>
      <c r="E3992" s="10">
        <v>1.1574074074074073E-5</v>
      </c>
      <c r="F3992" t="s">
        <v>501</v>
      </c>
      <c r="G3992" t="s">
        <v>5192</v>
      </c>
      <c r="H3992" s="11">
        <v>44171.444606481484</v>
      </c>
      <c r="I3992" t="s">
        <v>5193</v>
      </c>
      <c r="J3992">
        <v>0</v>
      </c>
      <c r="K3992">
        <v>93</v>
      </c>
      <c r="M3992">
        <v>3990</v>
      </c>
      <c r="N3992" s="16">
        <v>1.1574074074074073E-5</v>
      </c>
      <c r="O3992">
        <v>14</v>
      </c>
      <c r="P3992">
        <v>12</v>
      </c>
      <c r="Q3992">
        <f>pqZwift[[#This Row],[Afstand]]+IF(pqZwift[[#This Row],[Index]]&gt;1,Q3991,0)</f>
        <v>24981</v>
      </c>
      <c r="R3992">
        <v>41</v>
      </c>
      <c r="S3992">
        <v>93</v>
      </c>
    </row>
    <row r="3993" spans="2:19" x14ac:dyDescent="0.25">
      <c r="B3993">
        <v>3991</v>
      </c>
      <c r="C3993" t="s">
        <v>1170</v>
      </c>
      <c r="D3993" t="s">
        <v>117</v>
      </c>
      <c r="E3993" s="10">
        <v>1.1574074074074073E-5</v>
      </c>
      <c r="F3993" t="s">
        <v>125</v>
      </c>
      <c r="G3993" t="s">
        <v>2477</v>
      </c>
      <c r="H3993" s="11">
        <v>44171.444618055553</v>
      </c>
      <c r="I3993" t="s">
        <v>5194</v>
      </c>
      <c r="J3993">
        <v>0</v>
      </c>
      <c r="K3993">
        <v>92</v>
      </c>
      <c r="M3993">
        <v>3991</v>
      </c>
      <c r="N3993" s="16">
        <v>1.1574074074074073E-5</v>
      </c>
      <c r="O3993">
        <v>14</v>
      </c>
      <c r="P3993">
        <v>11</v>
      </c>
      <c r="Q3993">
        <f>pqZwift[[#This Row],[Afstand]]+IF(pqZwift[[#This Row],[Index]]&gt;1,Q3992,0)</f>
        <v>24992</v>
      </c>
      <c r="R3993">
        <v>40</v>
      </c>
      <c r="S3993">
        <v>92</v>
      </c>
    </row>
    <row r="3994" spans="2:19" x14ac:dyDescent="0.25">
      <c r="B3994">
        <v>3992</v>
      </c>
      <c r="C3994" t="s">
        <v>1170</v>
      </c>
      <c r="D3994" t="s">
        <v>117</v>
      </c>
      <c r="E3994" s="10">
        <v>1.1574074074074073E-5</v>
      </c>
      <c r="F3994" t="s">
        <v>501</v>
      </c>
      <c r="G3994" t="s">
        <v>1216</v>
      </c>
      <c r="H3994" s="11">
        <v>44171.44462962963</v>
      </c>
      <c r="I3994" t="s">
        <v>5195</v>
      </c>
      <c r="J3994">
        <v>0</v>
      </c>
      <c r="K3994">
        <v>91</v>
      </c>
      <c r="M3994">
        <v>3992</v>
      </c>
      <c r="N3994" s="16">
        <v>1.1574074074074073E-5</v>
      </c>
      <c r="O3994">
        <v>14</v>
      </c>
      <c r="P3994">
        <v>11</v>
      </c>
      <c r="Q3994">
        <f>pqZwift[[#This Row],[Afstand]]+IF(pqZwift[[#This Row],[Index]]&gt;1,Q3993,0)</f>
        <v>25003</v>
      </c>
      <c r="R3994">
        <v>41</v>
      </c>
      <c r="S3994">
        <v>91</v>
      </c>
    </row>
    <row r="3995" spans="2:19" x14ac:dyDescent="0.25">
      <c r="B3995">
        <v>3993</v>
      </c>
      <c r="C3995" t="s">
        <v>1170</v>
      </c>
      <c r="D3995" t="s">
        <v>104</v>
      </c>
      <c r="E3995" s="10">
        <v>1.1574074074074073E-5</v>
      </c>
      <c r="F3995" t="s">
        <v>105</v>
      </c>
      <c r="G3995" t="s">
        <v>5196</v>
      </c>
      <c r="H3995" s="11">
        <v>44171.444641203707</v>
      </c>
      <c r="I3995" t="s">
        <v>5197</v>
      </c>
      <c r="J3995">
        <v>0</v>
      </c>
      <c r="K3995">
        <v>91</v>
      </c>
      <c r="M3995">
        <v>3993</v>
      </c>
      <c r="N3995" s="16">
        <v>1.1574074074074073E-5</v>
      </c>
      <c r="O3995">
        <v>14</v>
      </c>
      <c r="P3995">
        <v>10</v>
      </c>
      <c r="Q3995">
        <f>pqZwift[[#This Row],[Afstand]]+IF(pqZwift[[#This Row],[Index]]&gt;1,Q3994,0)</f>
        <v>25013</v>
      </c>
      <c r="R3995">
        <v>35</v>
      </c>
      <c r="S3995">
        <v>91</v>
      </c>
    </row>
    <row r="3996" spans="2:19" x14ac:dyDescent="0.25">
      <c r="B3996">
        <v>3994</v>
      </c>
      <c r="C3996" t="s">
        <v>1170</v>
      </c>
      <c r="D3996" t="s">
        <v>117</v>
      </c>
      <c r="E3996" s="10">
        <v>1.1574074074074073E-5</v>
      </c>
      <c r="F3996" t="s">
        <v>388</v>
      </c>
      <c r="G3996" t="s">
        <v>5198</v>
      </c>
      <c r="H3996" s="11">
        <v>44171.444652777776</v>
      </c>
      <c r="I3996" t="s">
        <v>5199</v>
      </c>
      <c r="J3996">
        <v>0</v>
      </c>
      <c r="K3996">
        <v>90</v>
      </c>
      <c r="M3996">
        <v>3994</v>
      </c>
      <c r="N3996" s="16">
        <v>1.1574074074074073E-5</v>
      </c>
      <c r="O3996">
        <v>14</v>
      </c>
      <c r="P3996">
        <v>11</v>
      </c>
      <c r="Q3996">
        <f>pqZwift[[#This Row],[Afstand]]+IF(pqZwift[[#This Row],[Index]]&gt;1,Q3995,0)</f>
        <v>25024</v>
      </c>
      <c r="R3996">
        <v>38</v>
      </c>
      <c r="S3996">
        <v>90</v>
      </c>
    </row>
    <row r="3997" spans="2:19" x14ac:dyDescent="0.25">
      <c r="B3997">
        <v>3995</v>
      </c>
      <c r="C3997" t="s">
        <v>1170</v>
      </c>
      <c r="D3997" t="s">
        <v>401</v>
      </c>
      <c r="E3997" s="10">
        <v>1.1574074074074073E-5</v>
      </c>
      <c r="F3997" t="s">
        <v>402</v>
      </c>
      <c r="G3997" t="s">
        <v>863</v>
      </c>
      <c r="H3997" s="11">
        <v>44171.444664351853</v>
      </c>
      <c r="I3997" t="s">
        <v>5200</v>
      </c>
      <c r="J3997">
        <v>0</v>
      </c>
      <c r="K3997">
        <v>89</v>
      </c>
      <c r="M3997">
        <v>3995</v>
      </c>
      <c r="N3997" s="16">
        <v>1.1574074074074073E-5</v>
      </c>
      <c r="O3997">
        <v>14</v>
      </c>
      <c r="P3997">
        <v>12</v>
      </c>
      <c r="Q3997">
        <f>pqZwift[[#This Row],[Afstand]]+IF(pqZwift[[#This Row],[Index]]&gt;1,Q3996,0)</f>
        <v>25036</v>
      </c>
      <c r="R3997">
        <v>42</v>
      </c>
      <c r="S3997">
        <v>89</v>
      </c>
    </row>
    <row r="3998" spans="2:19" x14ac:dyDescent="0.25">
      <c r="B3998">
        <v>3996</v>
      </c>
      <c r="C3998" t="s">
        <v>1170</v>
      </c>
      <c r="D3998" t="s">
        <v>104</v>
      </c>
      <c r="E3998" s="10">
        <v>1.1574074074074073E-5</v>
      </c>
      <c r="F3998" t="s">
        <v>112</v>
      </c>
      <c r="G3998" t="s">
        <v>5201</v>
      </c>
      <c r="H3998" s="11">
        <v>44171.444675925923</v>
      </c>
      <c r="I3998" t="s">
        <v>5202</v>
      </c>
      <c r="J3998">
        <v>0</v>
      </c>
      <c r="K3998">
        <v>89</v>
      </c>
      <c r="M3998">
        <v>3996</v>
      </c>
      <c r="N3998" s="16">
        <v>1.1574074074074073E-5</v>
      </c>
      <c r="O3998">
        <v>14</v>
      </c>
      <c r="P3998">
        <v>10</v>
      </c>
      <c r="Q3998">
        <f>pqZwift[[#This Row],[Afstand]]+IF(pqZwift[[#This Row],[Index]]&gt;1,Q3997,0)</f>
        <v>25046</v>
      </c>
      <c r="R3998">
        <v>36</v>
      </c>
      <c r="S3998">
        <v>89</v>
      </c>
    </row>
    <row r="3999" spans="2:19" x14ac:dyDescent="0.25">
      <c r="B3999">
        <v>3997</v>
      </c>
      <c r="C3999" t="s">
        <v>1170</v>
      </c>
      <c r="D3999" t="s">
        <v>117</v>
      </c>
      <c r="E3999" s="10">
        <v>1.1574074074074073E-5</v>
      </c>
      <c r="F3999" t="s">
        <v>388</v>
      </c>
      <c r="G3999" t="s">
        <v>5203</v>
      </c>
      <c r="H3999" s="11">
        <v>44171.444687499999</v>
      </c>
      <c r="I3999" t="s">
        <v>5204</v>
      </c>
      <c r="J3999">
        <v>0</v>
      </c>
      <c r="K3999">
        <v>89</v>
      </c>
      <c r="M3999">
        <v>3997</v>
      </c>
      <c r="N3999" s="16">
        <v>1.1574074074074073E-5</v>
      </c>
      <c r="O3999">
        <v>14</v>
      </c>
      <c r="P3999">
        <v>11</v>
      </c>
      <c r="Q3999">
        <f>pqZwift[[#This Row],[Afstand]]+IF(pqZwift[[#This Row],[Index]]&gt;1,Q3998,0)</f>
        <v>25057</v>
      </c>
      <c r="R3999">
        <v>38</v>
      </c>
      <c r="S3999">
        <v>89</v>
      </c>
    </row>
    <row r="4000" spans="2:19" x14ac:dyDescent="0.25">
      <c r="B4000">
        <v>3998</v>
      </c>
      <c r="C4000" t="s">
        <v>1163</v>
      </c>
      <c r="D4000" t="s">
        <v>117</v>
      </c>
      <c r="E4000" s="10">
        <v>1.1574074074074073E-5</v>
      </c>
      <c r="F4000" t="s">
        <v>118</v>
      </c>
      <c r="G4000" t="s">
        <v>5205</v>
      </c>
      <c r="H4000" s="11">
        <v>44171.444699074076</v>
      </c>
      <c r="I4000" t="s">
        <v>5206</v>
      </c>
      <c r="J4000">
        <v>0</v>
      </c>
      <c r="K4000">
        <v>88</v>
      </c>
      <c r="M4000">
        <v>3998</v>
      </c>
      <c r="N4000" s="16">
        <v>1.1574074074074073E-5</v>
      </c>
      <c r="O4000">
        <v>13</v>
      </c>
      <c r="P4000">
        <v>11</v>
      </c>
      <c r="Q4000">
        <f>pqZwift[[#This Row],[Afstand]]+IF(pqZwift[[#This Row],[Index]]&gt;1,Q3999,0)</f>
        <v>25068</v>
      </c>
      <c r="R4000">
        <v>39</v>
      </c>
      <c r="S4000">
        <v>88</v>
      </c>
    </row>
    <row r="4001" spans="2:19" x14ac:dyDescent="0.25">
      <c r="B4001">
        <v>3999</v>
      </c>
      <c r="C4001" t="s">
        <v>1163</v>
      </c>
      <c r="D4001" t="s">
        <v>117</v>
      </c>
      <c r="E4001" s="10">
        <v>1.1574074074074073E-5</v>
      </c>
      <c r="F4001" t="s">
        <v>118</v>
      </c>
      <c r="G4001" t="s">
        <v>5207</v>
      </c>
      <c r="H4001" s="11">
        <v>44171.444710648146</v>
      </c>
      <c r="I4001" t="s">
        <v>5208</v>
      </c>
      <c r="J4001">
        <v>0</v>
      </c>
      <c r="K4001">
        <v>89</v>
      </c>
      <c r="M4001">
        <v>3999</v>
      </c>
      <c r="N4001" s="16">
        <v>1.1574074074074073E-5</v>
      </c>
      <c r="O4001">
        <v>13</v>
      </c>
      <c r="P4001">
        <v>11</v>
      </c>
      <c r="Q4001">
        <f>pqZwift[[#This Row],[Afstand]]+IF(pqZwift[[#This Row],[Index]]&gt;1,Q4000,0)</f>
        <v>25079</v>
      </c>
      <c r="R4001">
        <v>39</v>
      </c>
      <c r="S4001">
        <v>89</v>
      </c>
    </row>
    <row r="4002" spans="2:19" x14ac:dyDescent="0.25">
      <c r="B4002">
        <v>4000</v>
      </c>
      <c r="C4002" t="s">
        <v>401</v>
      </c>
      <c r="D4002" t="s">
        <v>117</v>
      </c>
      <c r="E4002" s="10">
        <v>1.1574074074074073E-5</v>
      </c>
      <c r="F4002" t="s">
        <v>501</v>
      </c>
      <c r="G4002" t="s">
        <v>5209</v>
      </c>
      <c r="H4002" s="11">
        <v>44171.444722222222</v>
      </c>
      <c r="I4002" t="s">
        <v>5210</v>
      </c>
      <c r="J4002">
        <v>0</v>
      </c>
      <c r="K4002">
        <v>88</v>
      </c>
      <c r="M4002">
        <v>4000</v>
      </c>
      <c r="N4002" s="16">
        <v>1.1574074074074073E-5</v>
      </c>
      <c r="O4002">
        <v>12</v>
      </c>
      <c r="P4002">
        <v>11</v>
      </c>
      <c r="Q4002">
        <f>pqZwift[[#This Row],[Afstand]]+IF(pqZwift[[#This Row],[Index]]&gt;1,Q4001,0)</f>
        <v>25090</v>
      </c>
      <c r="R4002">
        <v>41</v>
      </c>
      <c r="S4002">
        <v>88</v>
      </c>
    </row>
    <row r="4003" spans="2:19" x14ac:dyDescent="0.25">
      <c r="B4003">
        <v>4001</v>
      </c>
      <c r="C4003" t="s">
        <v>401</v>
      </c>
      <c r="D4003" t="s">
        <v>401</v>
      </c>
      <c r="E4003" s="10">
        <v>1.1574074074074073E-5</v>
      </c>
      <c r="F4003" t="s">
        <v>402</v>
      </c>
      <c r="G4003" t="s">
        <v>5211</v>
      </c>
      <c r="H4003" s="11">
        <v>44171.444733796299</v>
      </c>
      <c r="I4003" t="s">
        <v>5212</v>
      </c>
      <c r="J4003">
        <v>0</v>
      </c>
      <c r="K4003">
        <v>87</v>
      </c>
      <c r="M4003">
        <v>4001</v>
      </c>
      <c r="N4003" s="16">
        <v>1.1574074074074073E-5</v>
      </c>
      <c r="O4003">
        <v>12</v>
      </c>
      <c r="P4003">
        <v>12</v>
      </c>
      <c r="Q4003">
        <f>pqZwift[[#This Row],[Afstand]]+IF(pqZwift[[#This Row],[Index]]&gt;1,Q4002,0)</f>
        <v>25102</v>
      </c>
      <c r="R4003">
        <v>42</v>
      </c>
      <c r="S4003">
        <v>87</v>
      </c>
    </row>
    <row r="4004" spans="2:19" x14ac:dyDescent="0.25">
      <c r="B4004">
        <v>4002</v>
      </c>
      <c r="C4004" t="s">
        <v>117</v>
      </c>
      <c r="D4004" t="s">
        <v>401</v>
      </c>
      <c r="E4004" s="10">
        <v>1.1574074074074073E-5</v>
      </c>
      <c r="F4004" t="s">
        <v>514</v>
      </c>
      <c r="G4004" t="s">
        <v>5213</v>
      </c>
      <c r="H4004" s="11">
        <v>44171.444745370369</v>
      </c>
      <c r="I4004" t="s">
        <v>5214</v>
      </c>
      <c r="J4004">
        <v>0</v>
      </c>
      <c r="K4004">
        <v>88</v>
      </c>
      <c r="M4004">
        <v>4002</v>
      </c>
      <c r="N4004" s="16">
        <v>1.1574074074074073E-5</v>
      </c>
      <c r="O4004">
        <v>11</v>
      </c>
      <c r="P4004">
        <v>12</v>
      </c>
      <c r="Q4004">
        <f>pqZwift[[#This Row],[Afstand]]+IF(pqZwift[[#This Row],[Index]]&gt;1,Q4003,0)</f>
        <v>25114</v>
      </c>
      <c r="R4004">
        <v>43</v>
      </c>
      <c r="S4004">
        <v>88</v>
      </c>
    </row>
    <row r="4005" spans="2:19" x14ac:dyDescent="0.25">
      <c r="B4005">
        <v>4003</v>
      </c>
      <c r="C4005" t="s">
        <v>117</v>
      </c>
      <c r="D4005" t="s">
        <v>401</v>
      </c>
      <c r="E4005" s="10">
        <v>1.1574074074074073E-5</v>
      </c>
      <c r="F4005" t="s">
        <v>514</v>
      </c>
      <c r="G4005" t="s">
        <v>4865</v>
      </c>
      <c r="H4005" s="11">
        <v>44171.444756944446</v>
      </c>
      <c r="I4005" t="s">
        <v>5215</v>
      </c>
      <c r="J4005">
        <v>0</v>
      </c>
      <c r="K4005">
        <v>88</v>
      </c>
      <c r="M4005">
        <v>4003</v>
      </c>
      <c r="N4005" s="16">
        <v>1.1574074074074073E-5</v>
      </c>
      <c r="O4005">
        <v>11</v>
      </c>
      <c r="P4005">
        <v>12</v>
      </c>
      <c r="Q4005">
        <f>pqZwift[[#This Row],[Afstand]]+IF(pqZwift[[#This Row],[Index]]&gt;1,Q4004,0)</f>
        <v>25126</v>
      </c>
      <c r="R4005">
        <v>43</v>
      </c>
      <c r="S4005">
        <v>88</v>
      </c>
    </row>
    <row r="4006" spans="2:19" x14ac:dyDescent="0.25">
      <c r="B4006">
        <v>4004</v>
      </c>
      <c r="C4006" t="s">
        <v>104</v>
      </c>
      <c r="D4006" t="s">
        <v>1163</v>
      </c>
      <c r="E4006" s="10">
        <v>1.1574074074074073E-5</v>
      </c>
      <c r="F4006" t="s">
        <v>524</v>
      </c>
      <c r="G4006" t="s">
        <v>5216</v>
      </c>
      <c r="H4006" s="11">
        <v>44171.444768518515</v>
      </c>
      <c r="I4006" t="s">
        <v>5217</v>
      </c>
      <c r="J4006">
        <v>0</v>
      </c>
      <c r="K4006">
        <v>88</v>
      </c>
      <c r="M4006">
        <v>4004</v>
      </c>
      <c r="N4006" s="16">
        <v>1.1574074074074073E-5</v>
      </c>
      <c r="O4006">
        <v>10</v>
      </c>
      <c r="P4006">
        <v>13</v>
      </c>
      <c r="Q4006">
        <f>pqZwift[[#This Row],[Afstand]]+IF(pqZwift[[#This Row],[Index]]&gt;1,Q4005,0)</f>
        <v>25139</v>
      </c>
      <c r="R4006">
        <v>45</v>
      </c>
      <c r="S4006">
        <v>88</v>
      </c>
    </row>
    <row r="4007" spans="2:19" x14ac:dyDescent="0.25">
      <c r="B4007">
        <v>4005</v>
      </c>
      <c r="C4007" t="s">
        <v>104</v>
      </c>
      <c r="D4007" t="s">
        <v>401</v>
      </c>
      <c r="E4007" s="10">
        <v>1.1574074074074073E-5</v>
      </c>
      <c r="F4007" t="s">
        <v>529</v>
      </c>
      <c r="G4007" t="s">
        <v>2150</v>
      </c>
      <c r="H4007" s="11">
        <v>44171.444780092592</v>
      </c>
      <c r="I4007" t="s">
        <v>5218</v>
      </c>
      <c r="J4007">
        <v>0</v>
      </c>
      <c r="K4007">
        <v>87</v>
      </c>
      <c r="M4007">
        <v>4005</v>
      </c>
      <c r="N4007" s="16">
        <v>1.1574074074074073E-5</v>
      </c>
      <c r="O4007">
        <v>10</v>
      </c>
      <c r="P4007">
        <v>12</v>
      </c>
      <c r="Q4007">
        <f>pqZwift[[#This Row],[Afstand]]+IF(pqZwift[[#This Row],[Index]]&gt;1,Q4006,0)</f>
        <v>25151</v>
      </c>
      <c r="R4007">
        <v>44</v>
      </c>
      <c r="S4007">
        <v>87</v>
      </c>
    </row>
    <row r="4008" spans="2:19" x14ac:dyDescent="0.25">
      <c r="B4008">
        <v>4006</v>
      </c>
      <c r="C4008" t="s">
        <v>104</v>
      </c>
      <c r="D4008" t="s">
        <v>401</v>
      </c>
      <c r="E4008" s="10">
        <v>1.1574074074074073E-5</v>
      </c>
      <c r="F4008" t="s">
        <v>514</v>
      </c>
      <c r="G4008" t="s">
        <v>2013</v>
      </c>
      <c r="H4008" s="11">
        <v>44171.444791666669</v>
      </c>
      <c r="I4008" t="s">
        <v>5219</v>
      </c>
      <c r="J4008">
        <v>0</v>
      </c>
      <c r="K4008">
        <v>87</v>
      </c>
      <c r="M4008">
        <v>4006</v>
      </c>
      <c r="N4008" s="16">
        <v>1.1574074074074073E-5</v>
      </c>
      <c r="O4008">
        <v>10</v>
      </c>
      <c r="P4008">
        <v>12</v>
      </c>
      <c r="Q4008">
        <f>pqZwift[[#This Row],[Afstand]]+IF(pqZwift[[#This Row],[Index]]&gt;1,Q4007,0)</f>
        <v>25163</v>
      </c>
      <c r="R4008">
        <v>43</v>
      </c>
      <c r="S4008">
        <v>87</v>
      </c>
    </row>
    <row r="4009" spans="2:19" x14ac:dyDescent="0.25">
      <c r="B4009">
        <v>4007</v>
      </c>
      <c r="C4009" t="s">
        <v>104</v>
      </c>
      <c r="D4009" t="s">
        <v>401</v>
      </c>
      <c r="E4009" s="10">
        <v>1.1574074074074073E-5</v>
      </c>
      <c r="F4009" t="s">
        <v>524</v>
      </c>
      <c r="G4009" t="s">
        <v>5220</v>
      </c>
      <c r="H4009" s="11">
        <v>44171.444803240738</v>
      </c>
      <c r="I4009" t="s">
        <v>5221</v>
      </c>
      <c r="J4009">
        <v>0</v>
      </c>
      <c r="K4009">
        <v>86</v>
      </c>
      <c r="M4009">
        <v>4007</v>
      </c>
      <c r="N4009" s="16">
        <v>1.1574074074074073E-5</v>
      </c>
      <c r="O4009">
        <v>10</v>
      </c>
      <c r="P4009">
        <v>12</v>
      </c>
      <c r="Q4009">
        <f>pqZwift[[#This Row],[Afstand]]+IF(pqZwift[[#This Row],[Index]]&gt;1,Q4008,0)</f>
        <v>25175</v>
      </c>
      <c r="R4009">
        <v>45</v>
      </c>
      <c r="S4009">
        <v>86</v>
      </c>
    </row>
    <row r="4010" spans="2:19" x14ac:dyDescent="0.25">
      <c r="B4010">
        <v>4008</v>
      </c>
      <c r="C4010" t="s">
        <v>104</v>
      </c>
      <c r="D4010" t="s">
        <v>117</v>
      </c>
      <c r="E4010" s="10">
        <v>1.1574074074074073E-5</v>
      </c>
      <c r="F4010" t="s">
        <v>388</v>
      </c>
      <c r="G4010" t="s">
        <v>1715</v>
      </c>
      <c r="H4010" s="11">
        <v>44171.444814814815</v>
      </c>
      <c r="I4010" t="s">
        <v>5222</v>
      </c>
      <c r="J4010">
        <v>0</v>
      </c>
      <c r="K4010">
        <v>85</v>
      </c>
      <c r="M4010">
        <v>4008</v>
      </c>
      <c r="N4010" s="16">
        <v>1.1574074074074073E-5</v>
      </c>
      <c r="O4010">
        <v>10</v>
      </c>
      <c r="P4010">
        <v>11</v>
      </c>
      <c r="Q4010">
        <f>pqZwift[[#This Row],[Afstand]]+IF(pqZwift[[#This Row],[Index]]&gt;1,Q4009,0)</f>
        <v>25186</v>
      </c>
      <c r="R4010">
        <v>38</v>
      </c>
      <c r="S4010">
        <v>85</v>
      </c>
    </row>
    <row r="4011" spans="2:19" x14ac:dyDescent="0.25">
      <c r="B4011">
        <v>4009</v>
      </c>
      <c r="C4011" t="s">
        <v>104</v>
      </c>
      <c r="D4011" t="s">
        <v>401</v>
      </c>
      <c r="E4011" s="10">
        <v>1.1574074074074073E-5</v>
      </c>
      <c r="F4011" t="s">
        <v>402</v>
      </c>
      <c r="G4011" t="s">
        <v>5223</v>
      </c>
      <c r="H4011" s="11">
        <v>44171.444826388892</v>
      </c>
      <c r="I4011" t="s">
        <v>5224</v>
      </c>
      <c r="J4011">
        <v>0</v>
      </c>
      <c r="K4011">
        <v>86</v>
      </c>
      <c r="M4011">
        <v>4009</v>
      </c>
      <c r="N4011" s="16">
        <v>1.1574074074074073E-5</v>
      </c>
      <c r="O4011">
        <v>10</v>
      </c>
      <c r="P4011">
        <v>12</v>
      </c>
      <c r="Q4011">
        <f>pqZwift[[#This Row],[Afstand]]+IF(pqZwift[[#This Row],[Index]]&gt;1,Q4010,0)</f>
        <v>25198</v>
      </c>
      <c r="R4011">
        <v>42</v>
      </c>
      <c r="S4011">
        <v>86</v>
      </c>
    </row>
    <row r="4012" spans="2:19" x14ac:dyDescent="0.25">
      <c r="B4012">
        <v>4010</v>
      </c>
      <c r="C4012" t="s">
        <v>104</v>
      </c>
      <c r="D4012" t="s">
        <v>104</v>
      </c>
      <c r="E4012" s="10">
        <v>1.1574074074074073E-5</v>
      </c>
      <c r="F4012" t="s">
        <v>142</v>
      </c>
      <c r="G4012" t="s">
        <v>5225</v>
      </c>
      <c r="H4012" s="11">
        <v>44171.444837962961</v>
      </c>
      <c r="I4012" t="s">
        <v>5226</v>
      </c>
      <c r="J4012">
        <v>0</v>
      </c>
      <c r="K4012">
        <v>85</v>
      </c>
      <c r="M4012">
        <v>4010</v>
      </c>
      <c r="N4012" s="16">
        <v>1.1574074074074073E-5</v>
      </c>
      <c r="O4012">
        <v>10</v>
      </c>
      <c r="P4012">
        <v>10</v>
      </c>
      <c r="Q4012">
        <f>pqZwift[[#This Row],[Afstand]]+IF(pqZwift[[#This Row],[Index]]&gt;1,Q4011,0)</f>
        <v>25208</v>
      </c>
      <c r="R4012">
        <v>37</v>
      </c>
      <c r="S4012">
        <v>85</v>
      </c>
    </row>
    <row r="4013" spans="2:19" x14ac:dyDescent="0.25">
      <c r="B4013">
        <v>4011</v>
      </c>
      <c r="C4013" t="s">
        <v>117</v>
      </c>
      <c r="D4013" t="s">
        <v>401</v>
      </c>
      <c r="E4013" s="10">
        <v>1.1574074074074073E-5</v>
      </c>
      <c r="F4013" t="s">
        <v>524</v>
      </c>
      <c r="G4013" t="s">
        <v>5220</v>
      </c>
      <c r="H4013" s="11">
        <v>44171.444849537038</v>
      </c>
      <c r="I4013" t="s">
        <v>5227</v>
      </c>
      <c r="J4013">
        <v>0</v>
      </c>
      <c r="K4013">
        <v>85</v>
      </c>
      <c r="M4013">
        <v>4011</v>
      </c>
      <c r="N4013" s="16">
        <v>1.1574074074074073E-5</v>
      </c>
      <c r="O4013">
        <v>11</v>
      </c>
      <c r="P4013">
        <v>12</v>
      </c>
      <c r="Q4013">
        <f>pqZwift[[#This Row],[Afstand]]+IF(pqZwift[[#This Row],[Index]]&gt;1,Q4012,0)</f>
        <v>25220</v>
      </c>
      <c r="R4013">
        <v>45</v>
      </c>
      <c r="S4013">
        <v>85</v>
      </c>
    </row>
    <row r="4014" spans="2:19" x14ac:dyDescent="0.25">
      <c r="B4014">
        <v>4012</v>
      </c>
      <c r="C4014" t="s">
        <v>117</v>
      </c>
      <c r="D4014" t="s">
        <v>104</v>
      </c>
      <c r="E4014" s="10">
        <v>1.1574074074074073E-5</v>
      </c>
      <c r="F4014" t="s">
        <v>105</v>
      </c>
      <c r="G4014" t="s">
        <v>660</v>
      </c>
      <c r="H4014" s="11">
        <v>44171.444861111115</v>
      </c>
      <c r="I4014" t="s">
        <v>5228</v>
      </c>
      <c r="J4014">
        <v>0</v>
      </c>
      <c r="K4014">
        <v>86</v>
      </c>
      <c r="M4014">
        <v>4012</v>
      </c>
      <c r="N4014" s="16">
        <v>1.1574074074074073E-5</v>
      </c>
      <c r="O4014">
        <v>11</v>
      </c>
      <c r="P4014">
        <v>10</v>
      </c>
      <c r="Q4014">
        <f>pqZwift[[#This Row],[Afstand]]+IF(pqZwift[[#This Row],[Index]]&gt;1,Q4013,0)</f>
        <v>25230</v>
      </c>
      <c r="R4014">
        <v>35</v>
      </c>
      <c r="S4014">
        <v>86</v>
      </c>
    </row>
    <row r="4015" spans="2:19" x14ac:dyDescent="0.25">
      <c r="B4015">
        <v>4013</v>
      </c>
      <c r="C4015" t="s">
        <v>117</v>
      </c>
      <c r="D4015" t="s">
        <v>401</v>
      </c>
      <c r="E4015" s="10">
        <v>1.1574074074074073E-5</v>
      </c>
      <c r="F4015" t="s">
        <v>402</v>
      </c>
      <c r="G4015" t="s">
        <v>1348</v>
      </c>
      <c r="H4015" s="11">
        <v>44171.444872685184</v>
      </c>
      <c r="I4015" t="s">
        <v>5229</v>
      </c>
      <c r="J4015">
        <v>0</v>
      </c>
      <c r="K4015">
        <v>85</v>
      </c>
      <c r="M4015">
        <v>4013</v>
      </c>
      <c r="N4015" s="16">
        <v>1.1574074074074073E-5</v>
      </c>
      <c r="O4015">
        <v>11</v>
      </c>
      <c r="P4015">
        <v>12</v>
      </c>
      <c r="Q4015">
        <f>pqZwift[[#This Row],[Afstand]]+IF(pqZwift[[#This Row],[Index]]&gt;1,Q4014,0)</f>
        <v>25242</v>
      </c>
      <c r="R4015">
        <v>42</v>
      </c>
      <c r="S4015">
        <v>85</v>
      </c>
    </row>
    <row r="4016" spans="2:19" x14ac:dyDescent="0.25">
      <c r="B4016">
        <v>4014</v>
      </c>
      <c r="C4016" t="s">
        <v>117</v>
      </c>
      <c r="D4016" t="s">
        <v>87</v>
      </c>
      <c r="E4016" s="10">
        <v>1.1574074074074073E-5</v>
      </c>
      <c r="F4016" t="s">
        <v>101</v>
      </c>
      <c r="G4016" t="s">
        <v>646</v>
      </c>
      <c r="H4016" s="11">
        <v>44171.444884259261</v>
      </c>
      <c r="I4016" t="s">
        <v>5230</v>
      </c>
      <c r="J4016">
        <v>0</v>
      </c>
      <c r="K4016">
        <v>85</v>
      </c>
      <c r="M4016">
        <v>4014</v>
      </c>
      <c r="N4016" s="16">
        <v>1.1574074074074073E-5</v>
      </c>
      <c r="O4016">
        <v>11</v>
      </c>
      <c r="P4016">
        <v>9</v>
      </c>
      <c r="Q4016">
        <f>pqZwift[[#This Row],[Afstand]]+IF(pqZwift[[#This Row],[Index]]&gt;1,Q4015,0)</f>
        <v>25251</v>
      </c>
      <c r="R4016">
        <v>33</v>
      </c>
      <c r="S4016">
        <v>85</v>
      </c>
    </row>
    <row r="4017" spans="2:19" x14ac:dyDescent="0.25">
      <c r="B4017">
        <v>4015</v>
      </c>
      <c r="C4017" t="s">
        <v>117</v>
      </c>
      <c r="D4017" t="s">
        <v>87</v>
      </c>
      <c r="E4017" s="10">
        <v>1.1574074074074073E-5</v>
      </c>
      <c r="F4017" t="s">
        <v>98</v>
      </c>
      <c r="G4017" t="s">
        <v>2586</v>
      </c>
      <c r="H4017" s="11">
        <v>44171.444895833331</v>
      </c>
      <c r="I4017" t="s">
        <v>5231</v>
      </c>
      <c r="J4017">
        <v>0</v>
      </c>
      <c r="K4017">
        <v>84</v>
      </c>
      <c r="M4017">
        <v>4015</v>
      </c>
      <c r="N4017" s="16">
        <v>1.1574074074074073E-5</v>
      </c>
      <c r="O4017">
        <v>11</v>
      </c>
      <c r="P4017">
        <v>9</v>
      </c>
      <c r="Q4017">
        <f>pqZwift[[#This Row],[Afstand]]+IF(pqZwift[[#This Row],[Index]]&gt;1,Q4016,0)</f>
        <v>25260</v>
      </c>
      <c r="R4017">
        <v>34</v>
      </c>
      <c r="S4017">
        <v>84</v>
      </c>
    </row>
    <row r="4018" spans="2:19" x14ac:dyDescent="0.25">
      <c r="B4018">
        <v>4016</v>
      </c>
      <c r="C4018" t="s">
        <v>117</v>
      </c>
      <c r="D4018" t="s">
        <v>104</v>
      </c>
      <c r="E4018" s="10">
        <v>1.1574074074074073E-5</v>
      </c>
      <c r="F4018" t="s">
        <v>142</v>
      </c>
      <c r="G4018" t="s">
        <v>5232</v>
      </c>
      <c r="H4018" s="11">
        <v>44171.444907407407</v>
      </c>
      <c r="I4018" t="s">
        <v>5233</v>
      </c>
      <c r="J4018">
        <v>0</v>
      </c>
      <c r="K4018">
        <v>84</v>
      </c>
      <c r="M4018">
        <v>4016</v>
      </c>
      <c r="N4018" s="16">
        <v>1.1574074074074073E-5</v>
      </c>
      <c r="O4018">
        <v>11</v>
      </c>
      <c r="P4018">
        <v>10</v>
      </c>
      <c r="Q4018">
        <f>pqZwift[[#This Row],[Afstand]]+IF(pqZwift[[#This Row],[Index]]&gt;1,Q4017,0)</f>
        <v>25270</v>
      </c>
      <c r="R4018">
        <v>37</v>
      </c>
      <c r="S4018">
        <v>84</v>
      </c>
    </row>
    <row r="4019" spans="2:19" x14ac:dyDescent="0.25">
      <c r="B4019">
        <v>4017</v>
      </c>
      <c r="C4019" t="s">
        <v>117</v>
      </c>
      <c r="D4019" t="s">
        <v>87</v>
      </c>
      <c r="E4019" s="10">
        <v>1.1574074074074073E-5</v>
      </c>
      <c r="F4019" t="s">
        <v>101</v>
      </c>
      <c r="G4019" t="s">
        <v>2581</v>
      </c>
      <c r="H4019" s="11">
        <v>44171.444918981484</v>
      </c>
      <c r="I4019" t="s">
        <v>5234</v>
      </c>
      <c r="J4019">
        <v>0</v>
      </c>
      <c r="K4019">
        <v>84</v>
      </c>
      <c r="M4019">
        <v>4017</v>
      </c>
      <c r="N4019" s="16">
        <v>1.1574074074074073E-5</v>
      </c>
      <c r="O4019">
        <v>11</v>
      </c>
      <c r="P4019">
        <v>9</v>
      </c>
      <c r="Q4019">
        <f>pqZwift[[#This Row],[Afstand]]+IF(pqZwift[[#This Row],[Index]]&gt;1,Q4018,0)</f>
        <v>25279</v>
      </c>
      <c r="R4019">
        <v>33</v>
      </c>
      <c r="S4019">
        <v>84</v>
      </c>
    </row>
    <row r="4020" spans="2:19" x14ac:dyDescent="0.25">
      <c r="B4020">
        <v>4018</v>
      </c>
      <c r="C4020" t="s">
        <v>117</v>
      </c>
      <c r="D4020" t="s">
        <v>87</v>
      </c>
      <c r="E4020" s="10">
        <v>1.1574074074074073E-5</v>
      </c>
      <c r="F4020" t="s">
        <v>98</v>
      </c>
      <c r="G4020" t="s">
        <v>336</v>
      </c>
      <c r="H4020" s="11">
        <v>44171.444930555554</v>
      </c>
      <c r="I4020" t="s">
        <v>5235</v>
      </c>
      <c r="J4020">
        <v>0</v>
      </c>
      <c r="K4020">
        <v>83</v>
      </c>
      <c r="M4020">
        <v>4018</v>
      </c>
      <c r="N4020" s="16">
        <v>1.1574074074074073E-5</v>
      </c>
      <c r="O4020">
        <v>11</v>
      </c>
      <c r="P4020">
        <v>9</v>
      </c>
      <c r="Q4020">
        <f>pqZwift[[#This Row],[Afstand]]+IF(pqZwift[[#This Row],[Index]]&gt;1,Q4019,0)</f>
        <v>25288</v>
      </c>
      <c r="R4020">
        <v>34</v>
      </c>
      <c r="S4020">
        <v>83</v>
      </c>
    </row>
    <row r="4021" spans="2:19" x14ac:dyDescent="0.25">
      <c r="B4021">
        <v>4019</v>
      </c>
      <c r="C4021" t="s">
        <v>117</v>
      </c>
      <c r="D4021" t="s">
        <v>87</v>
      </c>
      <c r="E4021" s="10">
        <v>1.1574074074074073E-5</v>
      </c>
      <c r="F4021" t="s">
        <v>101</v>
      </c>
      <c r="G4021" t="s">
        <v>696</v>
      </c>
      <c r="H4021" s="11">
        <v>44171.44494212963</v>
      </c>
      <c r="I4021" t="s">
        <v>5236</v>
      </c>
      <c r="J4021">
        <v>0</v>
      </c>
      <c r="K4021">
        <v>83</v>
      </c>
      <c r="M4021">
        <v>4019</v>
      </c>
      <c r="N4021" s="16">
        <v>1.1574074074074073E-5</v>
      </c>
      <c r="O4021">
        <v>11</v>
      </c>
      <c r="P4021">
        <v>9</v>
      </c>
      <c r="Q4021">
        <f>pqZwift[[#This Row],[Afstand]]+IF(pqZwift[[#This Row],[Index]]&gt;1,Q4020,0)</f>
        <v>25297</v>
      </c>
      <c r="R4021">
        <v>33</v>
      </c>
      <c r="S4021">
        <v>83</v>
      </c>
    </row>
    <row r="4022" spans="2:19" x14ac:dyDescent="0.25">
      <c r="B4022">
        <v>4020</v>
      </c>
      <c r="C4022" t="s">
        <v>117</v>
      </c>
      <c r="D4022" t="s">
        <v>87</v>
      </c>
      <c r="E4022" s="10">
        <v>1.1574074074074073E-5</v>
      </c>
      <c r="F4022" t="s">
        <v>101</v>
      </c>
      <c r="G4022" t="s">
        <v>701</v>
      </c>
      <c r="H4022" s="11">
        <v>44171.444953703707</v>
      </c>
      <c r="I4022" t="s">
        <v>5237</v>
      </c>
      <c r="J4022">
        <v>0</v>
      </c>
      <c r="K4022">
        <v>82</v>
      </c>
      <c r="M4022">
        <v>4020</v>
      </c>
      <c r="N4022" s="16">
        <v>1.1574074074074073E-5</v>
      </c>
      <c r="O4022">
        <v>11</v>
      </c>
      <c r="P4022">
        <v>9</v>
      </c>
      <c r="Q4022">
        <f>pqZwift[[#This Row],[Afstand]]+IF(pqZwift[[#This Row],[Index]]&gt;1,Q4021,0)</f>
        <v>25306</v>
      </c>
      <c r="R4022">
        <v>33</v>
      </c>
      <c r="S4022">
        <v>82</v>
      </c>
    </row>
    <row r="4023" spans="2:19" x14ac:dyDescent="0.25">
      <c r="B4023">
        <v>4021</v>
      </c>
      <c r="C4023" t="s">
        <v>117</v>
      </c>
      <c r="D4023" t="s">
        <v>87</v>
      </c>
      <c r="E4023" s="10">
        <v>1.1574074074074073E-5</v>
      </c>
      <c r="F4023" t="s">
        <v>101</v>
      </c>
      <c r="G4023" t="s">
        <v>685</v>
      </c>
      <c r="H4023" s="11">
        <v>44171.444965277777</v>
      </c>
      <c r="I4023" t="s">
        <v>5238</v>
      </c>
      <c r="J4023">
        <v>0</v>
      </c>
      <c r="K4023">
        <v>83</v>
      </c>
      <c r="M4023">
        <v>4021</v>
      </c>
      <c r="N4023" s="16">
        <v>1.1574074074074073E-5</v>
      </c>
      <c r="O4023">
        <v>11</v>
      </c>
      <c r="P4023">
        <v>9</v>
      </c>
      <c r="Q4023">
        <f>pqZwift[[#This Row],[Afstand]]+IF(pqZwift[[#This Row],[Index]]&gt;1,Q4022,0)</f>
        <v>25315</v>
      </c>
      <c r="R4023">
        <v>33</v>
      </c>
      <c r="S4023">
        <v>83</v>
      </c>
    </row>
    <row r="4024" spans="2:19" x14ac:dyDescent="0.25">
      <c r="B4024">
        <v>4022</v>
      </c>
      <c r="C4024" t="s">
        <v>117</v>
      </c>
      <c r="D4024" t="s">
        <v>35</v>
      </c>
      <c r="E4024" s="10">
        <v>1.1574074074074073E-5</v>
      </c>
      <c r="F4024" t="s">
        <v>84</v>
      </c>
      <c r="G4024" t="s">
        <v>1344</v>
      </c>
      <c r="H4024" s="11">
        <v>44171.444976851853</v>
      </c>
      <c r="I4024" t="s">
        <v>5239</v>
      </c>
      <c r="J4024">
        <v>0</v>
      </c>
      <c r="K4024">
        <v>83</v>
      </c>
      <c r="M4024">
        <v>4022</v>
      </c>
      <c r="N4024" s="16">
        <v>1.1574074074074073E-5</v>
      </c>
      <c r="O4024">
        <v>11</v>
      </c>
      <c r="P4024">
        <v>8</v>
      </c>
      <c r="Q4024">
        <f>pqZwift[[#This Row],[Afstand]]+IF(pqZwift[[#This Row],[Index]]&gt;1,Q4023,0)</f>
        <v>25323</v>
      </c>
      <c r="R4024">
        <v>29</v>
      </c>
      <c r="S4024">
        <v>83</v>
      </c>
    </row>
    <row r="4025" spans="2:19" x14ac:dyDescent="0.25">
      <c r="B4025">
        <v>4023</v>
      </c>
      <c r="C4025" t="s">
        <v>117</v>
      </c>
      <c r="D4025" t="s">
        <v>87</v>
      </c>
      <c r="E4025" s="10">
        <v>1.1574074074074073E-5</v>
      </c>
      <c r="F4025" t="s">
        <v>98</v>
      </c>
      <c r="G4025" t="s">
        <v>2073</v>
      </c>
      <c r="H4025" s="11">
        <v>44171.444988425923</v>
      </c>
      <c r="I4025" t="s">
        <v>5240</v>
      </c>
      <c r="J4025">
        <v>0</v>
      </c>
      <c r="K4025">
        <v>83</v>
      </c>
      <c r="M4025">
        <v>4023</v>
      </c>
      <c r="N4025" s="16">
        <v>1.1574074074074073E-5</v>
      </c>
      <c r="O4025">
        <v>11</v>
      </c>
      <c r="P4025">
        <v>9</v>
      </c>
      <c r="Q4025">
        <f>pqZwift[[#This Row],[Afstand]]+IF(pqZwift[[#This Row],[Index]]&gt;1,Q4024,0)</f>
        <v>25332</v>
      </c>
      <c r="R4025">
        <v>34</v>
      </c>
      <c r="S4025">
        <v>83</v>
      </c>
    </row>
    <row r="4026" spans="2:19" x14ac:dyDescent="0.25">
      <c r="B4026">
        <v>4024</v>
      </c>
      <c r="C4026" t="s">
        <v>104</v>
      </c>
      <c r="D4026" t="s">
        <v>87</v>
      </c>
      <c r="E4026" s="10">
        <v>1.1574074074074073E-5</v>
      </c>
      <c r="F4026" t="s">
        <v>98</v>
      </c>
      <c r="G4026" t="s">
        <v>951</v>
      </c>
      <c r="H4026" s="11">
        <v>44171.445</v>
      </c>
      <c r="I4026" t="s">
        <v>5241</v>
      </c>
      <c r="J4026">
        <v>0</v>
      </c>
      <c r="K4026">
        <v>84</v>
      </c>
      <c r="M4026">
        <v>4024</v>
      </c>
      <c r="N4026" s="16">
        <v>1.1574074074074073E-5</v>
      </c>
      <c r="O4026">
        <v>10</v>
      </c>
      <c r="P4026">
        <v>9</v>
      </c>
      <c r="Q4026">
        <f>pqZwift[[#This Row],[Afstand]]+IF(pqZwift[[#This Row],[Index]]&gt;1,Q4025,0)</f>
        <v>25341</v>
      </c>
      <c r="R4026">
        <v>34</v>
      </c>
      <c r="S4026">
        <v>84</v>
      </c>
    </row>
    <row r="4027" spans="2:19" x14ac:dyDescent="0.25">
      <c r="B4027">
        <v>4025</v>
      </c>
      <c r="C4027" t="s">
        <v>104</v>
      </c>
      <c r="D4027" t="s">
        <v>87</v>
      </c>
      <c r="E4027" s="10">
        <v>1.1574074074074073E-5</v>
      </c>
      <c r="F4027" t="s">
        <v>93</v>
      </c>
      <c r="G4027" t="s">
        <v>5242</v>
      </c>
      <c r="H4027" s="11">
        <v>44171.445011574076</v>
      </c>
      <c r="I4027" t="s">
        <v>5243</v>
      </c>
      <c r="J4027">
        <v>0</v>
      </c>
      <c r="K4027">
        <v>84</v>
      </c>
      <c r="M4027">
        <v>4025</v>
      </c>
      <c r="N4027" s="16">
        <v>1.1574074074074073E-5</v>
      </c>
      <c r="O4027">
        <v>10</v>
      </c>
      <c r="P4027">
        <v>9</v>
      </c>
      <c r="Q4027">
        <f>pqZwift[[#This Row],[Afstand]]+IF(pqZwift[[#This Row],[Index]]&gt;1,Q4026,0)</f>
        <v>25350</v>
      </c>
      <c r="R4027">
        <v>31</v>
      </c>
      <c r="S4027">
        <v>84</v>
      </c>
    </row>
    <row r="4028" spans="2:19" x14ac:dyDescent="0.25">
      <c r="B4028">
        <v>4026</v>
      </c>
      <c r="C4028" t="s">
        <v>104</v>
      </c>
      <c r="D4028" t="s">
        <v>35</v>
      </c>
      <c r="E4028" s="10">
        <v>1.1574074074074073E-5</v>
      </c>
      <c r="F4028" t="s">
        <v>76</v>
      </c>
      <c r="G4028" t="s">
        <v>5244</v>
      </c>
      <c r="H4028" s="11">
        <v>44171.445023148146</v>
      </c>
      <c r="I4028" t="s">
        <v>5245</v>
      </c>
      <c r="J4028">
        <v>0</v>
      </c>
      <c r="K4028">
        <v>83</v>
      </c>
      <c r="M4028">
        <v>4026</v>
      </c>
      <c r="N4028" s="16">
        <v>1.1574074074074073E-5</v>
      </c>
      <c r="O4028">
        <v>10</v>
      </c>
      <c r="P4028">
        <v>8</v>
      </c>
      <c r="Q4028">
        <f>pqZwift[[#This Row],[Afstand]]+IF(pqZwift[[#This Row],[Index]]&gt;1,Q4027,0)</f>
        <v>25358</v>
      </c>
      <c r="R4028">
        <v>27</v>
      </c>
      <c r="S4028">
        <v>83</v>
      </c>
    </row>
    <row r="4029" spans="2:19" x14ac:dyDescent="0.25">
      <c r="B4029">
        <v>4027</v>
      </c>
      <c r="C4029" t="s">
        <v>104</v>
      </c>
      <c r="D4029" t="s">
        <v>87</v>
      </c>
      <c r="E4029" s="10">
        <v>1.1574074074074073E-5</v>
      </c>
      <c r="F4029" t="s">
        <v>101</v>
      </c>
      <c r="G4029" t="s">
        <v>5246</v>
      </c>
      <c r="H4029" s="11">
        <v>44171.445034722223</v>
      </c>
      <c r="I4029" t="s">
        <v>5247</v>
      </c>
      <c r="J4029">
        <v>0</v>
      </c>
      <c r="K4029">
        <v>83</v>
      </c>
      <c r="M4029">
        <v>4027</v>
      </c>
      <c r="N4029" s="16">
        <v>1.1574074074074073E-5</v>
      </c>
      <c r="O4029">
        <v>10</v>
      </c>
      <c r="P4029">
        <v>9</v>
      </c>
      <c r="Q4029">
        <f>pqZwift[[#This Row],[Afstand]]+IF(pqZwift[[#This Row],[Index]]&gt;1,Q4028,0)</f>
        <v>25367</v>
      </c>
      <c r="R4029">
        <v>33</v>
      </c>
      <c r="S4029">
        <v>83</v>
      </c>
    </row>
    <row r="4030" spans="2:19" x14ac:dyDescent="0.25">
      <c r="B4030">
        <v>4028</v>
      </c>
      <c r="C4030" t="s">
        <v>104</v>
      </c>
      <c r="D4030" t="s">
        <v>35</v>
      </c>
      <c r="E4030" s="10">
        <v>1.1574074074074073E-5</v>
      </c>
      <c r="F4030" t="s">
        <v>161</v>
      </c>
      <c r="G4030" t="s">
        <v>5248</v>
      </c>
      <c r="H4030" s="11">
        <v>44171.4450462963</v>
      </c>
      <c r="I4030" t="s">
        <v>5249</v>
      </c>
      <c r="J4030">
        <v>0</v>
      </c>
      <c r="K4030">
        <v>84</v>
      </c>
      <c r="M4030">
        <v>4028</v>
      </c>
      <c r="N4030" s="16">
        <v>1.1574074074074073E-5</v>
      </c>
      <c r="O4030">
        <v>10</v>
      </c>
      <c r="P4030">
        <v>8</v>
      </c>
      <c r="Q4030">
        <f>pqZwift[[#This Row],[Afstand]]+IF(pqZwift[[#This Row],[Index]]&gt;1,Q4029,0)</f>
        <v>25375</v>
      </c>
      <c r="R4030">
        <v>30</v>
      </c>
      <c r="S4030">
        <v>84</v>
      </c>
    </row>
    <row r="4031" spans="2:19" x14ac:dyDescent="0.25">
      <c r="B4031">
        <v>4029</v>
      </c>
      <c r="C4031" t="s">
        <v>87</v>
      </c>
      <c r="D4031" t="s">
        <v>87</v>
      </c>
      <c r="E4031" s="10">
        <v>1.1574074074074073E-5</v>
      </c>
      <c r="F4031" t="s">
        <v>88</v>
      </c>
      <c r="G4031" t="s">
        <v>5250</v>
      </c>
      <c r="H4031" s="11">
        <v>44171.445057870369</v>
      </c>
      <c r="I4031" t="s">
        <v>5251</v>
      </c>
      <c r="J4031">
        <v>0</v>
      </c>
      <c r="K4031">
        <v>84</v>
      </c>
      <c r="M4031">
        <v>4029</v>
      </c>
      <c r="N4031" s="16">
        <v>1.1574074074074073E-5</v>
      </c>
      <c r="O4031">
        <v>9</v>
      </c>
      <c r="P4031">
        <v>9</v>
      </c>
      <c r="Q4031">
        <f>pqZwift[[#This Row],[Afstand]]+IF(pqZwift[[#This Row],[Index]]&gt;1,Q4030,0)</f>
        <v>25384</v>
      </c>
      <c r="R4031">
        <v>32</v>
      </c>
      <c r="S4031">
        <v>84</v>
      </c>
    </row>
    <row r="4032" spans="2:19" x14ac:dyDescent="0.25">
      <c r="B4032">
        <v>4030</v>
      </c>
      <c r="C4032" t="s">
        <v>87</v>
      </c>
      <c r="D4032" t="s">
        <v>87</v>
      </c>
      <c r="E4032" s="10">
        <v>1.1574074074074073E-5</v>
      </c>
      <c r="F4032" t="s">
        <v>88</v>
      </c>
      <c r="G4032" t="s">
        <v>3799</v>
      </c>
      <c r="H4032" s="11">
        <v>44171.445069444446</v>
      </c>
      <c r="I4032" t="s">
        <v>5252</v>
      </c>
      <c r="J4032">
        <v>0</v>
      </c>
      <c r="K4032">
        <v>85</v>
      </c>
      <c r="M4032">
        <v>4030</v>
      </c>
      <c r="N4032" s="16">
        <v>1.1574074074074073E-5</v>
      </c>
      <c r="O4032">
        <v>9</v>
      </c>
      <c r="P4032">
        <v>9</v>
      </c>
      <c r="Q4032">
        <f>pqZwift[[#This Row],[Afstand]]+IF(pqZwift[[#This Row],[Index]]&gt;1,Q4031,0)</f>
        <v>25393</v>
      </c>
      <c r="R4032">
        <v>32</v>
      </c>
      <c r="S4032">
        <v>85</v>
      </c>
    </row>
    <row r="4033" spans="2:19" x14ac:dyDescent="0.25">
      <c r="B4033">
        <v>4031</v>
      </c>
      <c r="C4033" t="s">
        <v>87</v>
      </c>
      <c r="D4033" t="s">
        <v>87</v>
      </c>
      <c r="E4033" s="10">
        <v>1.1574074074074073E-5</v>
      </c>
      <c r="F4033" t="s">
        <v>93</v>
      </c>
      <c r="G4033" t="s">
        <v>94</v>
      </c>
      <c r="H4033" s="11">
        <v>44171.445081018515</v>
      </c>
      <c r="I4033" t="s">
        <v>5253</v>
      </c>
      <c r="J4033">
        <v>0</v>
      </c>
      <c r="K4033">
        <v>85</v>
      </c>
      <c r="M4033">
        <v>4031</v>
      </c>
      <c r="N4033" s="16">
        <v>1.1574074074074073E-5</v>
      </c>
      <c r="O4033">
        <v>9</v>
      </c>
      <c r="P4033">
        <v>9</v>
      </c>
      <c r="Q4033">
        <f>pqZwift[[#This Row],[Afstand]]+IF(pqZwift[[#This Row],[Index]]&gt;1,Q4032,0)</f>
        <v>25402</v>
      </c>
      <c r="R4033">
        <v>31</v>
      </c>
      <c r="S4033">
        <v>85</v>
      </c>
    </row>
    <row r="4034" spans="2:19" x14ac:dyDescent="0.25">
      <c r="B4034">
        <v>4032</v>
      </c>
      <c r="C4034" t="s">
        <v>87</v>
      </c>
      <c r="D4034" t="s">
        <v>87</v>
      </c>
      <c r="E4034" s="10">
        <v>1.1574074074074073E-5</v>
      </c>
      <c r="F4034" t="s">
        <v>88</v>
      </c>
      <c r="G4034" t="s">
        <v>41</v>
      </c>
      <c r="H4034" s="11">
        <v>44171.445092592592</v>
      </c>
      <c r="I4034" t="s">
        <v>5254</v>
      </c>
      <c r="J4034">
        <v>0</v>
      </c>
      <c r="K4034">
        <v>86</v>
      </c>
      <c r="M4034">
        <v>4032</v>
      </c>
      <c r="N4034" s="16">
        <v>1.1574074074074073E-5</v>
      </c>
      <c r="O4034">
        <v>9</v>
      </c>
      <c r="P4034">
        <v>9</v>
      </c>
      <c r="Q4034">
        <f>pqZwift[[#This Row],[Afstand]]+IF(pqZwift[[#This Row],[Index]]&gt;1,Q4033,0)</f>
        <v>25411</v>
      </c>
      <c r="R4034">
        <v>32</v>
      </c>
      <c r="S4034">
        <v>86</v>
      </c>
    </row>
    <row r="4035" spans="2:19" x14ac:dyDescent="0.25">
      <c r="B4035">
        <v>4033</v>
      </c>
      <c r="C4035" t="s">
        <v>35</v>
      </c>
      <c r="D4035" t="s">
        <v>87</v>
      </c>
      <c r="E4035" s="10">
        <v>1.1574074074074073E-5</v>
      </c>
      <c r="F4035" t="s">
        <v>93</v>
      </c>
      <c r="G4035" t="s">
        <v>5255</v>
      </c>
      <c r="H4035" s="11">
        <v>44171.445104166669</v>
      </c>
      <c r="I4035" t="s">
        <v>5256</v>
      </c>
      <c r="J4035">
        <v>0</v>
      </c>
      <c r="K4035">
        <v>86</v>
      </c>
      <c r="M4035">
        <v>4033</v>
      </c>
      <c r="N4035" s="16">
        <v>1.1574074074074073E-5</v>
      </c>
      <c r="O4035">
        <v>8</v>
      </c>
      <c r="P4035">
        <v>9</v>
      </c>
      <c r="Q4035">
        <f>pqZwift[[#This Row],[Afstand]]+IF(pqZwift[[#This Row],[Index]]&gt;1,Q4034,0)</f>
        <v>25420</v>
      </c>
      <c r="R4035">
        <v>31</v>
      </c>
      <c r="S4035">
        <v>86</v>
      </c>
    </row>
    <row r="4036" spans="2:19" x14ac:dyDescent="0.25">
      <c r="B4036">
        <v>4034</v>
      </c>
      <c r="C4036" t="s">
        <v>35</v>
      </c>
      <c r="D4036" t="s">
        <v>87</v>
      </c>
      <c r="E4036" s="10">
        <v>1.1574074074074073E-5</v>
      </c>
      <c r="F4036" t="s">
        <v>93</v>
      </c>
      <c r="G4036" t="s">
        <v>41</v>
      </c>
      <c r="H4036" s="11">
        <v>44171.445115740738</v>
      </c>
      <c r="I4036" t="s">
        <v>5257</v>
      </c>
      <c r="J4036">
        <v>0</v>
      </c>
      <c r="K4036">
        <v>87</v>
      </c>
      <c r="M4036">
        <v>4034</v>
      </c>
      <c r="N4036" s="16">
        <v>1.1574074074074073E-5</v>
      </c>
      <c r="O4036">
        <v>8</v>
      </c>
      <c r="P4036">
        <v>9</v>
      </c>
      <c r="Q4036">
        <f>pqZwift[[#This Row],[Afstand]]+IF(pqZwift[[#This Row],[Index]]&gt;1,Q4035,0)</f>
        <v>25429</v>
      </c>
      <c r="R4036">
        <v>31</v>
      </c>
      <c r="S4036">
        <v>87</v>
      </c>
    </row>
    <row r="4037" spans="2:19" x14ac:dyDescent="0.25">
      <c r="B4037">
        <v>4035</v>
      </c>
      <c r="C4037" t="s">
        <v>35</v>
      </c>
      <c r="D4037" t="s">
        <v>87</v>
      </c>
      <c r="E4037" s="10">
        <v>1.1574074074074073E-5</v>
      </c>
      <c r="F4037" t="s">
        <v>101</v>
      </c>
      <c r="G4037" t="s">
        <v>5258</v>
      </c>
      <c r="H4037" s="11">
        <v>44171.445127314815</v>
      </c>
      <c r="I4037" t="s">
        <v>5259</v>
      </c>
      <c r="J4037">
        <v>0</v>
      </c>
      <c r="K4037">
        <v>85</v>
      </c>
      <c r="M4037">
        <v>4035</v>
      </c>
      <c r="N4037" s="16">
        <v>1.1574074074074073E-5</v>
      </c>
      <c r="O4037">
        <v>8</v>
      </c>
      <c r="P4037">
        <v>9</v>
      </c>
      <c r="Q4037">
        <f>pqZwift[[#This Row],[Afstand]]+IF(pqZwift[[#This Row],[Index]]&gt;1,Q4036,0)</f>
        <v>25438</v>
      </c>
      <c r="R4037">
        <v>33</v>
      </c>
      <c r="S4037">
        <v>85</v>
      </c>
    </row>
    <row r="4038" spans="2:19" x14ac:dyDescent="0.25">
      <c r="B4038">
        <v>4036</v>
      </c>
      <c r="C4038" t="s">
        <v>35</v>
      </c>
      <c r="D4038" t="s">
        <v>35</v>
      </c>
      <c r="E4038" s="10">
        <v>1.1574074074074073E-5</v>
      </c>
      <c r="F4038" t="s">
        <v>84</v>
      </c>
      <c r="G4038" t="s">
        <v>5260</v>
      </c>
      <c r="H4038" s="11">
        <v>44171.445138888892</v>
      </c>
      <c r="I4038" t="s">
        <v>5261</v>
      </c>
      <c r="J4038">
        <v>0</v>
      </c>
      <c r="K4038">
        <v>84</v>
      </c>
      <c r="M4038">
        <v>4036</v>
      </c>
      <c r="N4038" s="16">
        <v>1.1574074074074073E-5</v>
      </c>
      <c r="O4038">
        <v>8</v>
      </c>
      <c r="P4038">
        <v>8</v>
      </c>
      <c r="Q4038">
        <f>pqZwift[[#This Row],[Afstand]]+IF(pqZwift[[#This Row],[Index]]&gt;1,Q4037,0)</f>
        <v>25446</v>
      </c>
      <c r="R4038">
        <v>29</v>
      </c>
      <c r="S4038">
        <v>84</v>
      </c>
    </row>
    <row r="4039" spans="2:19" x14ac:dyDescent="0.25">
      <c r="B4039">
        <v>4037</v>
      </c>
      <c r="C4039" t="s">
        <v>35</v>
      </c>
      <c r="D4039" t="s">
        <v>87</v>
      </c>
      <c r="E4039" s="10">
        <v>1.1574074074074073E-5</v>
      </c>
      <c r="F4039" t="s">
        <v>101</v>
      </c>
      <c r="G4039" t="s">
        <v>5262</v>
      </c>
      <c r="H4039" s="11">
        <v>44171.445150462961</v>
      </c>
      <c r="I4039" t="s">
        <v>5263</v>
      </c>
      <c r="J4039">
        <v>0</v>
      </c>
      <c r="K4039">
        <v>84</v>
      </c>
      <c r="M4039">
        <v>4037</v>
      </c>
      <c r="N4039" s="16">
        <v>1.1574074074074073E-5</v>
      </c>
      <c r="O4039">
        <v>8</v>
      </c>
      <c r="P4039">
        <v>9</v>
      </c>
      <c r="Q4039">
        <f>pqZwift[[#This Row],[Afstand]]+IF(pqZwift[[#This Row],[Index]]&gt;1,Q4038,0)</f>
        <v>25455</v>
      </c>
      <c r="R4039">
        <v>33</v>
      </c>
      <c r="S4039">
        <v>84</v>
      </c>
    </row>
    <row r="4040" spans="2:19" x14ac:dyDescent="0.25">
      <c r="B4040">
        <v>4038</v>
      </c>
      <c r="C4040" t="s">
        <v>43</v>
      </c>
      <c r="D4040" t="s">
        <v>35</v>
      </c>
      <c r="E4040" s="10">
        <v>1.1574074074074073E-5</v>
      </c>
      <c r="F4040" t="s">
        <v>161</v>
      </c>
      <c r="G4040" t="s">
        <v>2552</v>
      </c>
      <c r="H4040" s="11">
        <v>44171.445162037038</v>
      </c>
      <c r="I4040" t="s">
        <v>5264</v>
      </c>
      <c r="J4040">
        <v>0</v>
      </c>
      <c r="K4040">
        <v>83</v>
      </c>
      <c r="M4040">
        <v>4038</v>
      </c>
      <c r="N4040" s="16">
        <v>1.1574074074074073E-5</v>
      </c>
      <c r="O4040">
        <v>7</v>
      </c>
      <c r="P4040">
        <v>8</v>
      </c>
      <c r="Q4040">
        <f>pqZwift[[#This Row],[Afstand]]+IF(pqZwift[[#This Row],[Index]]&gt;1,Q4039,0)</f>
        <v>25463</v>
      </c>
      <c r="R4040">
        <v>30</v>
      </c>
      <c r="S4040">
        <v>83</v>
      </c>
    </row>
    <row r="4041" spans="2:19" x14ac:dyDescent="0.25">
      <c r="B4041">
        <v>4039</v>
      </c>
      <c r="C4041" t="s">
        <v>43</v>
      </c>
      <c r="D4041" t="s">
        <v>87</v>
      </c>
      <c r="E4041" s="10">
        <v>1.1574074074074073E-5</v>
      </c>
      <c r="F4041" t="s">
        <v>88</v>
      </c>
      <c r="G4041" t="s">
        <v>664</v>
      </c>
      <c r="H4041" s="11">
        <v>44171.445173611108</v>
      </c>
      <c r="I4041" t="s">
        <v>5265</v>
      </c>
      <c r="J4041">
        <v>0</v>
      </c>
      <c r="K4041">
        <v>84</v>
      </c>
      <c r="M4041">
        <v>4039</v>
      </c>
      <c r="N4041" s="16">
        <v>1.1574074074074073E-5</v>
      </c>
      <c r="O4041">
        <v>7</v>
      </c>
      <c r="P4041">
        <v>9</v>
      </c>
      <c r="Q4041">
        <f>pqZwift[[#This Row],[Afstand]]+IF(pqZwift[[#This Row],[Index]]&gt;1,Q4040,0)</f>
        <v>25472</v>
      </c>
      <c r="R4041">
        <v>32</v>
      </c>
      <c r="S4041">
        <v>84</v>
      </c>
    </row>
    <row r="4042" spans="2:19" x14ac:dyDescent="0.25">
      <c r="B4042">
        <v>4040</v>
      </c>
      <c r="C4042" t="s">
        <v>43</v>
      </c>
      <c r="D4042" t="s">
        <v>87</v>
      </c>
      <c r="E4042" s="10">
        <v>1.1574074074074073E-5</v>
      </c>
      <c r="F4042" t="s">
        <v>101</v>
      </c>
      <c r="G4042" t="s">
        <v>630</v>
      </c>
      <c r="H4042" s="11">
        <v>44171.445185185185</v>
      </c>
      <c r="I4042" t="s">
        <v>5266</v>
      </c>
      <c r="J4042">
        <v>0</v>
      </c>
      <c r="K4042">
        <v>83</v>
      </c>
      <c r="M4042">
        <v>4040</v>
      </c>
      <c r="N4042" s="16">
        <v>1.1574074074074073E-5</v>
      </c>
      <c r="O4042">
        <v>7</v>
      </c>
      <c r="P4042">
        <v>9</v>
      </c>
      <c r="Q4042">
        <f>pqZwift[[#This Row],[Afstand]]+IF(pqZwift[[#This Row],[Index]]&gt;1,Q4041,0)</f>
        <v>25481</v>
      </c>
      <c r="R4042">
        <v>33</v>
      </c>
      <c r="S4042">
        <v>83</v>
      </c>
    </row>
    <row r="4043" spans="2:19" x14ac:dyDescent="0.25">
      <c r="B4043">
        <v>4041</v>
      </c>
      <c r="C4043" t="s">
        <v>43</v>
      </c>
      <c r="D4043" t="s">
        <v>35</v>
      </c>
      <c r="E4043" s="10">
        <v>1.1574074074074073E-5</v>
      </c>
      <c r="F4043" t="s">
        <v>161</v>
      </c>
      <c r="G4043" t="s">
        <v>1893</v>
      </c>
      <c r="H4043" s="11">
        <v>44171.445196759261</v>
      </c>
      <c r="I4043" t="s">
        <v>5267</v>
      </c>
      <c r="J4043">
        <v>0</v>
      </c>
      <c r="K4043">
        <v>84</v>
      </c>
      <c r="M4043">
        <v>4041</v>
      </c>
      <c r="N4043" s="16">
        <v>1.1574074074074073E-5</v>
      </c>
      <c r="O4043">
        <v>7</v>
      </c>
      <c r="P4043">
        <v>8</v>
      </c>
      <c r="Q4043">
        <f>pqZwift[[#This Row],[Afstand]]+IF(pqZwift[[#This Row],[Index]]&gt;1,Q4042,0)</f>
        <v>25489</v>
      </c>
      <c r="R4043">
        <v>30</v>
      </c>
      <c r="S4043">
        <v>84</v>
      </c>
    </row>
    <row r="4044" spans="2:19" x14ac:dyDescent="0.25">
      <c r="B4044">
        <v>4042</v>
      </c>
      <c r="C4044" t="s">
        <v>43</v>
      </c>
      <c r="D4044" t="s">
        <v>87</v>
      </c>
      <c r="E4044" s="10">
        <v>1.1574074074074073E-5</v>
      </c>
      <c r="F4044" t="s">
        <v>88</v>
      </c>
      <c r="G4044" t="s">
        <v>626</v>
      </c>
      <c r="H4044" s="11">
        <v>44171.445208333331</v>
      </c>
      <c r="I4044" t="s">
        <v>5268</v>
      </c>
      <c r="J4044">
        <v>0</v>
      </c>
      <c r="K4044">
        <v>83</v>
      </c>
      <c r="M4044">
        <v>4042</v>
      </c>
      <c r="N4044" s="16">
        <v>1.1574074074074073E-5</v>
      </c>
      <c r="O4044">
        <v>7</v>
      </c>
      <c r="P4044">
        <v>9</v>
      </c>
      <c r="Q4044">
        <f>pqZwift[[#This Row],[Afstand]]+IF(pqZwift[[#This Row],[Index]]&gt;1,Q4043,0)</f>
        <v>25498</v>
      </c>
      <c r="R4044">
        <v>32</v>
      </c>
      <c r="S4044">
        <v>83</v>
      </c>
    </row>
    <row r="4045" spans="2:19" x14ac:dyDescent="0.25">
      <c r="B4045">
        <v>4043</v>
      </c>
      <c r="C4045" t="s">
        <v>66</v>
      </c>
      <c r="D4045" t="s">
        <v>87</v>
      </c>
      <c r="E4045" s="10">
        <v>1.1574074074074073E-5</v>
      </c>
      <c r="F4045" t="s">
        <v>88</v>
      </c>
      <c r="G4045" t="s">
        <v>1446</v>
      </c>
      <c r="H4045" s="11">
        <v>44171.445219907408</v>
      </c>
      <c r="I4045" t="s">
        <v>5269</v>
      </c>
      <c r="J4045">
        <v>0</v>
      </c>
      <c r="K4045">
        <v>83</v>
      </c>
      <c r="M4045">
        <v>4043</v>
      </c>
      <c r="N4045" s="16">
        <v>1.1574074074074073E-5</v>
      </c>
      <c r="O4045">
        <v>6</v>
      </c>
      <c r="P4045">
        <v>9</v>
      </c>
      <c r="Q4045">
        <f>pqZwift[[#This Row],[Afstand]]+IF(pqZwift[[#This Row],[Index]]&gt;1,Q4044,0)</f>
        <v>25507</v>
      </c>
      <c r="R4045">
        <v>32</v>
      </c>
      <c r="S4045">
        <v>83</v>
      </c>
    </row>
    <row r="4046" spans="2:19" x14ac:dyDescent="0.25">
      <c r="B4046">
        <v>4044</v>
      </c>
      <c r="C4046" t="s">
        <v>66</v>
      </c>
      <c r="D4046" t="s">
        <v>43</v>
      </c>
      <c r="E4046" s="10">
        <v>1.1574074074074073E-5</v>
      </c>
      <c r="F4046" t="s">
        <v>76</v>
      </c>
      <c r="G4046" t="s">
        <v>1847</v>
      </c>
      <c r="H4046" s="11">
        <v>44171.445231481484</v>
      </c>
      <c r="I4046" t="s">
        <v>5270</v>
      </c>
      <c r="J4046">
        <v>0</v>
      </c>
      <c r="K4046">
        <v>84</v>
      </c>
      <c r="M4046">
        <v>4044</v>
      </c>
      <c r="N4046" s="16">
        <v>1.1574074074074073E-5</v>
      </c>
      <c r="O4046">
        <v>6</v>
      </c>
      <c r="P4046">
        <v>7</v>
      </c>
      <c r="Q4046">
        <f>pqZwift[[#This Row],[Afstand]]+IF(pqZwift[[#This Row],[Index]]&gt;1,Q4045,0)</f>
        <v>25514</v>
      </c>
      <c r="R4046">
        <v>27</v>
      </c>
      <c r="S4046">
        <v>84</v>
      </c>
    </row>
    <row r="4047" spans="2:19" x14ac:dyDescent="0.25">
      <c r="B4047">
        <v>4045</v>
      </c>
      <c r="C4047" t="s">
        <v>66</v>
      </c>
      <c r="D4047" t="s">
        <v>35</v>
      </c>
      <c r="E4047" s="10">
        <v>1.1574074074074073E-5</v>
      </c>
      <c r="F4047" t="s">
        <v>161</v>
      </c>
      <c r="G4047" t="s">
        <v>2552</v>
      </c>
      <c r="H4047" s="11">
        <v>44171.445243055554</v>
      </c>
      <c r="I4047" t="s">
        <v>5271</v>
      </c>
      <c r="J4047">
        <v>0</v>
      </c>
      <c r="K4047">
        <v>83</v>
      </c>
      <c r="M4047">
        <v>4045</v>
      </c>
      <c r="N4047" s="16">
        <v>1.1574074074074073E-5</v>
      </c>
      <c r="O4047">
        <v>6</v>
      </c>
      <c r="P4047">
        <v>8</v>
      </c>
      <c r="Q4047">
        <f>pqZwift[[#This Row],[Afstand]]+IF(pqZwift[[#This Row],[Index]]&gt;1,Q4046,0)</f>
        <v>25522</v>
      </c>
      <c r="R4047">
        <v>30</v>
      </c>
      <c r="S4047">
        <v>83</v>
      </c>
    </row>
    <row r="4048" spans="2:19" x14ac:dyDescent="0.25">
      <c r="B4048">
        <v>4046</v>
      </c>
      <c r="C4048" t="s">
        <v>66</v>
      </c>
      <c r="D4048" t="s">
        <v>104</v>
      </c>
      <c r="E4048" s="10">
        <v>1.1574074074074073E-5</v>
      </c>
      <c r="F4048" t="s">
        <v>112</v>
      </c>
      <c r="G4048" t="s">
        <v>5272</v>
      </c>
      <c r="H4048" s="11">
        <v>44171.445254629631</v>
      </c>
      <c r="I4048" t="s">
        <v>5273</v>
      </c>
      <c r="J4048">
        <v>0</v>
      </c>
      <c r="K4048">
        <v>84</v>
      </c>
      <c r="M4048">
        <v>4046</v>
      </c>
      <c r="N4048" s="16">
        <v>1.1574074074074073E-5</v>
      </c>
      <c r="O4048">
        <v>6</v>
      </c>
      <c r="P4048">
        <v>10</v>
      </c>
      <c r="Q4048">
        <f>pqZwift[[#This Row],[Afstand]]+IF(pqZwift[[#This Row],[Index]]&gt;1,Q4047,0)</f>
        <v>25532</v>
      </c>
      <c r="R4048">
        <v>36</v>
      </c>
      <c r="S4048">
        <v>84</v>
      </c>
    </row>
    <row r="4049" spans="2:19" x14ac:dyDescent="0.25">
      <c r="B4049">
        <v>4047</v>
      </c>
      <c r="C4049" t="s">
        <v>66</v>
      </c>
      <c r="D4049" t="s">
        <v>35</v>
      </c>
      <c r="E4049" s="10">
        <v>1.1574074074074073E-5</v>
      </c>
      <c r="F4049" t="s">
        <v>84</v>
      </c>
      <c r="G4049" t="s">
        <v>5274</v>
      </c>
      <c r="H4049" s="11">
        <v>44171.4452662037</v>
      </c>
      <c r="I4049" t="s">
        <v>5275</v>
      </c>
      <c r="J4049">
        <v>0</v>
      </c>
      <c r="K4049">
        <v>83</v>
      </c>
      <c r="M4049">
        <v>4047</v>
      </c>
      <c r="N4049" s="16">
        <v>1.1574074074074073E-5</v>
      </c>
      <c r="O4049">
        <v>6</v>
      </c>
      <c r="P4049">
        <v>8</v>
      </c>
      <c r="Q4049">
        <f>pqZwift[[#This Row],[Afstand]]+IF(pqZwift[[#This Row],[Index]]&gt;1,Q4048,0)</f>
        <v>25540</v>
      </c>
      <c r="R4049">
        <v>29</v>
      </c>
      <c r="S4049">
        <v>83</v>
      </c>
    </row>
    <row r="4050" spans="2:19" x14ac:dyDescent="0.25">
      <c r="B4050">
        <v>4048</v>
      </c>
      <c r="C4050" t="s">
        <v>55</v>
      </c>
      <c r="D4050" t="s">
        <v>35</v>
      </c>
      <c r="E4050" s="10">
        <v>1.1574074074074073E-5</v>
      </c>
      <c r="F4050" t="s">
        <v>84</v>
      </c>
      <c r="G4050" t="s">
        <v>4771</v>
      </c>
      <c r="H4050" s="11">
        <v>44171.445277777777</v>
      </c>
      <c r="I4050" t="s">
        <v>5276</v>
      </c>
      <c r="J4050">
        <v>0</v>
      </c>
      <c r="K4050">
        <v>83</v>
      </c>
      <c r="M4050">
        <v>4048</v>
      </c>
      <c r="N4050" s="16">
        <v>1.1574074074074073E-5</v>
      </c>
      <c r="O4050">
        <v>5</v>
      </c>
      <c r="P4050">
        <v>8</v>
      </c>
      <c r="Q4050">
        <f>pqZwift[[#This Row],[Afstand]]+IF(pqZwift[[#This Row],[Index]]&gt;1,Q4049,0)</f>
        <v>25548</v>
      </c>
      <c r="R4050">
        <v>29</v>
      </c>
      <c r="S4050">
        <v>83</v>
      </c>
    </row>
    <row r="4051" spans="2:19" x14ac:dyDescent="0.25">
      <c r="B4051">
        <v>4049</v>
      </c>
      <c r="C4051" t="s">
        <v>55</v>
      </c>
      <c r="D4051" t="s">
        <v>87</v>
      </c>
      <c r="E4051" s="10">
        <v>1.1574074074074073E-5</v>
      </c>
      <c r="F4051" t="s">
        <v>101</v>
      </c>
      <c r="G4051" t="s">
        <v>5277</v>
      </c>
      <c r="H4051" s="11">
        <v>44171.445289351854</v>
      </c>
      <c r="I4051" t="s">
        <v>5278</v>
      </c>
      <c r="J4051">
        <v>0</v>
      </c>
      <c r="K4051">
        <v>83</v>
      </c>
      <c r="M4051">
        <v>4049</v>
      </c>
      <c r="N4051" s="16">
        <v>1.1574074074074073E-5</v>
      </c>
      <c r="O4051">
        <v>5</v>
      </c>
      <c r="P4051">
        <v>9</v>
      </c>
      <c r="Q4051">
        <f>pqZwift[[#This Row],[Afstand]]+IF(pqZwift[[#This Row],[Index]]&gt;1,Q4050,0)</f>
        <v>25557</v>
      </c>
      <c r="R4051">
        <v>33</v>
      </c>
      <c r="S4051">
        <v>83</v>
      </c>
    </row>
    <row r="4052" spans="2:19" x14ac:dyDescent="0.25">
      <c r="B4052">
        <v>4050</v>
      </c>
      <c r="C4052" t="s">
        <v>55</v>
      </c>
      <c r="D4052" t="s">
        <v>87</v>
      </c>
      <c r="E4052" s="10">
        <v>1.1574074074074073E-5</v>
      </c>
      <c r="F4052" t="s">
        <v>88</v>
      </c>
      <c r="G4052" t="s">
        <v>41</v>
      </c>
      <c r="H4052" s="11">
        <v>44171.445300925923</v>
      </c>
      <c r="I4052" t="s">
        <v>5279</v>
      </c>
      <c r="J4052">
        <v>0</v>
      </c>
      <c r="K4052">
        <v>82</v>
      </c>
      <c r="M4052">
        <v>4050</v>
      </c>
      <c r="N4052" s="16">
        <v>1.1574074074074073E-5</v>
      </c>
      <c r="O4052">
        <v>5</v>
      </c>
      <c r="P4052">
        <v>9</v>
      </c>
      <c r="Q4052">
        <f>pqZwift[[#This Row],[Afstand]]+IF(pqZwift[[#This Row],[Index]]&gt;1,Q4051,0)</f>
        <v>25566</v>
      </c>
      <c r="R4052">
        <v>32</v>
      </c>
      <c r="S4052">
        <v>82</v>
      </c>
    </row>
    <row r="4053" spans="2:19" x14ac:dyDescent="0.25">
      <c r="B4053">
        <v>4051</v>
      </c>
      <c r="C4053" t="s">
        <v>44</v>
      </c>
      <c r="D4053" t="s">
        <v>87</v>
      </c>
      <c r="E4053" s="10">
        <v>1.1574074074074073E-5</v>
      </c>
      <c r="F4053" t="s">
        <v>98</v>
      </c>
      <c r="G4053" t="s">
        <v>3788</v>
      </c>
      <c r="H4053" s="11">
        <v>44171.4453125</v>
      </c>
      <c r="I4053" t="s">
        <v>5280</v>
      </c>
      <c r="J4053">
        <v>0</v>
      </c>
      <c r="K4053">
        <v>83</v>
      </c>
      <c r="M4053">
        <v>4051</v>
      </c>
      <c r="N4053" s="16">
        <v>1.1574074074074073E-5</v>
      </c>
      <c r="O4053">
        <v>4</v>
      </c>
      <c r="P4053">
        <v>9</v>
      </c>
      <c r="Q4053">
        <f>pqZwift[[#This Row],[Afstand]]+IF(pqZwift[[#This Row],[Index]]&gt;1,Q4052,0)</f>
        <v>25575</v>
      </c>
      <c r="R4053">
        <v>34</v>
      </c>
      <c r="S4053">
        <v>83</v>
      </c>
    </row>
    <row r="4054" spans="2:19" x14ac:dyDescent="0.25">
      <c r="B4054">
        <v>4052</v>
      </c>
      <c r="C4054" t="s">
        <v>44</v>
      </c>
      <c r="D4054" t="s">
        <v>87</v>
      </c>
      <c r="E4054" s="10">
        <v>1.1574074074074073E-5</v>
      </c>
      <c r="F4054" t="s">
        <v>101</v>
      </c>
      <c r="G4054" t="s">
        <v>5281</v>
      </c>
      <c r="H4054" s="11">
        <v>44171.445324074077</v>
      </c>
      <c r="I4054" t="s">
        <v>5282</v>
      </c>
      <c r="J4054">
        <v>0</v>
      </c>
      <c r="K4054">
        <v>83</v>
      </c>
      <c r="M4054">
        <v>4052</v>
      </c>
      <c r="N4054" s="16">
        <v>1.1574074074074073E-5</v>
      </c>
      <c r="O4054">
        <v>4</v>
      </c>
      <c r="P4054">
        <v>9</v>
      </c>
      <c r="Q4054">
        <f>pqZwift[[#This Row],[Afstand]]+IF(pqZwift[[#This Row],[Index]]&gt;1,Q4053,0)</f>
        <v>25584</v>
      </c>
      <c r="R4054">
        <v>33</v>
      </c>
      <c r="S4054">
        <v>83</v>
      </c>
    </row>
    <row r="4055" spans="2:19" x14ac:dyDescent="0.25">
      <c r="B4055">
        <v>4053</v>
      </c>
      <c r="C4055" t="s">
        <v>44</v>
      </c>
      <c r="D4055" t="s">
        <v>87</v>
      </c>
      <c r="E4055" s="10">
        <v>1.1574074074074073E-5</v>
      </c>
      <c r="F4055" t="s">
        <v>101</v>
      </c>
      <c r="G4055" t="s">
        <v>146</v>
      </c>
      <c r="H4055" s="11">
        <v>44171.445335648146</v>
      </c>
      <c r="I4055" t="s">
        <v>5283</v>
      </c>
      <c r="J4055">
        <v>0</v>
      </c>
      <c r="K4055">
        <v>84</v>
      </c>
      <c r="M4055">
        <v>4053</v>
      </c>
      <c r="N4055" s="16">
        <v>1.1574074074074073E-5</v>
      </c>
      <c r="O4055">
        <v>4</v>
      </c>
      <c r="P4055">
        <v>9</v>
      </c>
      <c r="Q4055">
        <f>pqZwift[[#This Row],[Afstand]]+IF(pqZwift[[#This Row],[Index]]&gt;1,Q4054,0)</f>
        <v>25593</v>
      </c>
      <c r="R4055">
        <v>33</v>
      </c>
      <c r="S4055">
        <v>84</v>
      </c>
    </row>
    <row r="4056" spans="2:19" x14ac:dyDescent="0.25">
      <c r="B4056">
        <v>4054</v>
      </c>
      <c r="C4056" t="s">
        <v>44</v>
      </c>
      <c r="D4056" t="s">
        <v>87</v>
      </c>
      <c r="E4056" s="10">
        <v>1.1574074074074073E-5</v>
      </c>
      <c r="F4056" t="s">
        <v>98</v>
      </c>
      <c r="G4056" t="s">
        <v>154</v>
      </c>
      <c r="H4056" s="11">
        <v>44171.445347222223</v>
      </c>
      <c r="I4056" t="s">
        <v>5284</v>
      </c>
      <c r="J4056">
        <v>0</v>
      </c>
      <c r="K4056">
        <v>83</v>
      </c>
      <c r="M4056">
        <v>4054</v>
      </c>
      <c r="N4056" s="16">
        <v>1.1574074074074073E-5</v>
      </c>
      <c r="O4056">
        <v>4</v>
      </c>
      <c r="P4056">
        <v>9</v>
      </c>
      <c r="Q4056">
        <f>pqZwift[[#This Row],[Afstand]]+IF(pqZwift[[#This Row],[Index]]&gt;1,Q4055,0)</f>
        <v>25602</v>
      </c>
      <c r="R4056">
        <v>34</v>
      </c>
      <c r="S4056">
        <v>83</v>
      </c>
    </row>
    <row r="4057" spans="2:19" x14ac:dyDescent="0.25">
      <c r="B4057">
        <v>4055</v>
      </c>
      <c r="C4057" t="s">
        <v>48</v>
      </c>
      <c r="D4057" t="s">
        <v>87</v>
      </c>
      <c r="E4057" s="10">
        <v>1.1574074074074073E-5</v>
      </c>
      <c r="F4057" t="s">
        <v>88</v>
      </c>
      <c r="G4057" t="s">
        <v>3325</v>
      </c>
      <c r="H4057" s="11">
        <v>44171.4453587963</v>
      </c>
      <c r="I4057" t="s">
        <v>5285</v>
      </c>
      <c r="J4057">
        <v>0</v>
      </c>
      <c r="K4057">
        <v>83</v>
      </c>
      <c r="M4057">
        <v>4055</v>
      </c>
      <c r="N4057" s="16">
        <v>1.1574074074074073E-5</v>
      </c>
      <c r="O4057">
        <v>3</v>
      </c>
      <c r="P4057">
        <v>9</v>
      </c>
      <c r="Q4057">
        <f>pqZwift[[#This Row],[Afstand]]+IF(pqZwift[[#This Row],[Index]]&gt;1,Q4056,0)</f>
        <v>25611</v>
      </c>
      <c r="R4057">
        <v>32</v>
      </c>
      <c r="S4057">
        <v>83</v>
      </c>
    </row>
    <row r="4058" spans="2:19" x14ac:dyDescent="0.25">
      <c r="B4058">
        <v>4056</v>
      </c>
      <c r="C4058" t="s">
        <v>48</v>
      </c>
      <c r="D4058" t="s">
        <v>104</v>
      </c>
      <c r="E4058" s="10">
        <v>1.1574074074074073E-5</v>
      </c>
      <c r="F4058" t="s">
        <v>105</v>
      </c>
      <c r="G4058" t="s">
        <v>132</v>
      </c>
      <c r="H4058" s="11">
        <v>44171.445370370369</v>
      </c>
      <c r="I4058" t="s">
        <v>5286</v>
      </c>
      <c r="J4058">
        <v>0</v>
      </c>
      <c r="K4058">
        <v>84</v>
      </c>
      <c r="M4058">
        <v>4056</v>
      </c>
      <c r="N4058" s="16">
        <v>1.1574074074074073E-5</v>
      </c>
      <c r="O4058">
        <v>3</v>
      </c>
      <c r="P4058">
        <v>10</v>
      </c>
      <c r="Q4058">
        <f>pqZwift[[#This Row],[Afstand]]+IF(pqZwift[[#This Row],[Index]]&gt;1,Q4057,0)</f>
        <v>25621</v>
      </c>
      <c r="R4058">
        <v>35</v>
      </c>
      <c r="S4058">
        <v>84</v>
      </c>
    </row>
    <row r="4059" spans="2:19" x14ac:dyDescent="0.25">
      <c r="B4059">
        <v>4057</v>
      </c>
      <c r="C4059" t="s">
        <v>48</v>
      </c>
      <c r="D4059" t="s">
        <v>87</v>
      </c>
      <c r="E4059" s="10">
        <v>1.1574074074074073E-5</v>
      </c>
      <c r="F4059" t="s">
        <v>101</v>
      </c>
      <c r="G4059" t="s">
        <v>108</v>
      </c>
      <c r="H4059" s="11">
        <v>44171.445381944446</v>
      </c>
      <c r="I4059" t="s">
        <v>5287</v>
      </c>
      <c r="J4059">
        <v>0</v>
      </c>
      <c r="K4059">
        <v>83</v>
      </c>
      <c r="M4059">
        <v>4057</v>
      </c>
      <c r="N4059" s="16">
        <v>1.1574074074074073E-5</v>
      </c>
      <c r="O4059">
        <v>3</v>
      </c>
      <c r="P4059">
        <v>9</v>
      </c>
      <c r="Q4059">
        <f>pqZwift[[#This Row],[Afstand]]+IF(pqZwift[[#This Row],[Index]]&gt;1,Q4058,0)</f>
        <v>25630</v>
      </c>
      <c r="R4059">
        <v>33</v>
      </c>
      <c r="S4059">
        <v>83</v>
      </c>
    </row>
    <row r="4060" spans="2:19" x14ac:dyDescent="0.25">
      <c r="B4060">
        <v>4058</v>
      </c>
      <c r="C4060" t="s">
        <v>48</v>
      </c>
      <c r="D4060" t="s">
        <v>87</v>
      </c>
      <c r="E4060" s="10">
        <v>1.1574074074074073E-5</v>
      </c>
      <c r="F4060" t="s">
        <v>98</v>
      </c>
      <c r="G4060" t="s">
        <v>41</v>
      </c>
      <c r="H4060" s="11">
        <v>44171.445393518516</v>
      </c>
      <c r="I4060" t="s">
        <v>5288</v>
      </c>
      <c r="J4060">
        <v>0</v>
      </c>
      <c r="K4060">
        <v>84</v>
      </c>
      <c r="M4060">
        <v>4058</v>
      </c>
      <c r="N4060" s="16">
        <v>1.1574074074074073E-5</v>
      </c>
      <c r="O4060">
        <v>3</v>
      </c>
      <c r="P4060">
        <v>9</v>
      </c>
      <c r="Q4060">
        <f>pqZwift[[#This Row],[Afstand]]+IF(pqZwift[[#This Row],[Index]]&gt;1,Q4059,0)</f>
        <v>25639</v>
      </c>
      <c r="R4060">
        <v>34</v>
      </c>
      <c r="S4060">
        <v>84</v>
      </c>
    </row>
    <row r="4061" spans="2:19" x14ac:dyDescent="0.25">
      <c r="B4061">
        <v>4059</v>
      </c>
      <c r="C4061" t="s">
        <v>36</v>
      </c>
      <c r="D4061" t="s">
        <v>104</v>
      </c>
      <c r="E4061" s="10">
        <v>1.1574074074074073E-5</v>
      </c>
      <c r="F4061" t="s">
        <v>105</v>
      </c>
      <c r="G4061" t="s">
        <v>41</v>
      </c>
      <c r="H4061" s="11">
        <v>44171.445405092592</v>
      </c>
      <c r="I4061" t="s">
        <v>5289</v>
      </c>
      <c r="J4061">
        <v>0</v>
      </c>
      <c r="K4061">
        <v>84</v>
      </c>
      <c r="M4061">
        <v>4059</v>
      </c>
      <c r="N4061" s="16">
        <v>1.1574074074074073E-5</v>
      </c>
      <c r="O4061">
        <v>2</v>
      </c>
      <c r="P4061">
        <v>10</v>
      </c>
      <c r="Q4061">
        <f>pqZwift[[#This Row],[Afstand]]+IF(pqZwift[[#This Row],[Index]]&gt;1,Q4060,0)</f>
        <v>25649</v>
      </c>
      <c r="R4061">
        <v>35</v>
      </c>
      <c r="S4061">
        <v>84</v>
      </c>
    </row>
    <row r="4062" spans="2:19" x14ac:dyDescent="0.25">
      <c r="B4062">
        <v>4060</v>
      </c>
      <c r="C4062" t="s">
        <v>36</v>
      </c>
      <c r="D4062" t="s">
        <v>87</v>
      </c>
      <c r="E4062" s="10">
        <v>1.1574074074074073E-5</v>
      </c>
      <c r="F4062" t="s">
        <v>101</v>
      </c>
      <c r="G4062" t="s">
        <v>4177</v>
      </c>
      <c r="H4062" s="11">
        <v>44171.445416666669</v>
      </c>
      <c r="I4062" t="s">
        <v>5290</v>
      </c>
      <c r="J4062">
        <v>0</v>
      </c>
      <c r="K4062">
        <v>85</v>
      </c>
      <c r="M4062">
        <v>4060</v>
      </c>
      <c r="N4062" s="16">
        <v>1.1574074074074073E-5</v>
      </c>
      <c r="O4062">
        <v>2</v>
      </c>
      <c r="P4062">
        <v>9</v>
      </c>
      <c r="Q4062">
        <f>pqZwift[[#This Row],[Afstand]]+IF(pqZwift[[#This Row],[Index]]&gt;1,Q4061,0)</f>
        <v>25658</v>
      </c>
      <c r="R4062">
        <v>33</v>
      </c>
      <c r="S4062">
        <v>85</v>
      </c>
    </row>
    <row r="4063" spans="2:19" x14ac:dyDescent="0.25">
      <c r="B4063">
        <v>4061</v>
      </c>
      <c r="C4063" t="s">
        <v>36</v>
      </c>
      <c r="D4063" t="s">
        <v>87</v>
      </c>
      <c r="E4063" s="10">
        <v>1.1574074074074073E-5</v>
      </c>
      <c r="F4063" t="s">
        <v>101</v>
      </c>
      <c r="G4063" t="s">
        <v>5291</v>
      </c>
      <c r="H4063" s="11">
        <v>44171.445428240739</v>
      </c>
      <c r="I4063" t="s">
        <v>5292</v>
      </c>
      <c r="J4063">
        <v>0</v>
      </c>
      <c r="K4063">
        <v>85</v>
      </c>
      <c r="M4063">
        <v>4061</v>
      </c>
      <c r="N4063" s="16">
        <v>1.1574074074074073E-5</v>
      </c>
      <c r="O4063">
        <v>2</v>
      </c>
      <c r="P4063">
        <v>9</v>
      </c>
      <c r="Q4063">
        <f>pqZwift[[#This Row],[Afstand]]+IF(pqZwift[[#This Row],[Index]]&gt;1,Q4062,0)</f>
        <v>25667</v>
      </c>
      <c r="R4063">
        <v>33</v>
      </c>
      <c r="S4063">
        <v>85</v>
      </c>
    </row>
    <row r="4064" spans="2:19" x14ac:dyDescent="0.25">
      <c r="B4064">
        <v>4062</v>
      </c>
      <c r="C4064" t="s">
        <v>36</v>
      </c>
      <c r="D4064" t="s">
        <v>87</v>
      </c>
      <c r="E4064" s="10">
        <v>1.1574074074074073E-5</v>
      </c>
      <c r="F4064" t="s">
        <v>101</v>
      </c>
      <c r="G4064" t="s">
        <v>3176</v>
      </c>
      <c r="H4064" s="11">
        <v>44171.445439814815</v>
      </c>
      <c r="I4064" t="s">
        <v>5293</v>
      </c>
      <c r="J4064">
        <v>0</v>
      </c>
      <c r="K4064">
        <v>85</v>
      </c>
      <c r="M4064">
        <v>4062</v>
      </c>
      <c r="N4064" s="16">
        <v>1.1574074074074073E-5</v>
      </c>
      <c r="O4064">
        <v>2</v>
      </c>
      <c r="P4064">
        <v>9</v>
      </c>
      <c r="Q4064">
        <f>pqZwift[[#This Row],[Afstand]]+IF(pqZwift[[#This Row],[Index]]&gt;1,Q4063,0)</f>
        <v>25676</v>
      </c>
      <c r="R4064">
        <v>33</v>
      </c>
      <c r="S4064">
        <v>85</v>
      </c>
    </row>
    <row r="4065" spans="2:19" x14ac:dyDescent="0.25">
      <c r="B4065">
        <v>4063</v>
      </c>
      <c r="C4065" t="s">
        <v>36</v>
      </c>
      <c r="D4065" t="s">
        <v>87</v>
      </c>
      <c r="E4065" s="10">
        <v>1.1574074074074073E-5</v>
      </c>
      <c r="F4065" t="s">
        <v>101</v>
      </c>
      <c r="G4065" t="s">
        <v>5258</v>
      </c>
      <c r="H4065" s="11">
        <v>44171.445451388892</v>
      </c>
      <c r="I4065" t="s">
        <v>5294</v>
      </c>
      <c r="J4065">
        <v>0</v>
      </c>
      <c r="K4065">
        <v>85</v>
      </c>
      <c r="M4065">
        <v>4063</v>
      </c>
      <c r="N4065" s="16">
        <v>1.1574074074074073E-5</v>
      </c>
      <c r="O4065">
        <v>2</v>
      </c>
      <c r="P4065">
        <v>9</v>
      </c>
      <c r="Q4065">
        <f>pqZwift[[#This Row],[Afstand]]+IF(pqZwift[[#This Row],[Index]]&gt;1,Q4064,0)</f>
        <v>25685</v>
      </c>
      <c r="R4065">
        <v>33</v>
      </c>
      <c r="S4065">
        <v>85</v>
      </c>
    </row>
    <row r="4066" spans="2:19" x14ac:dyDescent="0.25">
      <c r="B4066">
        <v>4064</v>
      </c>
      <c r="C4066" t="s">
        <v>36</v>
      </c>
      <c r="D4066" t="s">
        <v>87</v>
      </c>
      <c r="E4066" s="10">
        <v>1.1574074074074073E-5</v>
      </c>
      <c r="F4066" t="s">
        <v>93</v>
      </c>
      <c r="G4066" t="s">
        <v>5295</v>
      </c>
      <c r="H4066" s="11">
        <v>44171.445462962962</v>
      </c>
      <c r="I4066" t="s">
        <v>5296</v>
      </c>
      <c r="J4066">
        <v>0</v>
      </c>
      <c r="K4066">
        <v>86</v>
      </c>
      <c r="M4066">
        <v>4064</v>
      </c>
      <c r="N4066" s="16">
        <v>1.1574074074074073E-5</v>
      </c>
      <c r="O4066">
        <v>2</v>
      </c>
      <c r="P4066">
        <v>9</v>
      </c>
      <c r="Q4066">
        <f>pqZwift[[#This Row],[Afstand]]+IF(pqZwift[[#This Row],[Index]]&gt;1,Q4065,0)</f>
        <v>25694</v>
      </c>
      <c r="R4066">
        <v>31</v>
      </c>
      <c r="S4066">
        <v>86</v>
      </c>
    </row>
    <row r="4067" spans="2:19" x14ac:dyDescent="0.25">
      <c r="B4067">
        <v>4065</v>
      </c>
      <c r="C4067" t="s">
        <v>36</v>
      </c>
      <c r="D4067" t="s">
        <v>35</v>
      </c>
      <c r="E4067" s="10">
        <v>1.1574074074074073E-5</v>
      </c>
      <c r="F4067" t="s">
        <v>161</v>
      </c>
      <c r="G4067" t="s">
        <v>5297</v>
      </c>
      <c r="H4067" s="11">
        <v>44171.445474537039</v>
      </c>
      <c r="I4067" t="s">
        <v>5298</v>
      </c>
      <c r="J4067">
        <v>0</v>
      </c>
      <c r="K4067">
        <v>86</v>
      </c>
      <c r="M4067">
        <v>4065</v>
      </c>
      <c r="N4067" s="16">
        <v>1.1574074074074073E-5</v>
      </c>
      <c r="O4067">
        <v>2</v>
      </c>
      <c r="P4067">
        <v>8</v>
      </c>
      <c r="Q4067">
        <f>pqZwift[[#This Row],[Afstand]]+IF(pqZwift[[#This Row],[Index]]&gt;1,Q4066,0)</f>
        <v>25702</v>
      </c>
      <c r="R4067">
        <v>30</v>
      </c>
      <c r="S4067">
        <v>86</v>
      </c>
    </row>
    <row r="4068" spans="2:19" x14ac:dyDescent="0.25">
      <c r="B4068">
        <v>4066</v>
      </c>
      <c r="C4068" t="s">
        <v>36</v>
      </c>
      <c r="D4068" t="s">
        <v>35</v>
      </c>
      <c r="E4068" s="10">
        <v>1.1574074074074073E-5</v>
      </c>
      <c r="F4068" t="s">
        <v>84</v>
      </c>
      <c r="G4068" t="s">
        <v>5260</v>
      </c>
      <c r="H4068" s="11">
        <v>44171.445486111108</v>
      </c>
      <c r="I4068" t="s">
        <v>5299</v>
      </c>
      <c r="J4068">
        <v>0</v>
      </c>
      <c r="K4068">
        <v>86</v>
      </c>
      <c r="M4068">
        <v>4066</v>
      </c>
      <c r="N4068" s="16">
        <v>1.1574074074074073E-5</v>
      </c>
      <c r="O4068">
        <v>2</v>
      </c>
      <c r="P4068">
        <v>8</v>
      </c>
      <c r="Q4068">
        <f>pqZwift[[#This Row],[Afstand]]+IF(pqZwift[[#This Row],[Index]]&gt;1,Q4067,0)</f>
        <v>25710</v>
      </c>
      <c r="R4068">
        <v>29</v>
      </c>
      <c r="S4068">
        <v>86</v>
      </c>
    </row>
    <row r="4069" spans="2:19" x14ac:dyDescent="0.25">
      <c r="B4069">
        <v>4067</v>
      </c>
      <c r="C4069" t="s">
        <v>36</v>
      </c>
      <c r="D4069" t="s">
        <v>43</v>
      </c>
      <c r="E4069" s="10">
        <v>1.1574074074074073E-5</v>
      </c>
      <c r="F4069" t="s">
        <v>79</v>
      </c>
      <c r="G4069" t="s">
        <v>4950</v>
      </c>
      <c r="H4069" s="11">
        <v>44171.445497685185</v>
      </c>
      <c r="I4069" t="s">
        <v>5300</v>
      </c>
      <c r="J4069">
        <v>0</v>
      </c>
      <c r="K4069">
        <v>87</v>
      </c>
      <c r="M4069">
        <v>4067</v>
      </c>
      <c r="N4069" s="16">
        <v>1.1574074074074073E-5</v>
      </c>
      <c r="O4069">
        <v>2</v>
      </c>
      <c r="P4069">
        <v>7</v>
      </c>
      <c r="Q4069">
        <f>pqZwift[[#This Row],[Afstand]]+IF(pqZwift[[#This Row],[Index]]&gt;1,Q4068,0)</f>
        <v>25717</v>
      </c>
      <c r="R4069">
        <v>26</v>
      </c>
      <c r="S4069">
        <v>87</v>
      </c>
    </row>
    <row r="4070" spans="2:19" x14ac:dyDescent="0.25">
      <c r="B4070">
        <v>4068</v>
      </c>
      <c r="C4070" t="s">
        <v>36</v>
      </c>
      <c r="D4070" t="s">
        <v>35</v>
      </c>
      <c r="E4070" s="10">
        <v>1.1574074074074073E-5</v>
      </c>
      <c r="F4070" t="s">
        <v>161</v>
      </c>
      <c r="G4070" t="s">
        <v>5301</v>
      </c>
      <c r="H4070" s="11">
        <v>44171.445509259262</v>
      </c>
      <c r="I4070" t="s">
        <v>5302</v>
      </c>
      <c r="J4070">
        <v>0</v>
      </c>
      <c r="K4070">
        <v>87</v>
      </c>
      <c r="M4070">
        <v>4068</v>
      </c>
      <c r="N4070" s="16">
        <v>1.1574074074074073E-5</v>
      </c>
      <c r="O4070">
        <v>2</v>
      </c>
      <c r="P4070">
        <v>8</v>
      </c>
      <c r="Q4070">
        <f>pqZwift[[#This Row],[Afstand]]+IF(pqZwift[[#This Row],[Index]]&gt;1,Q4069,0)</f>
        <v>25725</v>
      </c>
      <c r="R4070">
        <v>30</v>
      </c>
      <c r="S4070">
        <v>87</v>
      </c>
    </row>
    <row r="4071" spans="2:19" x14ac:dyDescent="0.25">
      <c r="B4071">
        <v>4069</v>
      </c>
      <c r="C4071" t="s">
        <v>36</v>
      </c>
      <c r="D4071" t="s">
        <v>66</v>
      </c>
      <c r="E4071" s="10">
        <v>1.1574074074074073E-5</v>
      </c>
      <c r="F4071" t="s">
        <v>315</v>
      </c>
      <c r="G4071" t="s">
        <v>5303</v>
      </c>
      <c r="H4071" s="11">
        <v>44171.445520833331</v>
      </c>
      <c r="I4071" t="s">
        <v>5304</v>
      </c>
      <c r="J4071">
        <v>0</v>
      </c>
      <c r="K4071">
        <v>88</v>
      </c>
      <c r="M4071">
        <v>4069</v>
      </c>
      <c r="N4071" s="16">
        <v>1.1574074074074073E-5</v>
      </c>
      <c r="O4071">
        <v>2</v>
      </c>
      <c r="P4071">
        <v>6</v>
      </c>
      <c r="Q4071">
        <f>pqZwift[[#This Row],[Afstand]]+IF(pqZwift[[#This Row],[Index]]&gt;1,Q4070,0)</f>
        <v>25731</v>
      </c>
      <c r="R4071">
        <v>23</v>
      </c>
      <c r="S4071">
        <v>88</v>
      </c>
    </row>
    <row r="4072" spans="2:19" x14ac:dyDescent="0.25">
      <c r="B4072">
        <v>4070</v>
      </c>
      <c r="C4072" t="s">
        <v>36</v>
      </c>
      <c r="D4072" t="s">
        <v>35</v>
      </c>
      <c r="E4072" s="10">
        <v>1.1574074074074073E-5</v>
      </c>
      <c r="F4072" t="s">
        <v>84</v>
      </c>
      <c r="G4072" t="s">
        <v>5305</v>
      </c>
      <c r="H4072" s="11">
        <v>44171.445532407408</v>
      </c>
      <c r="I4072" t="s">
        <v>5306</v>
      </c>
      <c r="J4072">
        <v>0</v>
      </c>
      <c r="K4072">
        <v>87</v>
      </c>
      <c r="M4072">
        <v>4070</v>
      </c>
      <c r="N4072" s="16">
        <v>1.1574074074074073E-5</v>
      </c>
      <c r="O4072">
        <v>2</v>
      </c>
      <c r="P4072">
        <v>8</v>
      </c>
      <c r="Q4072">
        <f>pqZwift[[#This Row],[Afstand]]+IF(pqZwift[[#This Row],[Index]]&gt;1,Q4071,0)</f>
        <v>25739</v>
      </c>
      <c r="R4072">
        <v>29</v>
      </c>
      <c r="S4072">
        <v>87</v>
      </c>
    </row>
    <row r="4073" spans="2:19" x14ac:dyDescent="0.25">
      <c r="B4073">
        <v>4071</v>
      </c>
      <c r="C4073" t="s">
        <v>36</v>
      </c>
      <c r="D4073" t="s">
        <v>43</v>
      </c>
      <c r="E4073" s="10">
        <v>1.1574074074074073E-5</v>
      </c>
      <c r="F4073" t="s">
        <v>73</v>
      </c>
      <c r="G4073" t="s">
        <v>1667</v>
      </c>
      <c r="H4073" s="11">
        <v>44171.445543981485</v>
      </c>
      <c r="I4073" t="s">
        <v>5307</v>
      </c>
      <c r="J4073">
        <v>0</v>
      </c>
      <c r="K4073">
        <v>86</v>
      </c>
      <c r="M4073">
        <v>4071</v>
      </c>
      <c r="N4073" s="16">
        <v>1.1574074074074073E-5</v>
      </c>
      <c r="O4073">
        <v>2</v>
      </c>
      <c r="P4073">
        <v>7</v>
      </c>
      <c r="Q4073">
        <f>pqZwift[[#This Row],[Afstand]]+IF(pqZwift[[#This Row],[Index]]&gt;1,Q4072,0)</f>
        <v>25746</v>
      </c>
      <c r="R4073">
        <v>24</v>
      </c>
      <c r="S4073">
        <v>86</v>
      </c>
    </row>
    <row r="4074" spans="2:19" x14ac:dyDescent="0.25">
      <c r="B4074">
        <v>4072</v>
      </c>
      <c r="C4074" t="s">
        <v>36</v>
      </c>
      <c r="D4074" t="s">
        <v>66</v>
      </c>
      <c r="E4074" s="10">
        <v>1.1574074074074073E-5</v>
      </c>
      <c r="F4074" t="s">
        <v>315</v>
      </c>
      <c r="G4074" t="s">
        <v>2274</v>
      </c>
      <c r="H4074" s="11">
        <v>44171.445555555554</v>
      </c>
      <c r="I4074" t="s">
        <v>5308</v>
      </c>
      <c r="J4074">
        <v>0</v>
      </c>
      <c r="K4074">
        <v>86</v>
      </c>
      <c r="M4074">
        <v>4072</v>
      </c>
      <c r="N4074" s="16">
        <v>1.1574074074074073E-5</v>
      </c>
      <c r="O4074">
        <v>2</v>
      </c>
      <c r="P4074">
        <v>6</v>
      </c>
      <c r="Q4074">
        <f>pqZwift[[#This Row],[Afstand]]+IF(pqZwift[[#This Row],[Index]]&gt;1,Q4073,0)</f>
        <v>25752</v>
      </c>
      <c r="R4074">
        <v>23</v>
      </c>
      <c r="S4074">
        <v>86</v>
      </c>
    </row>
    <row r="4075" spans="2:19" x14ac:dyDescent="0.25">
      <c r="B4075">
        <v>4073</v>
      </c>
      <c r="C4075" t="s">
        <v>36</v>
      </c>
      <c r="D4075" t="s">
        <v>35</v>
      </c>
      <c r="E4075" s="10">
        <v>1.1574074074074073E-5</v>
      </c>
      <c r="F4075" t="s">
        <v>84</v>
      </c>
      <c r="G4075" t="s">
        <v>2277</v>
      </c>
      <c r="H4075" s="11">
        <v>44171.445567129631</v>
      </c>
      <c r="I4075" t="s">
        <v>5309</v>
      </c>
      <c r="J4075">
        <v>0</v>
      </c>
      <c r="K4075">
        <v>86</v>
      </c>
      <c r="M4075">
        <v>4073</v>
      </c>
      <c r="N4075" s="16">
        <v>1.1574074074074073E-5</v>
      </c>
      <c r="O4075">
        <v>2</v>
      </c>
      <c r="P4075">
        <v>8</v>
      </c>
      <c r="Q4075">
        <f>pqZwift[[#This Row],[Afstand]]+IF(pqZwift[[#This Row],[Index]]&gt;1,Q4074,0)</f>
        <v>25760</v>
      </c>
      <c r="R4075">
        <v>29</v>
      </c>
      <c r="S4075">
        <v>86</v>
      </c>
    </row>
    <row r="4076" spans="2:19" x14ac:dyDescent="0.25">
      <c r="B4076">
        <v>4074</v>
      </c>
      <c r="C4076" t="s">
        <v>36</v>
      </c>
      <c r="D4076" t="s">
        <v>35</v>
      </c>
      <c r="E4076" s="10">
        <v>1.1574074074074073E-5</v>
      </c>
      <c r="F4076" t="s">
        <v>84</v>
      </c>
      <c r="G4076" t="s">
        <v>2277</v>
      </c>
      <c r="H4076" s="11">
        <v>44171.4455787037</v>
      </c>
      <c r="I4076" t="s">
        <v>5310</v>
      </c>
      <c r="J4076">
        <v>0</v>
      </c>
      <c r="K4076">
        <v>85</v>
      </c>
      <c r="M4076">
        <v>4074</v>
      </c>
      <c r="N4076" s="16">
        <v>1.1574074074074073E-5</v>
      </c>
      <c r="O4076">
        <v>2</v>
      </c>
      <c r="P4076">
        <v>8</v>
      </c>
      <c r="Q4076">
        <f>pqZwift[[#This Row],[Afstand]]+IF(pqZwift[[#This Row],[Index]]&gt;1,Q4075,0)</f>
        <v>25768</v>
      </c>
      <c r="R4076">
        <v>29</v>
      </c>
      <c r="S4076">
        <v>85</v>
      </c>
    </row>
    <row r="4077" spans="2:19" x14ac:dyDescent="0.25">
      <c r="B4077">
        <v>4075</v>
      </c>
      <c r="C4077" t="s">
        <v>136</v>
      </c>
      <c r="D4077" t="s">
        <v>66</v>
      </c>
      <c r="E4077" s="10">
        <v>1.1574074074074073E-5</v>
      </c>
      <c r="F4077" t="s">
        <v>70</v>
      </c>
      <c r="G4077" t="s">
        <v>2227</v>
      </c>
      <c r="H4077" s="11">
        <v>44171.445590277777</v>
      </c>
      <c r="I4077" t="s">
        <v>5311</v>
      </c>
      <c r="J4077">
        <v>0</v>
      </c>
      <c r="K4077">
        <v>85</v>
      </c>
      <c r="M4077">
        <v>4075</v>
      </c>
      <c r="N4077" s="16">
        <v>1.1574074074074073E-5</v>
      </c>
      <c r="O4077">
        <v>1</v>
      </c>
      <c r="P4077">
        <v>6</v>
      </c>
      <c r="Q4077">
        <f>pqZwift[[#This Row],[Afstand]]+IF(pqZwift[[#This Row],[Index]]&gt;1,Q4076,0)</f>
        <v>25774</v>
      </c>
      <c r="R4077">
        <v>22</v>
      </c>
      <c r="S4077">
        <v>85</v>
      </c>
    </row>
    <row r="4078" spans="2:19" x14ac:dyDescent="0.25">
      <c r="B4078">
        <v>4076</v>
      </c>
      <c r="C4078" t="s">
        <v>136</v>
      </c>
      <c r="D4078" t="s">
        <v>35</v>
      </c>
      <c r="E4078" s="10">
        <v>1.1574074074074073E-5</v>
      </c>
      <c r="F4078" t="s">
        <v>161</v>
      </c>
      <c r="G4078" t="s">
        <v>5312</v>
      </c>
      <c r="H4078" s="11">
        <v>44171.445601851854</v>
      </c>
      <c r="I4078" t="s">
        <v>5313</v>
      </c>
      <c r="J4078">
        <v>0</v>
      </c>
      <c r="K4078">
        <v>85</v>
      </c>
      <c r="M4078">
        <v>4076</v>
      </c>
      <c r="N4078" s="16">
        <v>1.1574074074074073E-5</v>
      </c>
      <c r="O4078">
        <v>1</v>
      </c>
      <c r="P4078">
        <v>8</v>
      </c>
      <c r="Q4078">
        <f>pqZwift[[#This Row],[Afstand]]+IF(pqZwift[[#This Row],[Index]]&gt;1,Q4077,0)</f>
        <v>25782</v>
      </c>
      <c r="R4078">
        <v>30</v>
      </c>
      <c r="S4078">
        <v>85</v>
      </c>
    </row>
    <row r="4079" spans="2:19" x14ac:dyDescent="0.25">
      <c r="B4079">
        <v>4077</v>
      </c>
      <c r="C4079" t="s">
        <v>136</v>
      </c>
      <c r="D4079" t="s">
        <v>43</v>
      </c>
      <c r="E4079" s="10">
        <v>1.1574074074074073E-5</v>
      </c>
      <c r="F4079" t="s">
        <v>73</v>
      </c>
      <c r="G4079" t="s">
        <v>5314</v>
      </c>
      <c r="H4079" s="11">
        <v>44171.445613425924</v>
      </c>
      <c r="I4079" t="s">
        <v>5315</v>
      </c>
      <c r="J4079">
        <v>0</v>
      </c>
      <c r="K4079">
        <v>86</v>
      </c>
      <c r="M4079">
        <v>4077</v>
      </c>
      <c r="N4079" s="16">
        <v>1.1574074074074073E-5</v>
      </c>
      <c r="O4079">
        <v>1</v>
      </c>
      <c r="P4079">
        <v>7</v>
      </c>
      <c r="Q4079">
        <f>pqZwift[[#This Row],[Afstand]]+IF(pqZwift[[#This Row],[Index]]&gt;1,Q4078,0)</f>
        <v>25789</v>
      </c>
      <c r="R4079">
        <v>24</v>
      </c>
      <c r="S4079">
        <v>86</v>
      </c>
    </row>
    <row r="4080" spans="2:19" x14ac:dyDescent="0.25">
      <c r="B4080">
        <v>4078</v>
      </c>
      <c r="C4080" t="s">
        <v>136</v>
      </c>
      <c r="D4080" t="s">
        <v>43</v>
      </c>
      <c r="E4080" s="10">
        <v>1.1574074074074073E-5</v>
      </c>
      <c r="F4080" t="s">
        <v>173</v>
      </c>
      <c r="G4080" t="s">
        <v>2230</v>
      </c>
      <c r="H4080" s="11">
        <v>44171.445625</v>
      </c>
      <c r="I4080" t="s">
        <v>5316</v>
      </c>
      <c r="J4080">
        <v>0</v>
      </c>
      <c r="K4080">
        <v>85</v>
      </c>
      <c r="M4080">
        <v>4078</v>
      </c>
      <c r="N4080" s="16">
        <v>1.1574074074074073E-5</v>
      </c>
      <c r="O4080">
        <v>1</v>
      </c>
      <c r="P4080">
        <v>7</v>
      </c>
      <c r="Q4080">
        <f>pqZwift[[#This Row],[Afstand]]+IF(pqZwift[[#This Row],[Index]]&gt;1,Q4079,0)</f>
        <v>25796</v>
      </c>
      <c r="R4080">
        <v>25</v>
      </c>
      <c r="S4080">
        <v>85</v>
      </c>
    </row>
    <row r="4081" spans="2:19" x14ac:dyDescent="0.25">
      <c r="B4081">
        <v>4079</v>
      </c>
      <c r="C4081" t="s">
        <v>136</v>
      </c>
      <c r="D4081" t="s">
        <v>66</v>
      </c>
      <c r="E4081" s="10">
        <v>1.1574074074074073E-5</v>
      </c>
      <c r="F4081" t="s">
        <v>315</v>
      </c>
      <c r="G4081" t="s">
        <v>2918</v>
      </c>
      <c r="H4081" s="11">
        <v>44171.445636574077</v>
      </c>
      <c r="I4081" t="s">
        <v>5317</v>
      </c>
      <c r="J4081">
        <v>0</v>
      </c>
      <c r="K4081">
        <v>86</v>
      </c>
      <c r="M4081">
        <v>4079</v>
      </c>
      <c r="N4081" s="16">
        <v>1.1574074074074073E-5</v>
      </c>
      <c r="O4081">
        <v>1</v>
      </c>
      <c r="P4081">
        <v>6</v>
      </c>
      <c r="Q4081">
        <f>pqZwift[[#This Row],[Afstand]]+IF(pqZwift[[#This Row],[Index]]&gt;1,Q4080,0)</f>
        <v>25802</v>
      </c>
      <c r="R4081">
        <v>23</v>
      </c>
      <c r="S4081">
        <v>86</v>
      </c>
    </row>
    <row r="4082" spans="2:19" x14ac:dyDescent="0.25">
      <c r="B4082">
        <v>4080</v>
      </c>
      <c r="C4082" t="s">
        <v>136</v>
      </c>
      <c r="D4082" t="s">
        <v>43</v>
      </c>
      <c r="E4082" s="10">
        <v>1.1574074074074073E-5</v>
      </c>
      <c r="F4082" t="s">
        <v>173</v>
      </c>
      <c r="G4082" t="s">
        <v>5318</v>
      </c>
      <c r="H4082" s="11">
        <v>44171.445648148147</v>
      </c>
      <c r="I4082" t="s">
        <v>5319</v>
      </c>
      <c r="J4082">
        <v>0</v>
      </c>
      <c r="K4082">
        <v>85</v>
      </c>
      <c r="M4082">
        <v>4080</v>
      </c>
      <c r="N4082" s="16">
        <v>1.1574074074074073E-5</v>
      </c>
      <c r="O4082">
        <v>1</v>
      </c>
      <c r="P4082">
        <v>7</v>
      </c>
      <c r="Q4082">
        <f>pqZwift[[#This Row],[Afstand]]+IF(pqZwift[[#This Row],[Index]]&gt;1,Q4081,0)</f>
        <v>25809</v>
      </c>
      <c r="R4082">
        <v>25</v>
      </c>
      <c r="S4082">
        <v>85</v>
      </c>
    </row>
    <row r="4083" spans="2:19" x14ac:dyDescent="0.25">
      <c r="B4083">
        <v>4081</v>
      </c>
      <c r="C4083" t="s">
        <v>136</v>
      </c>
      <c r="D4083" t="s">
        <v>66</v>
      </c>
      <c r="E4083" s="10">
        <v>1.1574074074074073E-5</v>
      </c>
      <c r="F4083" t="s">
        <v>315</v>
      </c>
      <c r="G4083" t="s">
        <v>5320</v>
      </c>
      <c r="H4083" s="11">
        <v>44171.445659722223</v>
      </c>
      <c r="I4083" t="s">
        <v>5321</v>
      </c>
      <c r="J4083">
        <v>0</v>
      </c>
      <c r="K4083">
        <v>86</v>
      </c>
      <c r="M4083">
        <v>4081</v>
      </c>
      <c r="N4083" s="16">
        <v>1.1574074074074073E-5</v>
      </c>
      <c r="O4083">
        <v>1</v>
      </c>
      <c r="P4083">
        <v>6</v>
      </c>
      <c r="Q4083">
        <f>pqZwift[[#This Row],[Afstand]]+IF(pqZwift[[#This Row],[Index]]&gt;1,Q4082,0)</f>
        <v>25815</v>
      </c>
      <c r="R4083">
        <v>23</v>
      </c>
      <c r="S4083">
        <v>86</v>
      </c>
    </row>
    <row r="4084" spans="2:19" x14ac:dyDescent="0.25">
      <c r="B4084">
        <v>4082</v>
      </c>
      <c r="C4084" t="s">
        <v>136</v>
      </c>
      <c r="D4084" t="s">
        <v>66</v>
      </c>
      <c r="E4084" s="10">
        <v>1.1574074074074073E-5</v>
      </c>
      <c r="F4084" t="s">
        <v>315</v>
      </c>
      <c r="G4084" t="s">
        <v>5320</v>
      </c>
      <c r="H4084" s="11">
        <v>44171.445671296293</v>
      </c>
      <c r="I4084" t="s">
        <v>5322</v>
      </c>
      <c r="J4084">
        <v>0</v>
      </c>
      <c r="K4084">
        <v>87</v>
      </c>
      <c r="M4084">
        <v>4082</v>
      </c>
      <c r="N4084" s="16">
        <v>1.1574074074074073E-5</v>
      </c>
      <c r="O4084">
        <v>1</v>
      </c>
      <c r="P4084">
        <v>6</v>
      </c>
      <c r="Q4084">
        <f>pqZwift[[#This Row],[Afstand]]+IF(pqZwift[[#This Row],[Index]]&gt;1,Q4083,0)</f>
        <v>25821</v>
      </c>
      <c r="R4084">
        <v>23</v>
      </c>
      <c r="S4084">
        <v>87</v>
      </c>
    </row>
    <row r="4085" spans="2:19" x14ac:dyDescent="0.25">
      <c r="B4085">
        <v>4083</v>
      </c>
      <c r="C4085" t="s">
        <v>136</v>
      </c>
      <c r="D4085" t="s">
        <v>66</v>
      </c>
      <c r="E4085" s="10">
        <v>1.1574074074074073E-5</v>
      </c>
      <c r="F4085" t="s">
        <v>315</v>
      </c>
      <c r="G4085" t="s">
        <v>5320</v>
      </c>
      <c r="H4085" s="11">
        <v>44171.44568287037</v>
      </c>
      <c r="I4085" t="s">
        <v>5323</v>
      </c>
      <c r="J4085">
        <v>0</v>
      </c>
      <c r="K4085">
        <v>87</v>
      </c>
      <c r="M4085">
        <v>4083</v>
      </c>
      <c r="N4085" s="16">
        <v>1.1574074074074073E-5</v>
      </c>
      <c r="O4085">
        <v>1</v>
      </c>
      <c r="P4085">
        <v>6</v>
      </c>
      <c r="Q4085">
        <f>pqZwift[[#This Row],[Afstand]]+IF(pqZwift[[#This Row],[Index]]&gt;1,Q4084,0)</f>
        <v>25827</v>
      </c>
      <c r="R4085">
        <v>23</v>
      </c>
      <c r="S4085">
        <v>87</v>
      </c>
    </row>
    <row r="4086" spans="2:19" x14ac:dyDescent="0.25">
      <c r="B4086">
        <v>4084</v>
      </c>
      <c r="C4086" t="s">
        <v>136</v>
      </c>
      <c r="D4086" t="s">
        <v>66</v>
      </c>
      <c r="E4086" s="10">
        <v>1.1574074074074073E-5</v>
      </c>
      <c r="F4086" t="s">
        <v>70</v>
      </c>
      <c r="G4086" t="s">
        <v>4996</v>
      </c>
      <c r="H4086" s="11">
        <v>44171.445694444446</v>
      </c>
      <c r="I4086" t="s">
        <v>5324</v>
      </c>
      <c r="J4086">
        <v>0</v>
      </c>
      <c r="K4086">
        <v>88</v>
      </c>
      <c r="M4086">
        <v>4084</v>
      </c>
      <c r="N4086" s="16">
        <v>1.1574074074074073E-5</v>
      </c>
      <c r="O4086">
        <v>1</v>
      </c>
      <c r="P4086">
        <v>6</v>
      </c>
      <c r="Q4086">
        <f>pqZwift[[#This Row],[Afstand]]+IF(pqZwift[[#This Row],[Index]]&gt;1,Q4085,0)</f>
        <v>25833</v>
      </c>
      <c r="R4086">
        <v>22</v>
      </c>
      <c r="S4086">
        <v>88</v>
      </c>
    </row>
    <row r="4087" spans="2:19" x14ac:dyDescent="0.25">
      <c r="B4087">
        <v>4085</v>
      </c>
      <c r="C4087" t="s">
        <v>136</v>
      </c>
      <c r="D4087" t="s">
        <v>66</v>
      </c>
      <c r="E4087" s="10">
        <v>1.1574074074074073E-5</v>
      </c>
      <c r="F4087" t="s">
        <v>67</v>
      </c>
      <c r="G4087" t="s">
        <v>2060</v>
      </c>
      <c r="H4087" s="11">
        <v>44171.445706018516</v>
      </c>
      <c r="I4087" t="s">
        <v>5325</v>
      </c>
      <c r="J4087">
        <v>0</v>
      </c>
      <c r="K4087">
        <v>88</v>
      </c>
      <c r="M4087">
        <v>4085</v>
      </c>
      <c r="N4087" s="16">
        <v>1.1574074074074073E-5</v>
      </c>
      <c r="O4087">
        <v>1</v>
      </c>
      <c r="P4087">
        <v>6</v>
      </c>
      <c r="Q4087">
        <f>pqZwift[[#This Row],[Afstand]]+IF(pqZwift[[#This Row],[Index]]&gt;1,Q4086,0)</f>
        <v>25839</v>
      </c>
      <c r="R4087">
        <v>21</v>
      </c>
      <c r="S4087">
        <v>88</v>
      </c>
    </row>
    <row r="4088" spans="2:19" x14ac:dyDescent="0.25">
      <c r="B4088">
        <v>4086</v>
      </c>
      <c r="C4088" t="s">
        <v>136</v>
      </c>
      <c r="D4088" t="s">
        <v>66</v>
      </c>
      <c r="E4088" s="10">
        <v>1.1574074074074073E-5</v>
      </c>
      <c r="F4088" t="s">
        <v>70</v>
      </c>
      <c r="G4088" t="s">
        <v>2920</v>
      </c>
      <c r="H4088" s="11">
        <v>44171.445717592593</v>
      </c>
      <c r="I4088" t="s">
        <v>5326</v>
      </c>
      <c r="J4088">
        <v>0</v>
      </c>
      <c r="K4088">
        <v>89</v>
      </c>
      <c r="M4088">
        <v>4086</v>
      </c>
      <c r="N4088" s="16">
        <v>1.1574074074074073E-5</v>
      </c>
      <c r="O4088">
        <v>1</v>
      </c>
      <c r="P4088">
        <v>6</v>
      </c>
      <c r="Q4088">
        <f>pqZwift[[#This Row],[Afstand]]+IF(pqZwift[[#This Row],[Index]]&gt;1,Q4087,0)</f>
        <v>25845</v>
      </c>
      <c r="R4088">
        <v>22</v>
      </c>
      <c r="S4088">
        <v>89</v>
      </c>
    </row>
    <row r="4089" spans="2:19" x14ac:dyDescent="0.25">
      <c r="B4089">
        <v>4087</v>
      </c>
      <c r="C4089" t="s">
        <v>136</v>
      </c>
      <c r="D4089" t="s">
        <v>66</v>
      </c>
      <c r="E4089" s="10">
        <v>1.1574074074074073E-5</v>
      </c>
      <c r="F4089" t="s">
        <v>70</v>
      </c>
      <c r="G4089" t="s">
        <v>4996</v>
      </c>
      <c r="H4089" s="11">
        <v>44171.445729166669</v>
      </c>
      <c r="I4089" t="s">
        <v>5327</v>
      </c>
      <c r="J4089">
        <v>0</v>
      </c>
      <c r="K4089">
        <v>89</v>
      </c>
      <c r="M4089">
        <v>4087</v>
      </c>
      <c r="N4089" s="16">
        <v>1.1574074074074073E-5</v>
      </c>
      <c r="O4089">
        <v>1</v>
      </c>
      <c r="P4089">
        <v>6</v>
      </c>
      <c r="Q4089">
        <f>pqZwift[[#This Row],[Afstand]]+IF(pqZwift[[#This Row],[Index]]&gt;1,Q4088,0)</f>
        <v>25851</v>
      </c>
      <c r="R4089">
        <v>22</v>
      </c>
      <c r="S4089">
        <v>89</v>
      </c>
    </row>
    <row r="4090" spans="2:19" x14ac:dyDescent="0.25">
      <c r="B4090">
        <v>4088</v>
      </c>
      <c r="C4090" t="s">
        <v>136</v>
      </c>
      <c r="D4090" t="s">
        <v>66</v>
      </c>
      <c r="E4090" s="10">
        <v>1.1574074074074073E-5</v>
      </c>
      <c r="F4090" t="s">
        <v>67</v>
      </c>
      <c r="G4090" t="s">
        <v>5328</v>
      </c>
      <c r="H4090" s="11">
        <v>44171.445740740739</v>
      </c>
      <c r="I4090" t="s">
        <v>5329</v>
      </c>
      <c r="J4090">
        <v>0</v>
      </c>
      <c r="K4090">
        <v>89</v>
      </c>
      <c r="M4090">
        <v>4088</v>
      </c>
      <c r="N4090" s="16">
        <v>1.1574074074074073E-5</v>
      </c>
      <c r="O4090">
        <v>1</v>
      </c>
      <c r="P4090">
        <v>6</v>
      </c>
      <c r="Q4090">
        <f>pqZwift[[#This Row],[Afstand]]+IF(pqZwift[[#This Row],[Index]]&gt;1,Q4089,0)</f>
        <v>25857</v>
      </c>
      <c r="R4090">
        <v>21</v>
      </c>
      <c r="S4090">
        <v>89</v>
      </c>
    </row>
    <row r="4091" spans="2:19" x14ac:dyDescent="0.25">
      <c r="B4091">
        <v>4089</v>
      </c>
      <c r="C4091" t="s">
        <v>136</v>
      </c>
      <c r="D4091" t="s">
        <v>66</v>
      </c>
      <c r="E4091" s="10">
        <v>1.1574074074074073E-5</v>
      </c>
      <c r="F4091" t="s">
        <v>67</v>
      </c>
      <c r="G4091" t="s">
        <v>5330</v>
      </c>
      <c r="H4091" s="11">
        <v>44171.445752314816</v>
      </c>
      <c r="I4091" t="s">
        <v>5331</v>
      </c>
      <c r="J4091">
        <v>0</v>
      </c>
      <c r="K4091">
        <v>88</v>
      </c>
      <c r="M4091">
        <v>4089</v>
      </c>
      <c r="N4091" s="16">
        <v>1.1574074074074073E-5</v>
      </c>
      <c r="O4091">
        <v>1</v>
      </c>
      <c r="P4091">
        <v>6</v>
      </c>
      <c r="Q4091">
        <f>pqZwift[[#This Row],[Afstand]]+IF(pqZwift[[#This Row],[Index]]&gt;1,Q4090,0)</f>
        <v>25863</v>
      </c>
      <c r="R4091">
        <v>21</v>
      </c>
      <c r="S4091">
        <v>88</v>
      </c>
    </row>
    <row r="4092" spans="2:19" x14ac:dyDescent="0.25">
      <c r="B4092">
        <v>4090</v>
      </c>
      <c r="C4092" t="s">
        <v>136</v>
      </c>
      <c r="D4092" t="s">
        <v>66</v>
      </c>
      <c r="E4092" s="10">
        <v>1.1574074074074073E-5</v>
      </c>
      <c r="F4092" t="s">
        <v>70</v>
      </c>
      <c r="G4092" t="s">
        <v>2920</v>
      </c>
      <c r="H4092" s="11">
        <v>44171.445763888885</v>
      </c>
      <c r="I4092" t="s">
        <v>5332</v>
      </c>
      <c r="J4092">
        <v>0</v>
      </c>
      <c r="K4092">
        <v>87</v>
      </c>
      <c r="M4092">
        <v>4090</v>
      </c>
      <c r="N4092" s="16">
        <v>1.1574074074074073E-5</v>
      </c>
      <c r="O4092">
        <v>1</v>
      </c>
      <c r="P4092">
        <v>6</v>
      </c>
      <c r="Q4092">
        <f>pqZwift[[#This Row],[Afstand]]+IF(pqZwift[[#This Row],[Index]]&gt;1,Q4091,0)</f>
        <v>25869</v>
      </c>
      <c r="R4092">
        <v>22</v>
      </c>
      <c r="S4092">
        <v>87</v>
      </c>
    </row>
    <row r="4093" spans="2:19" x14ac:dyDescent="0.25">
      <c r="B4093">
        <v>4091</v>
      </c>
      <c r="C4093" t="s">
        <v>136</v>
      </c>
      <c r="D4093" t="s">
        <v>66</v>
      </c>
      <c r="E4093" s="10">
        <v>1.1574074074074073E-5</v>
      </c>
      <c r="F4093" t="s">
        <v>67</v>
      </c>
      <c r="G4093" t="s">
        <v>5330</v>
      </c>
      <c r="H4093" s="11">
        <v>44171.445775462962</v>
      </c>
      <c r="I4093" t="s">
        <v>5333</v>
      </c>
      <c r="J4093">
        <v>0</v>
      </c>
      <c r="K4093">
        <v>86</v>
      </c>
      <c r="M4093">
        <v>4091</v>
      </c>
      <c r="N4093" s="16">
        <v>1.1574074074074073E-5</v>
      </c>
      <c r="O4093">
        <v>1</v>
      </c>
      <c r="P4093">
        <v>6</v>
      </c>
      <c r="Q4093">
        <f>pqZwift[[#This Row],[Afstand]]+IF(pqZwift[[#This Row],[Index]]&gt;1,Q4092,0)</f>
        <v>25875</v>
      </c>
      <c r="R4093">
        <v>21</v>
      </c>
      <c r="S4093">
        <v>86</v>
      </c>
    </row>
    <row r="4094" spans="2:19" x14ac:dyDescent="0.25">
      <c r="B4094">
        <v>4092</v>
      </c>
      <c r="C4094" t="s">
        <v>136</v>
      </c>
      <c r="D4094" t="s">
        <v>43</v>
      </c>
      <c r="E4094" s="10">
        <v>1.1574074074074073E-5</v>
      </c>
      <c r="F4094" t="s">
        <v>73</v>
      </c>
      <c r="G4094" t="s">
        <v>5314</v>
      </c>
      <c r="H4094" s="11">
        <v>44171.445787037039</v>
      </c>
      <c r="I4094" t="s">
        <v>5334</v>
      </c>
      <c r="J4094">
        <v>0</v>
      </c>
      <c r="K4094">
        <v>87</v>
      </c>
      <c r="M4094">
        <v>4092</v>
      </c>
      <c r="N4094" s="16">
        <v>1.1574074074074073E-5</v>
      </c>
      <c r="O4094">
        <v>1</v>
      </c>
      <c r="P4094">
        <v>7</v>
      </c>
      <c r="Q4094">
        <f>pqZwift[[#This Row],[Afstand]]+IF(pqZwift[[#This Row],[Index]]&gt;1,Q4093,0)</f>
        <v>25882</v>
      </c>
      <c r="R4094">
        <v>24</v>
      </c>
      <c r="S4094">
        <v>87</v>
      </c>
    </row>
    <row r="4095" spans="2:19" x14ac:dyDescent="0.25">
      <c r="B4095">
        <v>4093</v>
      </c>
      <c r="C4095" t="s">
        <v>136</v>
      </c>
      <c r="D4095" t="s">
        <v>66</v>
      </c>
      <c r="E4095" s="10">
        <v>1.1574074074074073E-5</v>
      </c>
      <c r="F4095" t="s">
        <v>67</v>
      </c>
      <c r="G4095" t="s">
        <v>5330</v>
      </c>
      <c r="H4095" s="11">
        <v>44171.445798611108</v>
      </c>
      <c r="I4095" t="s">
        <v>5335</v>
      </c>
      <c r="J4095">
        <v>0</v>
      </c>
      <c r="K4095">
        <v>87</v>
      </c>
      <c r="M4095">
        <v>4093</v>
      </c>
      <c r="N4095" s="16">
        <v>1.1574074074074073E-5</v>
      </c>
      <c r="O4095">
        <v>1</v>
      </c>
      <c r="P4095">
        <v>6</v>
      </c>
      <c r="Q4095">
        <f>pqZwift[[#This Row],[Afstand]]+IF(pqZwift[[#This Row],[Index]]&gt;1,Q4094,0)</f>
        <v>25888</v>
      </c>
      <c r="R4095">
        <v>21</v>
      </c>
      <c r="S4095">
        <v>87</v>
      </c>
    </row>
    <row r="4096" spans="2:19" x14ac:dyDescent="0.25">
      <c r="B4096">
        <v>4094</v>
      </c>
      <c r="C4096" t="s">
        <v>136</v>
      </c>
      <c r="D4096" t="s">
        <v>66</v>
      </c>
      <c r="E4096" s="10">
        <v>1.1574074074074073E-5</v>
      </c>
      <c r="F4096" t="s">
        <v>315</v>
      </c>
      <c r="G4096" t="s">
        <v>4646</v>
      </c>
      <c r="H4096" s="11">
        <v>44171.445810185185</v>
      </c>
      <c r="I4096" t="s">
        <v>5336</v>
      </c>
      <c r="J4096">
        <v>0</v>
      </c>
      <c r="K4096">
        <v>87</v>
      </c>
      <c r="M4096">
        <v>4094</v>
      </c>
      <c r="N4096" s="16">
        <v>1.1574074074074073E-5</v>
      </c>
      <c r="O4096">
        <v>1</v>
      </c>
      <c r="P4096">
        <v>6</v>
      </c>
      <c r="Q4096">
        <f>pqZwift[[#This Row],[Afstand]]+IF(pqZwift[[#This Row],[Index]]&gt;1,Q4095,0)</f>
        <v>25894</v>
      </c>
      <c r="R4096">
        <v>23</v>
      </c>
      <c r="S4096">
        <v>87</v>
      </c>
    </row>
    <row r="4097" spans="2:19" x14ac:dyDescent="0.25">
      <c r="B4097">
        <v>4095</v>
      </c>
      <c r="C4097" t="s">
        <v>136</v>
      </c>
      <c r="D4097" t="s">
        <v>66</v>
      </c>
      <c r="E4097" s="10">
        <v>1.1574074074074073E-5</v>
      </c>
      <c r="F4097" t="s">
        <v>67</v>
      </c>
      <c r="G4097" t="s">
        <v>5328</v>
      </c>
      <c r="H4097" s="11">
        <v>44171.445821759262</v>
      </c>
      <c r="I4097" t="s">
        <v>5337</v>
      </c>
      <c r="J4097">
        <v>0</v>
      </c>
      <c r="K4097">
        <v>86</v>
      </c>
      <c r="M4097">
        <v>4095</v>
      </c>
      <c r="N4097" s="16">
        <v>1.1574074074074073E-5</v>
      </c>
      <c r="O4097">
        <v>1</v>
      </c>
      <c r="P4097">
        <v>6</v>
      </c>
      <c r="Q4097">
        <f>pqZwift[[#This Row],[Afstand]]+IF(pqZwift[[#This Row],[Index]]&gt;1,Q4096,0)</f>
        <v>25900</v>
      </c>
      <c r="R4097">
        <v>21</v>
      </c>
      <c r="S4097">
        <v>86</v>
      </c>
    </row>
    <row r="4098" spans="2:19" x14ac:dyDescent="0.25">
      <c r="B4098">
        <v>4096</v>
      </c>
      <c r="C4098" t="s">
        <v>136</v>
      </c>
      <c r="D4098" t="s">
        <v>66</v>
      </c>
      <c r="E4098" s="10">
        <v>1.1574074074074073E-5</v>
      </c>
      <c r="F4098" t="s">
        <v>70</v>
      </c>
      <c r="G4098" t="s">
        <v>5338</v>
      </c>
      <c r="H4098" s="11">
        <v>44171.445833333331</v>
      </c>
      <c r="I4098" t="s">
        <v>5339</v>
      </c>
      <c r="J4098">
        <v>0</v>
      </c>
      <c r="K4098">
        <v>87</v>
      </c>
      <c r="M4098">
        <v>4096</v>
      </c>
      <c r="N4098" s="16">
        <v>1.1574074074074073E-5</v>
      </c>
      <c r="O4098">
        <v>1</v>
      </c>
      <c r="P4098">
        <v>6</v>
      </c>
      <c r="Q4098">
        <f>pqZwift[[#This Row],[Afstand]]+IF(pqZwift[[#This Row],[Index]]&gt;1,Q4097,0)</f>
        <v>25906</v>
      </c>
      <c r="R4098">
        <v>22</v>
      </c>
      <c r="S4098">
        <v>87</v>
      </c>
    </row>
    <row r="4099" spans="2:19" x14ac:dyDescent="0.25">
      <c r="B4099">
        <v>4097</v>
      </c>
      <c r="C4099" t="s">
        <v>136</v>
      </c>
      <c r="D4099" t="s">
        <v>66</v>
      </c>
      <c r="E4099" s="10">
        <v>1.1574074074074073E-5</v>
      </c>
      <c r="F4099" t="s">
        <v>315</v>
      </c>
      <c r="G4099" t="s">
        <v>2274</v>
      </c>
      <c r="H4099" s="11">
        <v>44171.445844907408</v>
      </c>
      <c r="I4099" t="s">
        <v>5340</v>
      </c>
      <c r="J4099">
        <v>0</v>
      </c>
      <c r="K4099">
        <v>87</v>
      </c>
      <c r="M4099">
        <v>4097</v>
      </c>
      <c r="N4099" s="16">
        <v>1.1574074074074073E-5</v>
      </c>
      <c r="O4099">
        <v>1</v>
      </c>
      <c r="P4099">
        <v>6</v>
      </c>
      <c r="Q4099">
        <f>pqZwift[[#This Row],[Afstand]]+IF(pqZwift[[#This Row],[Index]]&gt;1,Q4098,0)</f>
        <v>25912</v>
      </c>
      <c r="R4099">
        <v>23</v>
      </c>
      <c r="S4099">
        <v>87</v>
      </c>
    </row>
    <row r="4100" spans="2:19" x14ac:dyDescent="0.25">
      <c r="B4100">
        <v>4098</v>
      </c>
      <c r="C4100" t="s">
        <v>136</v>
      </c>
      <c r="D4100" t="s">
        <v>35</v>
      </c>
      <c r="E4100" s="10">
        <v>1.1574074074074073E-5</v>
      </c>
      <c r="F4100" t="s">
        <v>84</v>
      </c>
      <c r="G4100" t="s">
        <v>1603</v>
      </c>
      <c r="H4100" s="11">
        <v>44171.445856481485</v>
      </c>
      <c r="I4100" t="s">
        <v>5341</v>
      </c>
      <c r="J4100">
        <v>0</v>
      </c>
      <c r="K4100">
        <v>86</v>
      </c>
      <c r="M4100">
        <v>4098</v>
      </c>
      <c r="N4100" s="16">
        <v>1.1574074074074073E-5</v>
      </c>
      <c r="O4100">
        <v>1</v>
      </c>
      <c r="P4100">
        <v>8</v>
      </c>
      <c r="Q4100">
        <f>pqZwift[[#This Row],[Afstand]]+IF(pqZwift[[#This Row],[Index]]&gt;1,Q4099,0)</f>
        <v>25920</v>
      </c>
      <c r="R4100">
        <v>29</v>
      </c>
      <c r="S4100">
        <v>86</v>
      </c>
    </row>
    <row r="4101" spans="2:19" x14ac:dyDescent="0.25">
      <c r="B4101">
        <v>4099</v>
      </c>
      <c r="C4101" t="s">
        <v>136</v>
      </c>
      <c r="D4101" t="s">
        <v>66</v>
      </c>
      <c r="E4101" s="10">
        <v>1.1574074074074073E-5</v>
      </c>
      <c r="F4101" t="s">
        <v>67</v>
      </c>
      <c r="G4101" t="s">
        <v>2287</v>
      </c>
      <c r="H4101" s="11">
        <v>44171.445868055554</v>
      </c>
      <c r="I4101" t="s">
        <v>5342</v>
      </c>
      <c r="J4101">
        <v>0</v>
      </c>
      <c r="K4101">
        <v>87</v>
      </c>
      <c r="M4101">
        <v>4099</v>
      </c>
      <c r="N4101" s="16">
        <v>1.1574074074074073E-5</v>
      </c>
      <c r="O4101">
        <v>1</v>
      </c>
      <c r="P4101">
        <v>6</v>
      </c>
      <c r="Q4101">
        <f>pqZwift[[#This Row],[Afstand]]+IF(pqZwift[[#This Row],[Index]]&gt;1,Q4100,0)</f>
        <v>25926</v>
      </c>
      <c r="R4101">
        <v>21</v>
      </c>
      <c r="S4101">
        <v>87</v>
      </c>
    </row>
    <row r="4102" spans="2:19" x14ac:dyDescent="0.25">
      <c r="B4102">
        <v>4100</v>
      </c>
      <c r="C4102" t="s">
        <v>136</v>
      </c>
      <c r="D4102" t="s">
        <v>35</v>
      </c>
      <c r="E4102" s="10">
        <v>1.1574074074074073E-5</v>
      </c>
      <c r="F4102" t="s">
        <v>185</v>
      </c>
      <c r="G4102" t="s">
        <v>1618</v>
      </c>
      <c r="H4102" s="11">
        <v>44171.445879629631</v>
      </c>
      <c r="I4102" t="s">
        <v>5343</v>
      </c>
      <c r="J4102">
        <v>0</v>
      </c>
      <c r="K4102">
        <v>88</v>
      </c>
      <c r="M4102">
        <v>4100</v>
      </c>
      <c r="N4102" s="16">
        <v>1.1574074074074073E-5</v>
      </c>
      <c r="O4102">
        <v>1</v>
      </c>
      <c r="P4102">
        <v>8</v>
      </c>
      <c r="Q4102">
        <f>pqZwift[[#This Row],[Afstand]]+IF(pqZwift[[#This Row],[Index]]&gt;1,Q4101,0)</f>
        <v>25934</v>
      </c>
      <c r="R4102">
        <v>28</v>
      </c>
      <c r="S4102">
        <v>88</v>
      </c>
    </row>
    <row r="4103" spans="2:19" x14ac:dyDescent="0.25">
      <c r="B4103">
        <v>4101</v>
      </c>
      <c r="C4103" t="s">
        <v>136</v>
      </c>
      <c r="D4103" t="s">
        <v>35</v>
      </c>
      <c r="E4103" s="10">
        <v>1.1574074074074073E-5</v>
      </c>
      <c r="F4103" t="s">
        <v>185</v>
      </c>
      <c r="G4103" t="s">
        <v>1618</v>
      </c>
      <c r="H4103" s="11">
        <v>44171.445891203701</v>
      </c>
      <c r="I4103" t="s">
        <v>5344</v>
      </c>
      <c r="J4103">
        <v>0</v>
      </c>
      <c r="K4103">
        <v>88</v>
      </c>
      <c r="M4103">
        <v>4101</v>
      </c>
      <c r="N4103" s="16">
        <v>1.1574074074074073E-5</v>
      </c>
      <c r="O4103">
        <v>1</v>
      </c>
      <c r="P4103">
        <v>8</v>
      </c>
      <c r="Q4103">
        <f>pqZwift[[#This Row],[Afstand]]+IF(pqZwift[[#This Row],[Index]]&gt;1,Q4102,0)</f>
        <v>25942</v>
      </c>
      <c r="R4103">
        <v>28</v>
      </c>
      <c r="S4103">
        <v>88</v>
      </c>
    </row>
    <row r="4104" spans="2:19" x14ac:dyDescent="0.25">
      <c r="B4104">
        <v>4102</v>
      </c>
      <c r="C4104" t="s">
        <v>136</v>
      </c>
      <c r="D4104" t="s">
        <v>66</v>
      </c>
      <c r="E4104" s="10">
        <v>1.1574074074074073E-5</v>
      </c>
      <c r="F4104" t="s">
        <v>327</v>
      </c>
      <c r="G4104" t="s">
        <v>933</v>
      </c>
      <c r="H4104" s="11">
        <v>44171.445902777778</v>
      </c>
      <c r="I4104" t="s">
        <v>5345</v>
      </c>
      <c r="J4104">
        <v>0</v>
      </c>
      <c r="K4104">
        <v>87</v>
      </c>
      <c r="M4104">
        <v>4102</v>
      </c>
      <c r="N4104" s="16">
        <v>1.1574074074074073E-5</v>
      </c>
      <c r="O4104">
        <v>1</v>
      </c>
      <c r="P4104">
        <v>6</v>
      </c>
      <c r="Q4104">
        <f>pqZwift[[#This Row],[Afstand]]+IF(pqZwift[[#This Row],[Index]]&gt;1,Q4103,0)</f>
        <v>25948</v>
      </c>
      <c r="R4104">
        <v>20</v>
      </c>
      <c r="S4104">
        <v>87</v>
      </c>
    </row>
    <row r="4105" spans="2:19" x14ac:dyDescent="0.25">
      <c r="B4105">
        <v>4103</v>
      </c>
      <c r="C4105" t="s">
        <v>136</v>
      </c>
      <c r="D4105" t="s">
        <v>35</v>
      </c>
      <c r="E4105" s="10">
        <v>1.1574074074074073E-5</v>
      </c>
      <c r="F4105" t="s">
        <v>76</v>
      </c>
      <c r="G4105" t="s">
        <v>5346</v>
      </c>
      <c r="H4105" s="11">
        <v>44171.445914351854</v>
      </c>
      <c r="I4105" t="s">
        <v>5347</v>
      </c>
      <c r="J4105">
        <v>0</v>
      </c>
      <c r="K4105">
        <v>88</v>
      </c>
      <c r="M4105">
        <v>4103</v>
      </c>
      <c r="N4105" s="16">
        <v>1.1574074074074073E-5</v>
      </c>
      <c r="O4105">
        <v>1</v>
      </c>
      <c r="P4105">
        <v>8</v>
      </c>
      <c r="Q4105">
        <f>pqZwift[[#This Row],[Afstand]]+IF(pqZwift[[#This Row],[Index]]&gt;1,Q4104,0)</f>
        <v>25956</v>
      </c>
      <c r="R4105">
        <v>27</v>
      </c>
      <c r="S4105">
        <v>88</v>
      </c>
    </row>
    <row r="4106" spans="2:19" x14ac:dyDescent="0.25">
      <c r="B4106">
        <v>4104</v>
      </c>
      <c r="C4106" t="s">
        <v>136</v>
      </c>
      <c r="D4106" t="s">
        <v>43</v>
      </c>
      <c r="E4106" s="10">
        <v>1.1574074074074073E-5</v>
      </c>
      <c r="F4106" t="s">
        <v>315</v>
      </c>
      <c r="G4106" t="s">
        <v>4875</v>
      </c>
      <c r="H4106" s="11">
        <v>44171.445925925924</v>
      </c>
      <c r="I4106" t="s">
        <v>5348</v>
      </c>
      <c r="J4106">
        <v>0</v>
      </c>
      <c r="K4106">
        <v>87</v>
      </c>
      <c r="M4106">
        <v>4104</v>
      </c>
      <c r="N4106" s="16">
        <v>1.1574074074074073E-5</v>
      </c>
      <c r="O4106">
        <v>1</v>
      </c>
      <c r="P4106">
        <v>7</v>
      </c>
      <c r="Q4106">
        <f>pqZwift[[#This Row],[Afstand]]+IF(pqZwift[[#This Row],[Index]]&gt;1,Q4105,0)</f>
        <v>25963</v>
      </c>
      <c r="R4106">
        <v>23</v>
      </c>
      <c r="S4106">
        <v>87</v>
      </c>
    </row>
    <row r="4107" spans="2:19" x14ac:dyDescent="0.25">
      <c r="B4107">
        <v>4105</v>
      </c>
      <c r="C4107" t="s">
        <v>136</v>
      </c>
      <c r="D4107" t="s">
        <v>43</v>
      </c>
      <c r="E4107" s="10">
        <v>1.1574074074074073E-5</v>
      </c>
      <c r="F4107" t="s">
        <v>76</v>
      </c>
      <c r="G4107" t="s">
        <v>897</v>
      </c>
      <c r="H4107" s="11">
        <v>44171.445937500001</v>
      </c>
      <c r="I4107" t="s">
        <v>5349</v>
      </c>
      <c r="J4107">
        <v>0</v>
      </c>
      <c r="K4107">
        <v>87</v>
      </c>
      <c r="M4107">
        <v>4105</v>
      </c>
      <c r="N4107" s="16">
        <v>1.1574074074074073E-5</v>
      </c>
      <c r="O4107">
        <v>1</v>
      </c>
      <c r="P4107">
        <v>7</v>
      </c>
      <c r="Q4107">
        <f>pqZwift[[#This Row],[Afstand]]+IF(pqZwift[[#This Row],[Index]]&gt;1,Q4106,0)</f>
        <v>25970</v>
      </c>
      <c r="R4107">
        <v>27</v>
      </c>
      <c r="S4107">
        <v>87</v>
      </c>
    </row>
    <row r="4108" spans="2:19" x14ac:dyDescent="0.25">
      <c r="B4108">
        <v>4106</v>
      </c>
      <c r="C4108" t="s">
        <v>136</v>
      </c>
      <c r="D4108" t="s">
        <v>43</v>
      </c>
      <c r="E4108" s="10">
        <v>1.1574074074074073E-5</v>
      </c>
      <c r="F4108" t="s">
        <v>76</v>
      </c>
      <c r="G4108" t="s">
        <v>897</v>
      </c>
      <c r="H4108" s="11">
        <v>44171.445949074077</v>
      </c>
      <c r="I4108" t="s">
        <v>5350</v>
      </c>
      <c r="J4108">
        <v>0</v>
      </c>
      <c r="K4108">
        <v>87</v>
      </c>
      <c r="M4108">
        <v>4106</v>
      </c>
      <c r="N4108" s="16">
        <v>1.1574074074074073E-5</v>
      </c>
      <c r="O4108">
        <v>1</v>
      </c>
      <c r="P4108">
        <v>7</v>
      </c>
      <c r="Q4108">
        <f>pqZwift[[#This Row],[Afstand]]+IF(pqZwift[[#This Row],[Index]]&gt;1,Q4107,0)</f>
        <v>25977</v>
      </c>
      <c r="R4108">
        <v>27</v>
      </c>
      <c r="S4108">
        <v>87</v>
      </c>
    </row>
    <row r="4109" spans="2:19" x14ac:dyDescent="0.25">
      <c r="B4109">
        <v>4107</v>
      </c>
      <c r="C4109" t="s">
        <v>136</v>
      </c>
      <c r="D4109" t="s">
        <v>66</v>
      </c>
      <c r="E4109" s="10">
        <v>1.1574074074074073E-5</v>
      </c>
      <c r="F4109" t="s">
        <v>315</v>
      </c>
      <c r="G4109" t="s">
        <v>907</v>
      </c>
      <c r="H4109" s="11">
        <v>44171.445960648147</v>
      </c>
      <c r="I4109" t="s">
        <v>5351</v>
      </c>
      <c r="J4109">
        <v>0</v>
      </c>
      <c r="K4109">
        <v>86</v>
      </c>
      <c r="M4109">
        <v>4107</v>
      </c>
      <c r="N4109" s="16">
        <v>1.1574074074074073E-5</v>
      </c>
      <c r="O4109">
        <v>1</v>
      </c>
      <c r="P4109">
        <v>6</v>
      </c>
      <c r="Q4109">
        <f>pqZwift[[#This Row],[Afstand]]+IF(pqZwift[[#This Row],[Index]]&gt;1,Q4108,0)</f>
        <v>25983</v>
      </c>
      <c r="R4109">
        <v>23</v>
      </c>
      <c r="S4109">
        <v>86</v>
      </c>
    </row>
    <row r="4110" spans="2:19" x14ac:dyDescent="0.25">
      <c r="B4110">
        <v>4108</v>
      </c>
      <c r="C4110" t="s">
        <v>136</v>
      </c>
      <c r="D4110" t="s">
        <v>43</v>
      </c>
      <c r="E4110" s="10">
        <v>1.1574074074074073E-5</v>
      </c>
      <c r="F4110" t="s">
        <v>76</v>
      </c>
      <c r="G4110" t="s">
        <v>889</v>
      </c>
      <c r="H4110" s="11">
        <v>44171.445972222224</v>
      </c>
      <c r="I4110" t="s">
        <v>5352</v>
      </c>
      <c r="J4110">
        <v>0</v>
      </c>
      <c r="K4110">
        <v>86</v>
      </c>
      <c r="M4110">
        <v>4108</v>
      </c>
      <c r="N4110" s="16">
        <v>1.1574074074074073E-5</v>
      </c>
      <c r="O4110">
        <v>1</v>
      </c>
      <c r="P4110">
        <v>7</v>
      </c>
      <c r="Q4110">
        <f>pqZwift[[#This Row],[Afstand]]+IF(pqZwift[[#This Row],[Index]]&gt;1,Q4109,0)</f>
        <v>25990</v>
      </c>
      <c r="R4110">
        <v>27</v>
      </c>
      <c r="S4110">
        <v>86</v>
      </c>
    </row>
    <row r="4111" spans="2:19" x14ac:dyDescent="0.25">
      <c r="B4111">
        <v>4109</v>
      </c>
      <c r="C4111" t="s">
        <v>136</v>
      </c>
      <c r="D4111" t="s">
        <v>43</v>
      </c>
      <c r="E4111" s="10">
        <v>1.1574074074074073E-5</v>
      </c>
      <c r="F4111" t="s">
        <v>76</v>
      </c>
      <c r="G4111" t="s">
        <v>889</v>
      </c>
      <c r="H4111" s="11">
        <v>44171.445983796293</v>
      </c>
      <c r="I4111" t="s">
        <v>5353</v>
      </c>
      <c r="J4111">
        <v>0</v>
      </c>
      <c r="K4111">
        <v>85</v>
      </c>
      <c r="M4111">
        <v>4109</v>
      </c>
      <c r="N4111" s="16">
        <v>1.1574074074074073E-5</v>
      </c>
      <c r="O4111">
        <v>1</v>
      </c>
      <c r="P4111">
        <v>7</v>
      </c>
      <c r="Q4111">
        <f>pqZwift[[#This Row],[Afstand]]+IF(pqZwift[[#This Row],[Index]]&gt;1,Q4110,0)</f>
        <v>25997</v>
      </c>
      <c r="R4111">
        <v>27</v>
      </c>
      <c r="S4111">
        <v>85</v>
      </c>
    </row>
    <row r="4112" spans="2:19" x14ac:dyDescent="0.25">
      <c r="B4112">
        <v>4110</v>
      </c>
      <c r="C4112" t="s">
        <v>136</v>
      </c>
      <c r="D4112" t="s">
        <v>66</v>
      </c>
      <c r="E4112" s="10">
        <v>1.1574074074074073E-5</v>
      </c>
      <c r="F4112" t="s">
        <v>70</v>
      </c>
      <c r="G4112" t="s">
        <v>885</v>
      </c>
      <c r="H4112" s="11">
        <v>44171.44599537037</v>
      </c>
      <c r="I4112" t="s">
        <v>5354</v>
      </c>
      <c r="J4112">
        <v>0</v>
      </c>
      <c r="K4112">
        <v>86</v>
      </c>
      <c r="M4112">
        <v>4110</v>
      </c>
      <c r="N4112" s="16">
        <v>1.1574074074074073E-5</v>
      </c>
      <c r="O4112">
        <v>1</v>
      </c>
      <c r="P4112">
        <v>6</v>
      </c>
      <c r="Q4112">
        <f>pqZwift[[#This Row],[Afstand]]+IF(pqZwift[[#This Row],[Index]]&gt;1,Q4111,0)</f>
        <v>26003</v>
      </c>
      <c r="R4112">
        <v>22</v>
      </c>
      <c r="S4112">
        <v>86</v>
      </c>
    </row>
    <row r="4113" spans="2:19" x14ac:dyDescent="0.25">
      <c r="B4113">
        <v>4111</v>
      </c>
      <c r="C4113" t="s">
        <v>136</v>
      </c>
      <c r="D4113" t="s">
        <v>104</v>
      </c>
      <c r="E4113" s="10">
        <v>1.1574074074074073E-5</v>
      </c>
      <c r="F4113" t="s">
        <v>105</v>
      </c>
      <c r="G4113" t="s">
        <v>1623</v>
      </c>
      <c r="H4113" s="11">
        <v>44171.446006944447</v>
      </c>
      <c r="I4113" t="s">
        <v>5355</v>
      </c>
      <c r="J4113">
        <v>0</v>
      </c>
      <c r="K4113">
        <v>85</v>
      </c>
      <c r="M4113">
        <v>4111</v>
      </c>
      <c r="N4113" s="16">
        <v>1.1574074074074073E-5</v>
      </c>
      <c r="O4113">
        <v>1</v>
      </c>
      <c r="P4113">
        <v>10</v>
      </c>
      <c r="Q4113">
        <f>pqZwift[[#This Row],[Afstand]]+IF(pqZwift[[#This Row],[Index]]&gt;1,Q4112,0)</f>
        <v>26013</v>
      </c>
      <c r="R4113">
        <v>35</v>
      </c>
      <c r="S4113">
        <v>85</v>
      </c>
    </row>
    <row r="4114" spans="2:19" x14ac:dyDescent="0.25">
      <c r="B4114">
        <v>4112</v>
      </c>
      <c r="C4114" t="s">
        <v>136</v>
      </c>
      <c r="D4114" t="s">
        <v>66</v>
      </c>
      <c r="E4114" s="10">
        <v>1.1574074074074073E-5</v>
      </c>
      <c r="F4114" t="s">
        <v>70</v>
      </c>
      <c r="G4114" t="s">
        <v>5356</v>
      </c>
      <c r="H4114" s="11">
        <v>44171.446018518516</v>
      </c>
      <c r="I4114" t="s">
        <v>5357</v>
      </c>
      <c r="J4114">
        <v>0</v>
      </c>
      <c r="K4114">
        <v>86</v>
      </c>
      <c r="M4114">
        <v>4112</v>
      </c>
      <c r="N4114" s="16">
        <v>1.1574074074074073E-5</v>
      </c>
      <c r="O4114">
        <v>1</v>
      </c>
      <c r="P4114">
        <v>6</v>
      </c>
      <c r="Q4114">
        <f>pqZwift[[#This Row],[Afstand]]+IF(pqZwift[[#This Row],[Index]]&gt;1,Q4113,0)</f>
        <v>26019</v>
      </c>
      <c r="R4114">
        <v>22</v>
      </c>
      <c r="S4114">
        <v>86</v>
      </c>
    </row>
    <row r="4115" spans="2:19" x14ac:dyDescent="0.25">
      <c r="B4115">
        <v>4113</v>
      </c>
      <c r="C4115" t="s">
        <v>136</v>
      </c>
      <c r="D4115" t="s">
        <v>43</v>
      </c>
      <c r="E4115" s="10">
        <v>1.1574074074074073E-5</v>
      </c>
      <c r="F4115" t="s">
        <v>79</v>
      </c>
      <c r="G4115" t="s">
        <v>919</v>
      </c>
      <c r="H4115" s="11">
        <v>44171.446030092593</v>
      </c>
      <c r="I4115" t="s">
        <v>5358</v>
      </c>
      <c r="J4115">
        <v>0</v>
      </c>
      <c r="K4115">
        <v>86</v>
      </c>
      <c r="M4115">
        <v>4113</v>
      </c>
      <c r="N4115" s="16">
        <v>1.1574074074074073E-5</v>
      </c>
      <c r="O4115">
        <v>1</v>
      </c>
      <c r="P4115">
        <v>7</v>
      </c>
      <c r="Q4115">
        <f>pqZwift[[#This Row],[Afstand]]+IF(pqZwift[[#This Row],[Index]]&gt;1,Q4114,0)</f>
        <v>26026</v>
      </c>
      <c r="R4115">
        <v>26</v>
      </c>
      <c r="S4115">
        <v>86</v>
      </c>
    </row>
    <row r="4116" spans="2:19" x14ac:dyDescent="0.25">
      <c r="B4116">
        <v>4114</v>
      </c>
      <c r="C4116" t="s">
        <v>136</v>
      </c>
      <c r="D4116" t="s">
        <v>43</v>
      </c>
      <c r="E4116" s="10">
        <v>1.1574074074074073E-5</v>
      </c>
      <c r="F4116" t="s">
        <v>79</v>
      </c>
      <c r="G4116" t="s">
        <v>878</v>
      </c>
      <c r="H4116" s="11">
        <v>44171.44604166667</v>
      </c>
      <c r="I4116" t="s">
        <v>5359</v>
      </c>
      <c r="J4116">
        <v>0</v>
      </c>
      <c r="K4116">
        <v>87</v>
      </c>
      <c r="M4116">
        <v>4114</v>
      </c>
      <c r="N4116" s="16">
        <v>1.1574074074074073E-5</v>
      </c>
      <c r="O4116">
        <v>1</v>
      </c>
      <c r="P4116">
        <v>7</v>
      </c>
      <c r="Q4116">
        <f>pqZwift[[#This Row],[Afstand]]+IF(pqZwift[[#This Row],[Index]]&gt;1,Q4115,0)</f>
        <v>26033</v>
      </c>
      <c r="R4116">
        <v>26</v>
      </c>
      <c r="S4116">
        <v>87</v>
      </c>
    </row>
    <row r="4117" spans="2:19" x14ac:dyDescent="0.25">
      <c r="B4117">
        <v>4115</v>
      </c>
      <c r="C4117" t="s">
        <v>136</v>
      </c>
      <c r="D4117" t="s">
        <v>35</v>
      </c>
      <c r="E4117" s="10">
        <v>1.1574074074074073E-5</v>
      </c>
      <c r="F4117" t="s">
        <v>161</v>
      </c>
      <c r="G4117" t="s">
        <v>5360</v>
      </c>
      <c r="H4117" s="11">
        <v>44171.446053240739</v>
      </c>
      <c r="I4117" t="s">
        <v>5361</v>
      </c>
      <c r="J4117">
        <v>0</v>
      </c>
      <c r="K4117">
        <v>86</v>
      </c>
      <c r="M4117">
        <v>4115</v>
      </c>
      <c r="N4117" s="16">
        <v>1.1574074074074073E-5</v>
      </c>
      <c r="O4117">
        <v>1</v>
      </c>
      <c r="P4117">
        <v>8</v>
      </c>
      <c r="Q4117">
        <f>pqZwift[[#This Row],[Afstand]]+IF(pqZwift[[#This Row],[Index]]&gt;1,Q4116,0)</f>
        <v>26041</v>
      </c>
      <c r="R4117">
        <v>30</v>
      </c>
      <c r="S4117">
        <v>86</v>
      </c>
    </row>
    <row r="4118" spans="2:19" x14ac:dyDescent="0.25">
      <c r="B4118">
        <v>4116</v>
      </c>
      <c r="C4118" t="s">
        <v>136</v>
      </c>
      <c r="D4118" t="s">
        <v>66</v>
      </c>
      <c r="E4118" s="10">
        <v>1.1574074074074073E-5</v>
      </c>
      <c r="F4118" t="s">
        <v>70</v>
      </c>
      <c r="G4118" t="s">
        <v>5356</v>
      </c>
      <c r="H4118" s="11">
        <v>44171.446064814816</v>
      </c>
      <c r="I4118" t="s">
        <v>5362</v>
      </c>
      <c r="J4118">
        <v>0</v>
      </c>
      <c r="K4118">
        <v>87</v>
      </c>
      <c r="M4118">
        <v>4116</v>
      </c>
      <c r="N4118" s="16">
        <v>1.1574074074074073E-5</v>
      </c>
      <c r="O4118">
        <v>1</v>
      </c>
      <c r="P4118">
        <v>6</v>
      </c>
      <c r="Q4118">
        <f>pqZwift[[#This Row],[Afstand]]+IF(pqZwift[[#This Row],[Index]]&gt;1,Q4117,0)</f>
        <v>26047</v>
      </c>
      <c r="R4118">
        <v>22</v>
      </c>
      <c r="S4118">
        <v>87</v>
      </c>
    </row>
    <row r="4119" spans="2:19" x14ac:dyDescent="0.25">
      <c r="B4119">
        <v>4117</v>
      </c>
      <c r="C4119" t="s">
        <v>136</v>
      </c>
      <c r="D4119" t="s">
        <v>43</v>
      </c>
      <c r="E4119" s="10">
        <v>1.1574074074074073E-5</v>
      </c>
      <c r="F4119" t="s">
        <v>79</v>
      </c>
      <c r="G4119" t="s">
        <v>878</v>
      </c>
      <c r="H4119" s="11">
        <v>44171.446076388886</v>
      </c>
      <c r="I4119" t="s">
        <v>5363</v>
      </c>
      <c r="J4119">
        <v>0</v>
      </c>
      <c r="K4119">
        <v>87</v>
      </c>
      <c r="M4119">
        <v>4117</v>
      </c>
      <c r="N4119" s="16">
        <v>1.1574074074074073E-5</v>
      </c>
      <c r="O4119">
        <v>1</v>
      </c>
      <c r="P4119">
        <v>7</v>
      </c>
      <c r="Q4119">
        <f>pqZwift[[#This Row],[Afstand]]+IF(pqZwift[[#This Row],[Index]]&gt;1,Q4118,0)</f>
        <v>26054</v>
      </c>
      <c r="R4119">
        <v>26</v>
      </c>
      <c r="S4119">
        <v>87</v>
      </c>
    </row>
    <row r="4120" spans="2:19" x14ac:dyDescent="0.25">
      <c r="B4120">
        <v>4118</v>
      </c>
      <c r="C4120" t="s">
        <v>136</v>
      </c>
      <c r="D4120" t="s">
        <v>35</v>
      </c>
      <c r="E4120" s="10">
        <v>1.1574074074074073E-5</v>
      </c>
      <c r="F4120" t="s">
        <v>161</v>
      </c>
      <c r="G4120" t="s">
        <v>5364</v>
      </c>
      <c r="H4120" s="11">
        <v>44171.446087962962</v>
      </c>
      <c r="I4120" t="s">
        <v>5365</v>
      </c>
      <c r="J4120">
        <v>0</v>
      </c>
      <c r="K4120">
        <v>88</v>
      </c>
      <c r="M4120">
        <v>4118</v>
      </c>
      <c r="N4120" s="16">
        <v>1.1574074074074073E-5</v>
      </c>
      <c r="O4120">
        <v>1</v>
      </c>
      <c r="P4120">
        <v>8</v>
      </c>
      <c r="Q4120">
        <f>pqZwift[[#This Row],[Afstand]]+IF(pqZwift[[#This Row],[Index]]&gt;1,Q4119,0)</f>
        <v>26062</v>
      </c>
      <c r="R4120">
        <v>30</v>
      </c>
      <c r="S4120">
        <v>88</v>
      </c>
    </row>
    <row r="4121" spans="2:19" x14ac:dyDescent="0.25">
      <c r="B4121">
        <v>4119</v>
      </c>
      <c r="C4121" t="s">
        <v>136</v>
      </c>
      <c r="D4121" t="s">
        <v>43</v>
      </c>
      <c r="E4121" s="10">
        <v>1.1574074074074073E-5</v>
      </c>
      <c r="F4121" t="s">
        <v>79</v>
      </c>
      <c r="G4121" t="s">
        <v>5366</v>
      </c>
      <c r="H4121" s="11">
        <v>44171.446099537039</v>
      </c>
      <c r="I4121" t="s">
        <v>5367</v>
      </c>
      <c r="J4121">
        <v>0</v>
      </c>
      <c r="K4121">
        <v>87</v>
      </c>
      <c r="M4121">
        <v>4119</v>
      </c>
      <c r="N4121" s="16">
        <v>1.1574074074074073E-5</v>
      </c>
      <c r="O4121">
        <v>1</v>
      </c>
      <c r="P4121">
        <v>7</v>
      </c>
      <c r="Q4121">
        <f>pqZwift[[#This Row],[Afstand]]+IF(pqZwift[[#This Row],[Index]]&gt;1,Q4120,0)</f>
        <v>26069</v>
      </c>
      <c r="R4121">
        <v>26</v>
      </c>
      <c r="S4121">
        <v>87</v>
      </c>
    </row>
    <row r="4122" spans="2:19" x14ac:dyDescent="0.25">
      <c r="B4122">
        <v>4120</v>
      </c>
      <c r="C4122" t="s">
        <v>136</v>
      </c>
      <c r="D4122" t="s">
        <v>35</v>
      </c>
      <c r="E4122" s="10">
        <v>1.1574074074074073E-5</v>
      </c>
      <c r="F4122" t="s">
        <v>161</v>
      </c>
      <c r="G4122" t="s">
        <v>874</v>
      </c>
      <c r="H4122" s="11">
        <v>44171.446111111109</v>
      </c>
      <c r="I4122" t="s">
        <v>5368</v>
      </c>
      <c r="J4122">
        <v>0</v>
      </c>
      <c r="K4122">
        <v>88</v>
      </c>
      <c r="M4122">
        <v>4120</v>
      </c>
      <c r="N4122" s="16">
        <v>1.1574074074074073E-5</v>
      </c>
      <c r="O4122">
        <v>1</v>
      </c>
      <c r="P4122">
        <v>8</v>
      </c>
      <c r="Q4122">
        <f>pqZwift[[#This Row],[Afstand]]+IF(pqZwift[[#This Row],[Index]]&gt;1,Q4121,0)</f>
        <v>26077</v>
      </c>
      <c r="R4122">
        <v>30</v>
      </c>
      <c r="S4122">
        <v>88</v>
      </c>
    </row>
    <row r="4123" spans="2:19" x14ac:dyDescent="0.25">
      <c r="B4123">
        <v>4121</v>
      </c>
      <c r="C4123" t="s">
        <v>136</v>
      </c>
      <c r="D4123" t="s">
        <v>43</v>
      </c>
      <c r="E4123" s="10">
        <v>1.1574074074074073E-5</v>
      </c>
      <c r="F4123" t="s">
        <v>173</v>
      </c>
      <c r="G4123" t="s">
        <v>840</v>
      </c>
      <c r="H4123" s="11">
        <v>44171.446122685185</v>
      </c>
      <c r="I4123" t="s">
        <v>5369</v>
      </c>
      <c r="J4123">
        <v>0</v>
      </c>
      <c r="K4123">
        <v>88</v>
      </c>
      <c r="M4123">
        <v>4121</v>
      </c>
      <c r="N4123" s="16">
        <v>1.1574074074074073E-5</v>
      </c>
      <c r="O4123">
        <v>1</v>
      </c>
      <c r="P4123">
        <v>7</v>
      </c>
      <c r="Q4123">
        <f>pqZwift[[#This Row],[Afstand]]+IF(pqZwift[[#This Row],[Index]]&gt;1,Q4122,0)</f>
        <v>26084</v>
      </c>
      <c r="R4123">
        <v>25</v>
      </c>
      <c r="S4123">
        <v>88</v>
      </c>
    </row>
    <row r="4124" spans="2:19" x14ac:dyDescent="0.25">
      <c r="B4124">
        <v>4122</v>
      </c>
      <c r="C4124" t="s">
        <v>136</v>
      </c>
      <c r="D4124" t="s">
        <v>66</v>
      </c>
      <c r="E4124" s="10">
        <v>1.1574074074074073E-5</v>
      </c>
      <c r="F4124" t="s">
        <v>67</v>
      </c>
      <c r="G4124" t="s">
        <v>2140</v>
      </c>
      <c r="H4124" s="11">
        <v>44171.446134259262</v>
      </c>
      <c r="I4124" t="s">
        <v>5370</v>
      </c>
      <c r="J4124">
        <v>0</v>
      </c>
      <c r="K4124">
        <v>88</v>
      </c>
      <c r="M4124">
        <v>4122</v>
      </c>
      <c r="N4124" s="16">
        <v>1.1574074074074073E-5</v>
      </c>
      <c r="O4124">
        <v>1</v>
      </c>
      <c r="P4124">
        <v>6</v>
      </c>
      <c r="Q4124">
        <f>pqZwift[[#This Row],[Afstand]]+IF(pqZwift[[#This Row],[Index]]&gt;1,Q4123,0)</f>
        <v>26090</v>
      </c>
      <c r="R4124">
        <v>21</v>
      </c>
      <c r="S4124">
        <v>88</v>
      </c>
    </row>
    <row r="4125" spans="2:19" x14ac:dyDescent="0.25">
      <c r="B4125">
        <v>4123</v>
      </c>
      <c r="C4125" t="s">
        <v>136</v>
      </c>
      <c r="D4125" t="s">
        <v>87</v>
      </c>
      <c r="E4125" s="10">
        <v>1.1574074074074073E-5</v>
      </c>
      <c r="F4125" t="s">
        <v>93</v>
      </c>
      <c r="G4125" t="s">
        <v>5371</v>
      </c>
      <c r="H4125" s="11">
        <v>44171.446145833332</v>
      </c>
      <c r="I4125" t="s">
        <v>5372</v>
      </c>
      <c r="J4125">
        <v>0</v>
      </c>
      <c r="K4125">
        <v>89</v>
      </c>
      <c r="M4125">
        <v>4123</v>
      </c>
      <c r="N4125" s="16">
        <v>1.1574074074074073E-5</v>
      </c>
      <c r="O4125">
        <v>1</v>
      </c>
      <c r="P4125">
        <v>9</v>
      </c>
      <c r="Q4125">
        <f>pqZwift[[#This Row],[Afstand]]+IF(pqZwift[[#This Row],[Index]]&gt;1,Q4124,0)</f>
        <v>26099</v>
      </c>
      <c r="R4125">
        <v>31</v>
      </c>
      <c r="S4125">
        <v>89</v>
      </c>
    </row>
    <row r="4126" spans="2:19" x14ac:dyDescent="0.25">
      <c r="B4126">
        <v>4124</v>
      </c>
      <c r="C4126" t="s">
        <v>136</v>
      </c>
      <c r="D4126" t="s">
        <v>43</v>
      </c>
      <c r="E4126" s="10">
        <v>1.1574074074074073E-5</v>
      </c>
      <c r="F4126" t="s">
        <v>76</v>
      </c>
      <c r="G4126" t="s">
        <v>897</v>
      </c>
      <c r="H4126" s="11">
        <v>44171.446157407408</v>
      </c>
      <c r="I4126" t="s">
        <v>5373</v>
      </c>
      <c r="J4126">
        <v>0</v>
      </c>
      <c r="K4126">
        <v>89</v>
      </c>
      <c r="M4126">
        <v>4124</v>
      </c>
      <c r="N4126" s="16">
        <v>1.1574074074074073E-5</v>
      </c>
      <c r="O4126">
        <v>1</v>
      </c>
      <c r="P4126">
        <v>7</v>
      </c>
      <c r="Q4126">
        <f>pqZwift[[#This Row],[Afstand]]+IF(pqZwift[[#This Row],[Index]]&gt;1,Q4125,0)</f>
        <v>26106</v>
      </c>
      <c r="R4126">
        <v>27</v>
      </c>
      <c r="S4126">
        <v>89</v>
      </c>
    </row>
    <row r="4127" spans="2:19" x14ac:dyDescent="0.25">
      <c r="B4127">
        <v>4125</v>
      </c>
      <c r="C4127" t="s">
        <v>136</v>
      </c>
      <c r="D4127" t="s">
        <v>43</v>
      </c>
      <c r="E4127" s="10">
        <v>1.1574074074074073E-5</v>
      </c>
      <c r="F4127" t="s">
        <v>79</v>
      </c>
      <c r="G4127" t="s">
        <v>880</v>
      </c>
      <c r="H4127" s="11">
        <v>44171.446168981478</v>
      </c>
      <c r="I4127" t="s">
        <v>5374</v>
      </c>
      <c r="J4127">
        <v>0</v>
      </c>
      <c r="K4127">
        <v>89</v>
      </c>
      <c r="M4127">
        <v>4125</v>
      </c>
      <c r="N4127" s="16">
        <v>1.1574074074074073E-5</v>
      </c>
      <c r="O4127">
        <v>1</v>
      </c>
      <c r="P4127">
        <v>7</v>
      </c>
      <c r="Q4127">
        <f>pqZwift[[#This Row],[Afstand]]+IF(pqZwift[[#This Row],[Index]]&gt;1,Q4126,0)</f>
        <v>26113</v>
      </c>
      <c r="R4127">
        <v>26</v>
      </c>
      <c r="S4127">
        <v>89</v>
      </c>
    </row>
    <row r="4128" spans="2:19" x14ac:dyDescent="0.25">
      <c r="B4128">
        <v>4126</v>
      </c>
      <c r="C4128" t="s">
        <v>136</v>
      </c>
      <c r="D4128" t="s">
        <v>35</v>
      </c>
      <c r="E4128" s="10">
        <v>1.1574074074074073E-5</v>
      </c>
      <c r="F4128" t="s">
        <v>161</v>
      </c>
      <c r="G4128" t="s">
        <v>2650</v>
      </c>
      <c r="H4128" s="11">
        <v>44171.446180555555</v>
      </c>
      <c r="I4128" t="s">
        <v>5375</v>
      </c>
      <c r="J4128">
        <v>0</v>
      </c>
      <c r="K4128">
        <v>89</v>
      </c>
      <c r="M4128">
        <v>4126</v>
      </c>
      <c r="N4128" s="16">
        <v>1.1574074074074073E-5</v>
      </c>
      <c r="O4128">
        <v>1</v>
      </c>
      <c r="P4128">
        <v>8</v>
      </c>
      <c r="Q4128">
        <f>pqZwift[[#This Row],[Afstand]]+IF(pqZwift[[#This Row],[Index]]&gt;1,Q4127,0)</f>
        <v>26121</v>
      </c>
      <c r="R4128">
        <v>30</v>
      </c>
      <c r="S4128">
        <v>89</v>
      </c>
    </row>
    <row r="4129" spans="2:19" x14ac:dyDescent="0.25">
      <c r="B4129">
        <v>4127</v>
      </c>
      <c r="C4129" t="s">
        <v>136</v>
      </c>
      <c r="D4129" t="s">
        <v>35</v>
      </c>
      <c r="E4129" s="10">
        <v>1.1574074074074073E-5</v>
      </c>
      <c r="F4129" t="s">
        <v>161</v>
      </c>
      <c r="G4129" t="s">
        <v>2652</v>
      </c>
      <c r="H4129" s="11">
        <v>44171.446192129632</v>
      </c>
      <c r="I4129" t="s">
        <v>5376</v>
      </c>
      <c r="J4129">
        <v>0</v>
      </c>
      <c r="K4129">
        <v>89</v>
      </c>
      <c r="M4129">
        <v>4127</v>
      </c>
      <c r="N4129" s="16">
        <v>1.1574074074074073E-5</v>
      </c>
      <c r="O4129">
        <v>1</v>
      </c>
      <c r="P4129">
        <v>8</v>
      </c>
      <c r="Q4129">
        <f>pqZwift[[#This Row],[Afstand]]+IF(pqZwift[[#This Row],[Index]]&gt;1,Q4128,0)</f>
        <v>26129</v>
      </c>
      <c r="R4129">
        <v>30</v>
      </c>
      <c r="S4129">
        <v>89</v>
      </c>
    </row>
    <row r="4130" spans="2:19" x14ac:dyDescent="0.25">
      <c r="B4130">
        <v>4128</v>
      </c>
      <c r="C4130" t="s">
        <v>136</v>
      </c>
      <c r="D4130" t="s">
        <v>43</v>
      </c>
      <c r="E4130" s="10">
        <v>1.1574074074074073E-5</v>
      </c>
      <c r="F4130" t="s">
        <v>79</v>
      </c>
      <c r="G4130" t="s">
        <v>876</v>
      </c>
      <c r="H4130" s="11">
        <v>44171.446203703701</v>
      </c>
      <c r="I4130" t="s">
        <v>5377</v>
      </c>
      <c r="J4130">
        <v>0</v>
      </c>
      <c r="K4130">
        <v>88</v>
      </c>
      <c r="M4130">
        <v>4128</v>
      </c>
      <c r="N4130" s="16">
        <v>1.1574074074074073E-5</v>
      </c>
      <c r="O4130">
        <v>1</v>
      </c>
      <c r="P4130">
        <v>7</v>
      </c>
      <c r="Q4130">
        <f>pqZwift[[#This Row],[Afstand]]+IF(pqZwift[[#This Row],[Index]]&gt;1,Q4129,0)</f>
        <v>26136</v>
      </c>
      <c r="R4130">
        <v>26</v>
      </c>
      <c r="S4130">
        <v>88</v>
      </c>
    </row>
    <row r="4131" spans="2:19" x14ac:dyDescent="0.25">
      <c r="B4131">
        <v>4129</v>
      </c>
      <c r="C4131" t="s">
        <v>136</v>
      </c>
      <c r="D4131" t="s">
        <v>35</v>
      </c>
      <c r="E4131" s="10">
        <v>1.1574074074074073E-5</v>
      </c>
      <c r="F4131" t="s">
        <v>161</v>
      </c>
      <c r="G4131" t="s">
        <v>2652</v>
      </c>
      <c r="H4131" s="11">
        <v>44171.446215277778</v>
      </c>
      <c r="I4131" t="s">
        <v>5378</v>
      </c>
      <c r="J4131">
        <v>0</v>
      </c>
      <c r="K4131">
        <v>89</v>
      </c>
      <c r="M4131">
        <v>4129</v>
      </c>
      <c r="N4131" s="16">
        <v>1.1574074074074073E-5</v>
      </c>
      <c r="O4131">
        <v>1</v>
      </c>
      <c r="P4131">
        <v>8</v>
      </c>
      <c r="Q4131">
        <f>pqZwift[[#This Row],[Afstand]]+IF(pqZwift[[#This Row],[Index]]&gt;1,Q4130,0)</f>
        <v>26144</v>
      </c>
      <c r="R4131">
        <v>30</v>
      </c>
      <c r="S4131">
        <v>89</v>
      </c>
    </row>
    <row r="4132" spans="2:19" x14ac:dyDescent="0.25">
      <c r="B4132">
        <v>4130</v>
      </c>
      <c r="C4132" t="s">
        <v>136</v>
      </c>
      <c r="D4132" t="s">
        <v>35</v>
      </c>
      <c r="E4132" s="10">
        <v>1.1574074074074073E-5</v>
      </c>
      <c r="F4132" t="s">
        <v>161</v>
      </c>
      <c r="G4132" t="s">
        <v>874</v>
      </c>
      <c r="H4132" s="11">
        <v>44171.446226851855</v>
      </c>
      <c r="I4132" t="s">
        <v>5379</v>
      </c>
      <c r="J4132">
        <v>0</v>
      </c>
      <c r="K4132">
        <v>88</v>
      </c>
      <c r="M4132">
        <v>4130</v>
      </c>
      <c r="N4132" s="16">
        <v>1.1574074074074073E-5</v>
      </c>
      <c r="O4132">
        <v>1</v>
      </c>
      <c r="P4132">
        <v>8</v>
      </c>
      <c r="Q4132">
        <f>pqZwift[[#This Row],[Afstand]]+IF(pqZwift[[#This Row],[Index]]&gt;1,Q4131,0)</f>
        <v>26152</v>
      </c>
      <c r="R4132">
        <v>30</v>
      </c>
      <c r="S4132">
        <v>88</v>
      </c>
    </row>
    <row r="4133" spans="2:19" x14ac:dyDescent="0.25">
      <c r="B4133">
        <v>4131</v>
      </c>
      <c r="C4133" t="s">
        <v>136</v>
      </c>
      <c r="D4133" t="s">
        <v>35</v>
      </c>
      <c r="E4133" s="10">
        <v>1.1574074074074073E-5</v>
      </c>
      <c r="F4133" t="s">
        <v>161</v>
      </c>
      <c r="G4133" t="s">
        <v>5380</v>
      </c>
      <c r="H4133" s="11">
        <v>44171.446238425924</v>
      </c>
      <c r="I4133" t="s">
        <v>5381</v>
      </c>
      <c r="J4133">
        <v>0</v>
      </c>
      <c r="K4133">
        <v>89</v>
      </c>
      <c r="M4133">
        <v>4131</v>
      </c>
      <c r="N4133" s="16">
        <v>1.1574074074074073E-5</v>
      </c>
      <c r="O4133">
        <v>1</v>
      </c>
      <c r="P4133">
        <v>8</v>
      </c>
      <c r="Q4133">
        <f>pqZwift[[#This Row],[Afstand]]+IF(pqZwift[[#This Row],[Index]]&gt;1,Q4132,0)</f>
        <v>26160</v>
      </c>
      <c r="R4133">
        <v>30</v>
      </c>
      <c r="S4133">
        <v>89</v>
      </c>
    </row>
    <row r="4134" spans="2:19" x14ac:dyDescent="0.25">
      <c r="B4134">
        <v>4132</v>
      </c>
      <c r="C4134" t="s">
        <v>136</v>
      </c>
      <c r="D4134" t="s">
        <v>35</v>
      </c>
      <c r="E4134" s="10">
        <v>1.1574074074074073E-5</v>
      </c>
      <c r="F4134" t="s">
        <v>161</v>
      </c>
      <c r="G4134" t="s">
        <v>5380</v>
      </c>
      <c r="H4134" s="11">
        <v>44171.446250000001</v>
      </c>
      <c r="I4134" t="s">
        <v>5382</v>
      </c>
      <c r="J4134">
        <v>0</v>
      </c>
      <c r="K4134">
        <v>88</v>
      </c>
      <c r="M4134">
        <v>4132</v>
      </c>
      <c r="N4134" s="16">
        <v>1.1574074074074073E-5</v>
      </c>
      <c r="O4134">
        <v>1</v>
      </c>
      <c r="P4134">
        <v>8</v>
      </c>
      <c r="Q4134">
        <f>pqZwift[[#This Row],[Afstand]]+IF(pqZwift[[#This Row],[Index]]&gt;1,Q4133,0)</f>
        <v>26168</v>
      </c>
      <c r="R4134">
        <v>30</v>
      </c>
      <c r="S4134">
        <v>88</v>
      </c>
    </row>
    <row r="4135" spans="2:19" x14ac:dyDescent="0.25">
      <c r="B4135">
        <v>4133</v>
      </c>
      <c r="C4135" t="s">
        <v>136</v>
      </c>
      <c r="D4135" t="s">
        <v>35</v>
      </c>
      <c r="E4135" s="10">
        <v>1.1574074074074073E-5</v>
      </c>
      <c r="F4135" t="s">
        <v>161</v>
      </c>
      <c r="G4135" t="s">
        <v>2648</v>
      </c>
      <c r="H4135" s="11">
        <v>44171.446261574078</v>
      </c>
      <c r="I4135" t="s">
        <v>5383</v>
      </c>
      <c r="J4135">
        <v>0</v>
      </c>
      <c r="K4135">
        <v>89</v>
      </c>
      <c r="M4135">
        <v>4133</v>
      </c>
      <c r="N4135" s="16">
        <v>1.1574074074074073E-5</v>
      </c>
      <c r="O4135">
        <v>1</v>
      </c>
      <c r="P4135">
        <v>8</v>
      </c>
      <c r="Q4135">
        <f>pqZwift[[#This Row],[Afstand]]+IF(pqZwift[[#This Row],[Index]]&gt;1,Q4134,0)</f>
        <v>26176</v>
      </c>
      <c r="R4135">
        <v>30</v>
      </c>
      <c r="S4135">
        <v>89</v>
      </c>
    </row>
    <row r="4136" spans="2:19" x14ac:dyDescent="0.25">
      <c r="B4136">
        <v>4134</v>
      </c>
      <c r="C4136" t="s">
        <v>136</v>
      </c>
      <c r="D4136" t="s">
        <v>117</v>
      </c>
      <c r="E4136" s="10">
        <v>1.1574074074074073E-5</v>
      </c>
      <c r="F4136" t="s">
        <v>388</v>
      </c>
      <c r="G4136" t="s">
        <v>5384</v>
      </c>
      <c r="H4136" s="11">
        <v>44171.446273148147</v>
      </c>
      <c r="I4136" t="s">
        <v>5385</v>
      </c>
      <c r="J4136">
        <v>0</v>
      </c>
      <c r="K4136">
        <v>88</v>
      </c>
      <c r="M4136">
        <v>4134</v>
      </c>
      <c r="N4136" s="16">
        <v>1.1574074074074073E-5</v>
      </c>
      <c r="O4136">
        <v>1</v>
      </c>
      <c r="P4136">
        <v>11</v>
      </c>
      <c r="Q4136">
        <f>pqZwift[[#This Row],[Afstand]]+IF(pqZwift[[#This Row],[Index]]&gt;1,Q4135,0)</f>
        <v>26187</v>
      </c>
      <c r="R4136">
        <v>38</v>
      </c>
      <c r="S4136">
        <v>88</v>
      </c>
    </row>
    <row r="4137" spans="2:19" x14ac:dyDescent="0.25">
      <c r="B4137">
        <v>4135</v>
      </c>
      <c r="C4137" t="s">
        <v>136</v>
      </c>
      <c r="D4137" t="s">
        <v>35</v>
      </c>
      <c r="E4137" s="10">
        <v>1.1574074074074073E-5</v>
      </c>
      <c r="F4137" t="s">
        <v>161</v>
      </c>
      <c r="G4137" t="s">
        <v>977</v>
      </c>
      <c r="H4137" s="11">
        <v>44171.446284722224</v>
      </c>
      <c r="I4137" t="s">
        <v>5386</v>
      </c>
      <c r="J4137">
        <v>0</v>
      </c>
      <c r="K4137">
        <v>88</v>
      </c>
      <c r="M4137">
        <v>4135</v>
      </c>
      <c r="N4137" s="16">
        <v>1.1574074074074073E-5</v>
      </c>
      <c r="O4137">
        <v>1</v>
      </c>
      <c r="P4137">
        <v>8</v>
      </c>
      <c r="Q4137">
        <f>pqZwift[[#This Row],[Afstand]]+IF(pqZwift[[#This Row],[Index]]&gt;1,Q4136,0)</f>
        <v>26195</v>
      </c>
      <c r="R4137">
        <v>30</v>
      </c>
      <c r="S4137">
        <v>88</v>
      </c>
    </row>
    <row r="4138" spans="2:19" x14ac:dyDescent="0.25">
      <c r="B4138">
        <v>4136</v>
      </c>
      <c r="C4138" t="s">
        <v>136</v>
      </c>
      <c r="D4138" t="s">
        <v>35</v>
      </c>
      <c r="E4138" s="10">
        <v>1.1574074074074073E-5</v>
      </c>
      <c r="F4138" t="s">
        <v>84</v>
      </c>
      <c r="G4138" t="s">
        <v>4941</v>
      </c>
      <c r="H4138" s="11">
        <v>44171.446296296293</v>
      </c>
      <c r="I4138" t="s">
        <v>5387</v>
      </c>
      <c r="J4138">
        <v>0</v>
      </c>
      <c r="K4138">
        <v>87</v>
      </c>
      <c r="M4138">
        <v>4136</v>
      </c>
      <c r="N4138" s="16">
        <v>1.1574074074074073E-5</v>
      </c>
      <c r="O4138">
        <v>1</v>
      </c>
      <c r="P4138">
        <v>8</v>
      </c>
      <c r="Q4138">
        <f>pqZwift[[#This Row],[Afstand]]+IF(pqZwift[[#This Row],[Index]]&gt;1,Q4137,0)</f>
        <v>26203</v>
      </c>
      <c r="R4138">
        <v>29</v>
      </c>
      <c r="S4138">
        <v>87</v>
      </c>
    </row>
    <row r="4139" spans="2:19" x14ac:dyDescent="0.25">
      <c r="B4139">
        <v>4137</v>
      </c>
      <c r="C4139" t="s">
        <v>136</v>
      </c>
      <c r="D4139" t="s">
        <v>35</v>
      </c>
      <c r="E4139" s="10">
        <v>1.1574074074074073E-5</v>
      </c>
      <c r="F4139" t="s">
        <v>84</v>
      </c>
      <c r="G4139" t="s">
        <v>4941</v>
      </c>
      <c r="H4139" s="11">
        <v>44171.44630787037</v>
      </c>
      <c r="I4139" t="s">
        <v>5388</v>
      </c>
      <c r="J4139">
        <v>0</v>
      </c>
      <c r="K4139">
        <v>88</v>
      </c>
      <c r="M4139">
        <v>4137</v>
      </c>
      <c r="N4139" s="16">
        <v>1.1574074074074073E-5</v>
      </c>
      <c r="O4139">
        <v>1</v>
      </c>
      <c r="P4139">
        <v>8</v>
      </c>
      <c r="Q4139">
        <f>pqZwift[[#This Row],[Afstand]]+IF(pqZwift[[#This Row],[Index]]&gt;1,Q4138,0)</f>
        <v>26211</v>
      </c>
      <c r="R4139">
        <v>29</v>
      </c>
      <c r="S4139">
        <v>88</v>
      </c>
    </row>
    <row r="4140" spans="2:19" x14ac:dyDescent="0.25">
      <c r="B4140">
        <v>4138</v>
      </c>
      <c r="C4140" t="s">
        <v>136</v>
      </c>
      <c r="D4140" t="s">
        <v>35</v>
      </c>
      <c r="E4140" s="10">
        <v>1.1574074074074073E-5</v>
      </c>
      <c r="F4140" t="s">
        <v>84</v>
      </c>
      <c r="G4140" t="s">
        <v>814</v>
      </c>
      <c r="H4140" s="11">
        <v>44171.446319444447</v>
      </c>
      <c r="I4140" t="s">
        <v>5389</v>
      </c>
      <c r="J4140">
        <v>0</v>
      </c>
      <c r="K4140">
        <v>88</v>
      </c>
      <c r="M4140">
        <v>4138</v>
      </c>
      <c r="N4140" s="16">
        <v>1.1574074074074073E-5</v>
      </c>
      <c r="O4140">
        <v>1</v>
      </c>
      <c r="P4140">
        <v>8</v>
      </c>
      <c r="Q4140">
        <f>pqZwift[[#This Row],[Afstand]]+IF(pqZwift[[#This Row],[Index]]&gt;1,Q4139,0)</f>
        <v>26219</v>
      </c>
      <c r="R4140">
        <v>29</v>
      </c>
      <c r="S4140">
        <v>88</v>
      </c>
    </row>
    <row r="4141" spans="2:19" x14ac:dyDescent="0.25">
      <c r="B4141">
        <v>4139</v>
      </c>
      <c r="C4141" t="s">
        <v>136</v>
      </c>
      <c r="D4141" t="s">
        <v>117</v>
      </c>
      <c r="E4141" s="10">
        <v>1.1574074074074073E-5</v>
      </c>
      <c r="F4141" t="s">
        <v>388</v>
      </c>
      <c r="G4141" t="s">
        <v>809</v>
      </c>
      <c r="H4141" s="11">
        <v>44171.446331018517</v>
      </c>
      <c r="I4141" t="s">
        <v>5390</v>
      </c>
      <c r="J4141">
        <v>0</v>
      </c>
      <c r="K4141">
        <v>88</v>
      </c>
      <c r="M4141">
        <v>4139</v>
      </c>
      <c r="N4141" s="16">
        <v>1.1574074074074073E-5</v>
      </c>
      <c r="O4141">
        <v>1</v>
      </c>
      <c r="P4141">
        <v>11</v>
      </c>
      <c r="Q4141">
        <f>pqZwift[[#This Row],[Afstand]]+IF(pqZwift[[#This Row],[Index]]&gt;1,Q4140,0)</f>
        <v>26230</v>
      </c>
      <c r="R4141">
        <v>38</v>
      </c>
      <c r="S4141">
        <v>88</v>
      </c>
    </row>
    <row r="4142" spans="2:19" x14ac:dyDescent="0.25">
      <c r="B4142">
        <v>4140</v>
      </c>
      <c r="C4142" t="s">
        <v>136</v>
      </c>
      <c r="D4142" t="s">
        <v>35</v>
      </c>
      <c r="E4142" s="10">
        <v>1.1574074074074073E-5</v>
      </c>
      <c r="F4142" t="s">
        <v>161</v>
      </c>
      <c r="G4142" t="s">
        <v>2344</v>
      </c>
      <c r="H4142" s="11">
        <v>44171.446342592593</v>
      </c>
      <c r="I4142" t="s">
        <v>5391</v>
      </c>
      <c r="J4142">
        <v>0</v>
      </c>
      <c r="K4142">
        <v>87</v>
      </c>
      <c r="M4142">
        <v>4140</v>
      </c>
      <c r="N4142" s="16">
        <v>1.1574074074074073E-5</v>
      </c>
      <c r="O4142">
        <v>1</v>
      </c>
      <c r="P4142">
        <v>8</v>
      </c>
      <c r="Q4142">
        <f>pqZwift[[#This Row],[Afstand]]+IF(pqZwift[[#This Row],[Index]]&gt;1,Q4141,0)</f>
        <v>26238</v>
      </c>
      <c r="R4142">
        <v>30</v>
      </c>
      <c r="S4142">
        <v>87</v>
      </c>
    </row>
    <row r="4143" spans="2:19" x14ac:dyDescent="0.25">
      <c r="B4143">
        <v>4141</v>
      </c>
      <c r="C4143" t="s">
        <v>136</v>
      </c>
      <c r="D4143" t="s">
        <v>35</v>
      </c>
      <c r="E4143" s="10">
        <v>1.1574074074074073E-5</v>
      </c>
      <c r="F4143" t="s">
        <v>84</v>
      </c>
      <c r="G4143" t="s">
        <v>5392</v>
      </c>
      <c r="H4143" s="11">
        <v>44171.44635416667</v>
      </c>
      <c r="I4143" t="s">
        <v>5393</v>
      </c>
      <c r="J4143">
        <v>0</v>
      </c>
      <c r="K4143">
        <v>88</v>
      </c>
      <c r="M4143">
        <v>4141</v>
      </c>
      <c r="N4143" s="16">
        <v>1.1574074074074073E-5</v>
      </c>
      <c r="O4143">
        <v>1</v>
      </c>
      <c r="P4143">
        <v>8</v>
      </c>
      <c r="Q4143">
        <f>pqZwift[[#This Row],[Afstand]]+IF(pqZwift[[#This Row],[Index]]&gt;1,Q4142,0)</f>
        <v>26246</v>
      </c>
      <c r="R4143">
        <v>29</v>
      </c>
      <c r="S4143">
        <v>88</v>
      </c>
    </row>
    <row r="4144" spans="2:19" x14ac:dyDescent="0.25">
      <c r="B4144">
        <v>4142</v>
      </c>
      <c r="C4144" t="s">
        <v>136</v>
      </c>
      <c r="D4144" t="s">
        <v>117</v>
      </c>
      <c r="E4144" s="10">
        <v>1.1574074074074073E-5</v>
      </c>
      <c r="F4144" t="s">
        <v>388</v>
      </c>
      <c r="G4144" t="s">
        <v>5172</v>
      </c>
      <c r="H4144" s="11">
        <v>44171.44636574074</v>
      </c>
      <c r="I4144" t="s">
        <v>5394</v>
      </c>
      <c r="J4144">
        <v>0</v>
      </c>
      <c r="K4144">
        <v>88</v>
      </c>
      <c r="M4144">
        <v>4142</v>
      </c>
      <c r="N4144" s="16">
        <v>1.1574074074074073E-5</v>
      </c>
      <c r="O4144">
        <v>1</v>
      </c>
      <c r="P4144">
        <v>11</v>
      </c>
      <c r="Q4144">
        <f>pqZwift[[#This Row],[Afstand]]+IF(pqZwift[[#This Row],[Index]]&gt;1,Q4143,0)</f>
        <v>26257</v>
      </c>
      <c r="R4144">
        <v>38</v>
      </c>
      <c r="S4144">
        <v>88</v>
      </c>
    </row>
    <row r="4145" spans="2:19" x14ac:dyDescent="0.25">
      <c r="B4145">
        <v>4143</v>
      </c>
      <c r="C4145" t="s">
        <v>136</v>
      </c>
      <c r="D4145" t="s">
        <v>35</v>
      </c>
      <c r="E4145" s="10">
        <v>1.1574074074074073E-5</v>
      </c>
      <c r="F4145" t="s">
        <v>161</v>
      </c>
      <c r="G4145" t="s">
        <v>5395</v>
      </c>
      <c r="H4145" s="11">
        <v>44171.446377314816</v>
      </c>
      <c r="I4145" t="s">
        <v>5396</v>
      </c>
      <c r="J4145">
        <v>0</v>
      </c>
      <c r="K4145">
        <v>88</v>
      </c>
      <c r="M4145">
        <v>4143</v>
      </c>
      <c r="N4145" s="16">
        <v>1.1574074074074073E-5</v>
      </c>
      <c r="O4145">
        <v>1</v>
      </c>
      <c r="P4145">
        <v>8</v>
      </c>
      <c r="Q4145">
        <f>pqZwift[[#This Row],[Afstand]]+IF(pqZwift[[#This Row],[Index]]&gt;1,Q4144,0)</f>
        <v>26265</v>
      </c>
      <c r="R4145">
        <v>30</v>
      </c>
      <c r="S4145">
        <v>88</v>
      </c>
    </row>
    <row r="4146" spans="2:19" x14ac:dyDescent="0.25">
      <c r="B4146">
        <v>4144</v>
      </c>
      <c r="C4146" t="s">
        <v>136</v>
      </c>
      <c r="D4146" t="s">
        <v>35</v>
      </c>
      <c r="E4146" s="10">
        <v>1.1574074074074073E-5</v>
      </c>
      <c r="F4146" t="s">
        <v>161</v>
      </c>
      <c r="G4146" t="s">
        <v>5395</v>
      </c>
      <c r="H4146" s="11">
        <v>44171.446388888886</v>
      </c>
      <c r="I4146" t="s">
        <v>5397</v>
      </c>
      <c r="J4146">
        <v>0</v>
      </c>
      <c r="K4146">
        <v>89</v>
      </c>
      <c r="M4146">
        <v>4144</v>
      </c>
      <c r="N4146" s="16">
        <v>1.1574074074074073E-5</v>
      </c>
      <c r="O4146">
        <v>1</v>
      </c>
      <c r="P4146">
        <v>8</v>
      </c>
      <c r="Q4146">
        <f>pqZwift[[#This Row],[Afstand]]+IF(pqZwift[[#This Row],[Index]]&gt;1,Q4145,0)</f>
        <v>26273</v>
      </c>
      <c r="R4146">
        <v>30</v>
      </c>
      <c r="S4146">
        <v>89</v>
      </c>
    </row>
    <row r="4147" spans="2:19" x14ac:dyDescent="0.25">
      <c r="B4147">
        <v>4145</v>
      </c>
      <c r="C4147" t="s">
        <v>136</v>
      </c>
      <c r="D4147" t="s">
        <v>87</v>
      </c>
      <c r="E4147" s="10">
        <v>1.1574074074074073E-5</v>
      </c>
      <c r="F4147" t="s">
        <v>98</v>
      </c>
      <c r="G4147" t="s">
        <v>805</v>
      </c>
      <c r="H4147" s="11">
        <v>44171.446400462963</v>
      </c>
      <c r="I4147" t="s">
        <v>5398</v>
      </c>
      <c r="J4147">
        <v>0</v>
      </c>
      <c r="K4147">
        <v>89</v>
      </c>
      <c r="M4147">
        <v>4145</v>
      </c>
      <c r="N4147" s="16">
        <v>1.1574074074074073E-5</v>
      </c>
      <c r="O4147">
        <v>1</v>
      </c>
      <c r="P4147">
        <v>9</v>
      </c>
      <c r="Q4147">
        <f>pqZwift[[#This Row],[Afstand]]+IF(pqZwift[[#This Row],[Index]]&gt;1,Q4146,0)</f>
        <v>26282</v>
      </c>
      <c r="R4147">
        <v>34</v>
      </c>
      <c r="S4147">
        <v>89</v>
      </c>
    </row>
    <row r="4148" spans="2:19" x14ac:dyDescent="0.25">
      <c r="B4148">
        <v>4146</v>
      </c>
      <c r="C4148" t="s">
        <v>136</v>
      </c>
      <c r="D4148" t="s">
        <v>35</v>
      </c>
      <c r="E4148" s="10">
        <v>1.1574074074074073E-5</v>
      </c>
      <c r="F4148" t="s">
        <v>161</v>
      </c>
      <c r="G4148" t="s">
        <v>805</v>
      </c>
      <c r="H4148" s="11">
        <v>44171.446412037039</v>
      </c>
      <c r="I4148" t="s">
        <v>5399</v>
      </c>
      <c r="J4148">
        <v>0</v>
      </c>
      <c r="K4148">
        <v>90</v>
      </c>
      <c r="M4148">
        <v>4146</v>
      </c>
      <c r="N4148" s="16">
        <v>1.1574074074074073E-5</v>
      </c>
      <c r="O4148">
        <v>1</v>
      </c>
      <c r="P4148">
        <v>8</v>
      </c>
      <c r="Q4148">
        <f>pqZwift[[#This Row],[Afstand]]+IF(pqZwift[[#This Row],[Index]]&gt;1,Q4147,0)</f>
        <v>26290</v>
      </c>
      <c r="R4148">
        <v>30</v>
      </c>
      <c r="S4148">
        <v>90</v>
      </c>
    </row>
    <row r="4149" spans="2:19" x14ac:dyDescent="0.25">
      <c r="B4149">
        <v>4147</v>
      </c>
      <c r="C4149" t="s">
        <v>136</v>
      </c>
      <c r="D4149" t="s">
        <v>87</v>
      </c>
      <c r="E4149" s="10">
        <v>1.1574074074074073E-5</v>
      </c>
      <c r="F4149" t="s">
        <v>98</v>
      </c>
      <c r="G4149" t="s">
        <v>805</v>
      </c>
      <c r="H4149" s="11">
        <v>44171.446423611109</v>
      </c>
      <c r="I4149" t="s">
        <v>5400</v>
      </c>
      <c r="J4149">
        <v>0</v>
      </c>
      <c r="K4149">
        <v>89</v>
      </c>
      <c r="M4149">
        <v>4147</v>
      </c>
      <c r="N4149" s="16">
        <v>1.1574074074074073E-5</v>
      </c>
      <c r="O4149">
        <v>1</v>
      </c>
      <c r="P4149">
        <v>9</v>
      </c>
      <c r="Q4149">
        <f>pqZwift[[#This Row],[Afstand]]+IF(pqZwift[[#This Row],[Index]]&gt;1,Q4148,0)</f>
        <v>26299</v>
      </c>
      <c r="R4149">
        <v>34</v>
      </c>
      <c r="S4149">
        <v>89</v>
      </c>
    </row>
    <row r="4150" spans="2:19" x14ac:dyDescent="0.25">
      <c r="B4150">
        <v>4148</v>
      </c>
      <c r="C4150" t="s">
        <v>136</v>
      </c>
      <c r="D4150" t="s">
        <v>87</v>
      </c>
      <c r="E4150" s="10">
        <v>1.1574074074074073E-5</v>
      </c>
      <c r="F4150" t="s">
        <v>98</v>
      </c>
      <c r="G4150" t="s">
        <v>5401</v>
      </c>
      <c r="H4150" s="11">
        <v>44171.446435185186</v>
      </c>
      <c r="I4150" t="s">
        <v>5402</v>
      </c>
      <c r="J4150">
        <v>0</v>
      </c>
      <c r="K4150">
        <v>90</v>
      </c>
      <c r="M4150">
        <v>4148</v>
      </c>
      <c r="N4150" s="16">
        <v>1.1574074074074073E-5</v>
      </c>
      <c r="O4150">
        <v>1</v>
      </c>
      <c r="P4150">
        <v>9</v>
      </c>
      <c r="Q4150">
        <f>pqZwift[[#This Row],[Afstand]]+IF(pqZwift[[#This Row],[Index]]&gt;1,Q4149,0)</f>
        <v>26308</v>
      </c>
      <c r="R4150">
        <v>34</v>
      </c>
      <c r="S4150">
        <v>90</v>
      </c>
    </row>
    <row r="4151" spans="2:19" x14ac:dyDescent="0.25">
      <c r="B4151">
        <v>4149</v>
      </c>
      <c r="C4151" t="s">
        <v>136</v>
      </c>
      <c r="D4151" t="s">
        <v>35</v>
      </c>
      <c r="E4151" s="10">
        <v>1.1574074074074073E-5</v>
      </c>
      <c r="F4151" t="s">
        <v>161</v>
      </c>
      <c r="G4151" t="s">
        <v>5403</v>
      </c>
      <c r="H4151" s="11">
        <v>44171.446446759262</v>
      </c>
      <c r="I4151" t="s">
        <v>5404</v>
      </c>
      <c r="J4151">
        <v>0</v>
      </c>
      <c r="K4151">
        <v>90</v>
      </c>
      <c r="M4151">
        <v>4149</v>
      </c>
      <c r="N4151" s="16">
        <v>1.1574074074074073E-5</v>
      </c>
      <c r="O4151">
        <v>1</v>
      </c>
      <c r="P4151">
        <v>8</v>
      </c>
      <c r="Q4151">
        <f>pqZwift[[#This Row],[Afstand]]+IF(pqZwift[[#This Row],[Index]]&gt;1,Q4150,0)</f>
        <v>26316</v>
      </c>
      <c r="R4151">
        <v>30</v>
      </c>
      <c r="S4151">
        <v>90</v>
      </c>
    </row>
    <row r="4152" spans="2:19" x14ac:dyDescent="0.25">
      <c r="B4152">
        <v>4150</v>
      </c>
      <c r="C4152" t="s">
        <v>136</v>
      </c>
      <c r="D4152" t="s">
        <v>35</v>
      </c>
      <c r="E4152" s="10">
        <v>1.1574074074074073E-5</v>
      </c>
      <c r="F4152" t="s">
        <v>161</v>
      </c>
      <c r="G4152" t="s">
        <v>5403</v>
      </c>
      <c r="H4152" s="11">
        <v>44171.446458333332</v>
      </c>
      <c r="I4152" t="s">
        <v>5405</v>
      </c>
      <c r="J4152">
        <v>0</v>
      </c>
      <c r="K4152">
        <v>91</v>
      </c>
      <c r="M4152">
        <v>4150</v>
      </c>
      <c r="N4152" s="16">
        <v>1.1574074074074073E-5</v>
      </c>
      <c r="O4152">
        <v>1</v>
      </c>
      <c r="P4152">
        <v>8</v>
      </c>
      <c r="Q4152">
        <f>pqZwift[[#This Row],[Afstand]]+IF(pqZwift[[#This Row],[Index]]&gt;1,Q4151,0)</f>
        <v>26324</v>
      </c>
      <c r="R4152">
        <v>30</v>
      </c>
      <c r="S4152">
        <v>91</v>
      </c>
    </row>
    <row r="4153" spans="2:19" x14ac:dyDescent="0.25">
      <c r="B4153">
        <v>4151</v>
      </c>
      <c r="C4153" t="s">
        <v>136</v>
      </c>
      <c r="D4153" t="s">
        <v>117</v>
      </c>
      <c r="E4153" s="10">
        <v>1.1574074074074073E-5</v>
      </c>
      <c r="F4153" t="s">
        <v>388</v>
      </c>
      <c r="G4153" t="s">
        <v>805</v>
      </c>
      <c r="H4153" s="11">
        <v>44171.446469907409</v>
      </c>
      <c r="I4153" t="s">
        <v>5406</v>
      </c>
      <c r="J4153">
        <v>0</v>
      </c>
      <c r="K4153">
        <v>91</v>
      </c>
      <c r="M4153">
        <v>4151</v>
      </c>
      <c r="N4153" s="16">
        <v>1.1574074074074073E-5</v>
      </c>
      <c r="O4153">
        <v>1</v>
      </c>
      <c r="P4153">
        <v>11</v>
      </c>
      <c r="Q4153">
        <f>pqZwift[[#This Row],[Afstand]]+IF(pqZwift[[#This Row],[Index]]&gt;1,Q4152,0)</f>
        <v>26335</v>
      </c>
      <c r="R4153">
        <v>38</v>
      </c>
      <c r="S4153">
        <v>91</v>
      </c>
    </row>
    <row r="4154" spans="2:19" x14ac:dyDescent="0.25">
      <c r="B4154">
        <v>4152</v>
      </c>
      <c r="C4154" t="s">
        <v>136</v>
      </c>
      <c r="D4154" t="s">
        <v>35</v>
      </c>
      <c r="E4154" s="10">
        <v>1.1574074074074073E-5</v>
      </c>
      <c r="F4154" t="s">
        <v>161</v>
      </c>
      <c r="G4154" t="s">
        <v>5403</v>
      </c>
      <c r="H4154" s="11">
        <v>44171.446481481478</v>
      </c>
      <c r="I4154" t="s">
        <v>5407</v>
      </c>
      <c r="J4154">
        <v>0</v>
      </c>
      <c r="K4154">
        <v>91</v>
      </c>
      <c r="M4154">
        <v>4152</v>
      </c>
      <c r="N4154" s="16">
        <v>1.1574074074074073E-5</v>
      </c>
      <c r="O4154">
        <v>1</v>
      </c>
      <c r="P4154">
        <v>8</v>
      </c>
      <c r="Q4154">
        <f>pqZwift[[#This Row],[Afstand]]+IF(pqZwift[[#This Row],[Index]]&gt;1,Q4153,0)</f>
        <v>26343</v>
      </c>
      <c r="R4154">
        <v>30</v>
      </c>
      <c r="S4154">
        <v>91</v>
      </c>
    </row>
    <row r="4155" spans="2:19" x14ac:dyDescent="0.25">
      <c r="B4155">
        <v>4153</v>
      </c>
      <c r="C4155" t="s">
        <v>136</v>
      </c>
      <c r="D4155" t="s">
        <v>87</v>
      </c>
      <c r="E4155" s="10">
        <v>1.1574074074074073E-5</v>
      </c>
      <c r="F4155" t="s">
        <v>98</v>
      </c>
      <c r="G4155" t="s">
        <v>5401</v>
      </c>
      <c r="H4155" s="11">
        <v>44171.446493055555</v>
      </c>
      <c r="I4155" t="s">
        <v>5408</v>
      </c>
      <c r="J4155">
        <v>0</v>
      </c>
      <c r="K4155">
        <v>90</v>
      </c>
      <c r="M4155">
        <v>4153</v>
      </c>
      <c r="N4155" s="16">
        <v>1.1574074074074073E-5</v>
      </c>
      <c r="O4155">
        <v>1</v>
      </c>
      <c r="P4155">
        <v>9</v>
      </c>
      <c r="Q4155">
        <f>pqZwift[[#This Row],[Afstand]]+IF(pqZwift[[#This Row],[Index]]&gt;1,Q4154,0)</f>
        <v>26352</v>
      </c>
      <c r="R4155">
        <v>34</v>
      </c>
      <c r="S4155">
        <v>90</v>
      </c>
    </row>
    <row r="4156" spans="2:19" x14ac:dyDescent="0.25">
      <c r="B4156">
        <v>4154</v>
      </c>
      <c r="C4156" t="s">
        <v>136</v>
      </c>
      <c r="D4156" t="s">
        <v>87</v>
      </c>
      <c r="E4156" s="10">
        <v>1.1574074074074073E-5</v>
      </c>
      <c r="F4156" t="s">
        <v>98</v>
      </c>
      <c r="G4156" t="s">
        <v>988</v>
      </c>
      <c r="H4156" s="11">
        <v>44171.446504629632</v>
      </c>
      <c r="I4156" t="s">
        <v>5409</v>
      </c>
      <c r="J4156">
        <v>0</v>
      </c>
      <c r="K4156">
        <v>91</v>
      </c>
      <c r="M4156">
        <v>4154</v>
      </c>
      <c r="N4156" s="16">
        <v>1.1574074074074073E-5</v>
      </c>
      <c r="O4156">
        <v>1</v>
      </c>
      <c r="P4156">
        <v>9</v>
      </c>
      <c r="Q4156">
        <f>pqZwift[[#This Row],[Afstand]]+IF(pqZwift[[#This Row],[Index]]&gt;1,Q4155,0)</f>
        <v>26361</v>
      </c>
      <c r="R4156">
        <v>34</v>
      </c>
      <c r="S4156">
        <v>91</v>
      </c>
    </row>
    <row r="4157" spans="2:19" x14ac:dyDescent="0.25">
      <c r="B4157">
        <v>4155</v>
      </c>
      <c r="C4157" t="s">
        <v>136</v>
      </c>
      <c r="D4157" t="s">
        <v>87</v>
      </c>
      <c r="E4157" s="10">
        <v>1.1574074074074073E-5</v>
      </c>
      <c r="F4157" t="s">
        <v>98</v>
      </c>
      <c r="G4157" t="s">
        <v>5401</v>
      </c>
      <c r="H4157" s="11">
        <v>44171.446516203701</v>
      </c>
      <c r="I4157" t="s">
        <v>5410</v>
      </c>
      <c r="J4157">
        <v>0</v>
      </c>
      <c r="K4157">
        <v>90</v>
      </c>
      <c r="M4157">
        <v>4155</v>
      </c>
      <c r="N4157" s="16">
        <v>1.1574074074074073E-5</v>
      </c>
      <c r="O4157">
        <v>1</v>
      </c>
      <c r="P4157">
        <v>9</v>
      </c>
      <c r="Q4157">
        <f>pqZwift[[#This Row],[Afstand]]+IF(pqZwift[[#This Row],[Index]]&gt;1,Q4156,0)</f>
        <v>26370</v>
      </c>
      <c r="R4157">
        <v>34</v>
      </c>
      <c r="S4157">
        <v>90</v>
      </c>
    </row>
    <row r="4158" spans="2:19" x14ac:dyDescent="0.25">
      <c r="B4158">
        <v>4156</v>
      </c>
      <c r="C4158" t="s">
        <v>136</v>
      </c>
      <c r="D4158" t="s">
        <v>35</v>
      </c>
      <c r="E4158" s="10">
        <v>1.1574074074074073E-5</v>
      </c>
      <c r="F4158" t="s">
        <v>161</v>
      </c>
      <c r="G4158" t="s">
        <v>5170</v>
      </c>
      <c r="H4158" s="11">
        <v>44171.446527777778</v>
      </c>
      <c r="I4158" t="s">
        <v>5411</v>
      </c>
      <c r="J4158">
        <v>0</v>
      </c>
      <c r="K4158">
        <v>89</v>
      </c>
      <c r="M4158">
        <v>4156</v>
      </c>
      <c r="N4158" s="16">
        <v>1.1574074074074073E-5</v>
      </c>
      <c r="O4158">
        <v>1</v>
      </c>
      <c r="P4158">
        <v>8</v>
      </c>
      <c r="Q4158">
        <f>pqZwift[[#This Row],[Afstand]]+IF(pqZwift[[#This Row],[Index]]&gt;1,Q4157,0)</f>
        <v>26378</v>
      </c>
      <c r="R4158">
        <v>30</v>
      </c>
      <c r="S4158">
        <v>89</v>
      </c>
    </row>
    <row r="4159" spans="2:19" x14ac:dyDescent="0.25">
      <c r="B4159">
        <v>4157</v>
      </c>
      <c r="C4159" t="s">
        <v>136</v>
      </c>
      <c r="D4159" t="s">
        <v>35</v>
      </c>
      <c r="E4159" s="10">
        <v>1.1574074074074073E-5</v>
      </c>
      <c r="F4159" t="s">
        <v>161</v>
      </c>
      <c r="G4159" t="s">
        <v>5403</v>
      </c>
      <c r="H4159" s="11">
        <v>44171.446539351855</v>
      </c>
      <c r="I4159" t="s">
        <v>5412</v>
      </c>
      <c r="J4159">
        <v>0</v>
      </c>
      <c r="K4159">
        <v>90</v>
      </c>
      <c r="M4159">
        <v>4157</v>
      </c>
      <c r="N4159" s="16">
        <v>1.1574074074074073E-5</v>
      </c>
      <c r="O4159">
        <v>1</v>
      </c>
      <c r="P4159">
        <v>8</v>
      </c>
      <c r="Q4159">
        <f>pqZwift[[#This Row],[Afstand]]+IF(pqZwift[[#This Row],[Index]]&gt;1,Q4158,0)</f>
        <v>26386</v>
      </c>
      <c r="R4159">
        <v>30</v>
      </c>
      <c r="S4159">
        <v>90</v>
      </c>
    </row>
    <row r="4160" spans="2:19" x14ac:dyDescent="0.25">
      <c r="B4160">
        <v>4158</v>
      </c>
      <c r="C4160" t="s">
        <v>136</v>
      </c>
      <c r="D4160" t="s">
        <v>117</v>
      </c>
      <c r="E4160" s="10">
        <v>1.1574074074074073E-5</v>
      </c>
      <c r="F4160" t="s">
        <v>388</v>
      </c>
      <c r="G4160" t="s">
        <v>5198</v>
      </c>
      <c r="H4160" s="11">
        <v>44171.446550925924</v>
      </c>
      <c r="I4160" t="s">
        <v>5413</v>
      </c>
      <c r="J4160">
        <v>0</v>
      </c>
      <c r="K4160">
        <v>90</v>
      </c>
      <c r="M4160">
        <v>4158</v>
      </c>
      <c r="N4160" s="16">
        <v>1.1574074074074073E-5</v>
      </c>
      <c r="O4160">
        <v>1</v>
      </c>
      <c r="P4160">
        <v>11</v>
      </c>
      <c r="Q4160">
        <f>pqZwift[[#This Row],[Afstand]]+IF(pqZwift[[#This Row],[Index]]&gt;1,Q4159,0)</f>
        <v>26397</v>
      </c>
      <c r="R4160">
        <v>38</v>
      </c>
      <c r="S4160">
        <v>90</v>
      </c>
    </row>
    <row r="4161" spans="2:19" x14ac:dyDescent="0.25">
      <c r="B4161">
        <v>4159</v>
      </c>
      <c r="C4161" t="s">
        <v>136</v>
      </c>
      <c r="D4161" t="s">
        <v>35</v>
      </c>
      <c r="E4161" s="10">
        <v>1.1574074074074073E-5</v>
      </c>
      <c r="F4161" t="s">
        <v>161</v>
      </c>
      <c r="G4161" t="s">
        <v>805</v>
      </c>
      <c r="H4161" s="11">
        <v>44171.446562500001</v>
      </c>
      <c r="I4161" t="s">
        <v>5414</v>
      </c>
      <c r="J4161">
        <v>0</v>
      </c>
      <c r="K4161">
        <v>90</v>
      </c>
      <c r="M4161">
        <v>4159</v>
      </c>
      <c r="N4161" s="16">
        <v>1.1574074074074073E-5</v>
      </c>
      <c r="O4161">
        <v>1</v>
      </c>
      <c r="P4161">
        <v>8</v>
      </c>
      <c r="Q4161">
        <f>pqZwift[[#This Row],[Afstand]]+IF(pqZwift[[#This Row],[Index]]&gt;1,Q4160,0)</f>
        <v>26405</v>
      </c>
      <c r="R4161">
        <v>30</v>
      </c>
      <c r="S4161">
        <v>90</v>
      </c>
    </row>
    <row r="4162" spans="2:19" x14ac:dyDescent="0.25">
      <c r="B4162">
        <v>4160</v>
      </c>
      <c r="C4162" t="s">
        <v>136</v>
      </c>
      <c r="D4162" t="s">
        <v>35</v>
      </c>
      <c r="E4162" s="10">
        <v>1.1574074074074073E-5</v>
      </c>
      <c r="F4162" t="s">
        <v>161</v>
      </c>
      <c r="G4162" t="s">
        <v>5395</v>
      </c>
      <c r="H4162" s="11">
        <v>44171.446574074071</v>
      </c>
      <c r="I4162" t="s">
        <v>5415</v>
      </c>
      <c r="J4162">
        <v>0</v>
      </c>
      <c r="K4162">
        <v>89</v>
      </c>
      <c r="M4162">
        <v>4160</v>
      </c>
      <c r="N4162" s="16">
        <v>1.1574074074074073E-5</v>
      </c>
      <c r="O4162">
        <v>1</v>
      </c>
      <c r="P4162">
        <v>8</v>
      </c>
      <c r="Q4162">
        <f>pqZwift[[#This Row],[Afstand]]+IF(pqZwift[[#This Row],[Index]]&gt;1,Q4161,0)</f>
        <v>26413</v>
      </c>
      <c r="R4162">
        <v>30</v>
      </c>
      <c r="S4162">
        <v>89</v>
      </c>
    </row>
    <row r="4163" spans="2:19" x14ac:dyDescent="0.25">
      <c r="B4163">
        <v>4161</v>
      </c>
      <c r="C4163" t="s">
        <v>136</v>
      </c>
      <c r="D4163" t="s">
        <v>117</v>
      </c>
      <c r="E4163" s="10">
        <v>1.1574074074074073E-5</v>
      </c>
      <c r="F4163" t="s">
        <v>388</v>
      </c>
      <c r="G4163" t="s">
        <v>5172</v>
      </c>
      <c r="H4163" s="11">
        <v>44171.446585648147</v>
      </c>
      <c r="I4163" t="s">
        <v>5416</v>
      </c>
      <c r="J4163">
        <v>0</v>
      </c>
      <c r="K4163">
        <v>90</v>
      </c>
      <c r="M4163">
        <v>4161</v>
      </c>
      <c r="N4163" s="16">
        <v>1.1574074074074073E-5</v>
      </c>
      <c r="O4163">
        <v>1</v>
      </c>
      <c r="P4163">
        <v>11</v>
      </c>
      <c r="Q4163">
        <f>pqZwift[[#This Row],[Afstand]]+IF(pqZwift[[#This Row],[Index]]&gt;1,Q4162,0)</f>
        <v>26424</v>
      </c>
      <c r="R4163">
        <v>38</v>
      </c>
      <c r="S4163">
        <v>90</v>
      </c>
    </row>
    <row r="4164" spans="2:19" x14ac:dyDescent="0.25">
      <c r="B4164">
        <v>4162</v>
      </c>
      <c r="C4164" t="s">
        <v>136</v>
      </c>
      <c r="D4164" t="s">
        <v>35</v>
      </c>
      <c r="E4164" s="10">
        <v>1.1574074074074073E-5</v>
      </c>
      <c r="F4164" t="s">
        <v>161</v>
      </c>
      <c r="G4164" t="s">
        <v>5417</v>
      </c>
      <c r="H4164" s="11">
        <v>44171.446597222224</v>
      </c>
      <c r="I4164" t="s">
        <v>5418</v>
      </c>
      <c r="J4164">
        <v>0</v>
      </c>
      <c r="K4164">
        <v>89</v>
      </c>
      <c r="M4164">
        <v>4162</v>
      </c>
      <c r="N4164" s="16">
        <v>1.1574074074074073E-5</v>
      </c>
      <c r="O4164">
        <v>1</v>
      </c>
      <c r="P4164">
        <v>8</v>
      </c>
      <c r="Q4164">
        <f>pqZwift[[#This Row],[Afstand]]+IF(pqZwift[[#This Row],[Index]]&gt;1,Q4163,0)</f>
        <v>26432</v>
      </c>
      <c r="R4164">
        <v>30</v>
      </c>
      <c r="S4164">
        <v>89</v>
      </c>
    </row>
    <row r="4165" spans="2:19" x14ac:dyDescent="0.25">
      <c r="B4165">
        <v>4163</v>
      </c>
      <c r="C4165" t="s">
        <v>136</v>
      </c>
      <c r="D4165" t="s">
        <v>35</v>
      </c>
      <c r="E4165" s="10">
        <v>1.1574074074074073E-5</v>
      </c>
      <c r="F4165" t="s">
        <v>161</v>
      </c>
      <c r="G4165" t="s">
        <v>2552</v>
      </c>
      <c r="H4165" s="11">
        <v>44171.446608796294</v>
      </c>
      <c r="I4165" t="s">
        <v>5419</v>
      </c>
      <c r="J4165">
        <v>0</v>
      </c>
      <c r="K4165">
        <v>90</v>
      </c>
      <c r="M4165">
        <v>4163</v>
      </c>
      <c r="N4165" s="16">
        <v>1.1574074074074073E-5</v>
      </c>
      <c r="O4165">
        <v>1</v>
      </c>
      <c r="P4165">
        <v>8</v>
      </c>
      <c r="Q4165">
        <f>pqZwift[[#This Row],[Afstand]]+IF(pqZwift[[#This Row],[Index]]&gt;1,Q4164,0)</f>
        <v>26440</v>
      </c>
      <c r="R4165">
        <v>30</v>
      </c>
      <c r="S4165">
        <v>90</v>
      </c>
    </row>
    <row r="4166" spans="2:19" x14ac:dyDescent="0.25">
      <c r="B4166">
        <v>4164</v>
      </c>
      <c r="C4166" t="s">
        <v>136</v>
      </c>
      <c r="D4166" t="s">
        <v>87</v>
      </c>
      <c r="E4166" s="10">
        <v>1.1574074074074073E-5</v>
      </c>
      <c r="F4166" t="s">
        <v>98</v>
      </c>
      <c r="G4166" t="s">
        <v>2405</v>
      </c>
      <c r="H4166" s="11">
        <v>44171.446620370371</v>
      </c>
      <c r="I4166" t="s">
        <v>5420</v>
      </c>
      <c r="J4166">
        <v>0</v>
      </c>
      <c r="K4166">
        <v>89</v>
      </c>
      <c r="M4166">
        <v>4164</v>
      </c>
      <c r="N4166" s="16">
        <v>1.1574074074074073E-5</v>
      </c>
      <c r="O4166">
        <v>1</v>
      </c>
      <c r="P4166">
        <v>9</v>
      </c>
      <c r="Q4166">
        <f>pqZwift[[#This Row],[Afstand]]+IF(pqZwift[[#This Row],[Index]]&gt;1,Q4165,0)</f>
        <v>26449</v>
      </c>
      <c r="R4166">
        <v>34</v>
      </c>
      <c r="S4166">
        <v>89</v>
      </c>
    </row>
    <row r="4167" spans="2:19" x14ac:dyDescent="0.25">
      <c r="B4167">
        <v>4165</v>
      </c>
      <c r="C4167" t="s">
        <v>136</v>
      </c>
      <c r="D4167" t="s">
        <v>87</v>
      </c>
      <c r="E4167" s="10">
        <v>1.1574074074074073E-5</v>
      </c>
      <c r="F4167" t="s">
        <v>98</v>
      </c>
      <c r="G4167" t="s">
        <v>2405</v>
      </c>
      <c r="H4167" s="11">
        <v>44171.446631944447</v>
      </c>
      <c r="I4167" t="s">
        <v>5421</v>
      </c>
      <c r="J4167">
        <v>0</v>
      </c>
      <c r="K4167">
        <v>90</v>
      </c>
      <c r="M4167">
        <v>4165</v>
      </c>
      <c r="N4167" s="16">
        <v>1.1574074074074073E-5</v>
      </c>
      <c r="O4167">
        <v>1</v>
      </c>
      <c r="P4167">
        <v>9</v>
      </c>
      <c r="Q4167">
        <f>pqZwift[[#This Row],[Afstand]]+IF(pqZwift[[#This Row],[Index]]&gt;1,Q4166,0)</f>
        <v>26458</v>
      </c>
      <c r="R4167">
        <v>34</v>
      </c>
      <c r="S4167">
        <v>90</v>
      </c>
    </row>
    <row r="4168" spans="2:19" x14ac:dyDescent="0.25">
      <c r="B4168">
        <v>4166</v>
      </c>
      <c r="C4168" t="s">
        <v>136</v>
      </c>
      <c r="D4168" t="s">
        <v>35</v>
      </c>
      <c r="E4168" s="10">
        <v>1.1574074074074073E-5</v>
      </c>
      <c r="F4168" t="s">
        <v>84</v>
      </c>
      <c r="G4168" t="s">
        <v>814</v>
      </c>
      <c r="H4168" s="11">
        <v>44171.446643518517</v>
      </c>
      <c r="I4168" t="s">
        <v>5422</v>
      </c>
      <c r="J4168">
        <v>0</v>
      </c>
      <c r="K4168">
        <v>89</v>
      </c>
      <c r="M4168">
        <v>4166</v>
      </c>
      <c r="N4168" s="16">
        <v>1.1574074074074073E-5</v>
      </c>
      <c r="O4168">
        <v>1</v>
      </c>
      <c r="P4168">
        <v>8</v>
      </c>
      <c r="Q4168">
        <f>pqZwift[[#This Row],[Afstand]]+IF(pqZwift[[#This Row],[Index]]&gt;1,Q4167,0)</f>
        <v>26466</v>
      </c>
      <c r="R4168">
        <v>29</v>
      </c>
      <c r="S4168">
        <v>89</v>
      </c>
    </row>
    <row r="4169" spans="2:19" x14ac:dyDescent="0.25">
      <c r="B4169">
        <v>4167</v>
      </c>
      <c r="C4169" t="s">
        <v>136</v>
      </c>
      <c r="D4169" t="s">
        <v>35</v>
      </c>
      <c r="E4169" s="10">
        <v>1.1574074074074073E-5</v>
      </c>
      <c r="F4169" t="s">
        <v>84</v>
      </c>
      <c r="G4169" t="s">
        <v>4941</v>
      </c>
      <c r="H4169" s="11">
        <v>44171.446655092594</v>
      </c>
      <c r="I4169" t="s">
        <v>5423</v>
      </c>
      <c r="J4169">
        <v>0</v>
      </c>
      <c r="K4169">
        <v>90</v>
      </c>
      <c r="M4169">
        <v>4167</v>
      </c>
      <c r="N4169" s="16">
        <v>1.1574074074074073E-5</v>
      </c>
      <c r="O4169">
        <v>1</v>
      </c>
      <c r="P4169">
        <v>8</v>
      </c>
      <c r="Q4169">
        <f>pqZwift[[#This Row],[Afstand]]+IF(pqZwift[[#This Row],[Index]]&gt;1,Q4168,0)</f>
        <v>26474</v>
      </c>
      <c r="R4169">
        <v>29</v>
      </c>
      <c r="S4169">
        <v>90</v>
      </c>
    </row>
    <row r="4170" spans="2:19" x14ac:dyDescent="0.25">
      <c r="B4170">
        <v>4168</v>
      </c>
      <c r="C4170" t="s">
        <v>136</v>
      </c>
      <c r="D4170" t="s">
        <v>35</v>
      </c>
      <c r="E4170" s="10">
        <v>1.1574074074074073E-5</v>
      </c>
      <c r="F4170" t="s">
        <v>161</v>
      </c>
      <c r="G4170" t="s">
        <v>5424</v>
      </c>
      <c r="H4170" s="11">
        <v>44171.446666666663</v>
      </c>
      <c r="I4170" t="s">
        <v>5425</v>
      </c>
      <c r="J4170">
        <v>0</v>
      </c>
      <c r="K4170">
        <v>89</v>
      </c>
      <c r="M4170">
        <v>4168</v>
      </c>
      <c r="N4170" s="16">
        <v>1.1574074074074073E-5</v>
      </c>
      <c r="O4170">
        <v>1</v>
      </c>
      <c r="P4170">
        <v>8</v>
      </c>
      <c r="Q4170">
        <f>pqZwift[[#This Row],[Afstand]]+IF(pqZwift[[#This Row],[Index]]&gt;1,Q4169,0)</f>
        <v>26482</v>
      </c>
      <c r="R4170">
        <v>30</v>
      </c>
      <c r="S4170">
        <v>89</v>
      </c>
    </row>
    <row r="4171" spans="2:19" x14ac:dyDescent="0.25">
      <c r="B4171">
        <v>4169</v>
      </c>
      <c r="C4171" t="s">
        <v>136</v>
      </c>
      <c r="D4171" t="s">
        <v>35</v>
      </c>
      <c r="E4171" s="10">
        <v>1.1574074074074073E-5</v>
      </c>
      <c r="F4171" t="s">
        <v>161</v>
      </c>
      <c r="G4171" t="s">
        <v>5424</v>
      </c>
      <c r="H4171" s="11">
        <v>44171.44667824074</v>
      </c>
      <c r="I4171" t="s">
        <v>5426</v>
      </c>
      <c r="J4171">
        <v>0</v>
      </c>
      <c r="K4171">
        <v>89</v>
      </c>
      <c r="M4171">
        <v>4169</v>
      </c>
      <c r="N4171" s="16">
        <v>1.1574074074074073E-5</v>
      </c>
      <c r="O4171">
        <v>1</v>
      </c>
      <c r="P4171">
        <v>8</v>
      </c>
      <c r="Q4171">
        <f>pqZwift[[#This Row],[Afstand]]+IF(pqZwift[[#This Row],[Index]]&gt;1,Q4170,0)</f>
        <v>26490</v>
      </c>
      <c r="R4171">
        <v>30</v>
      </c>
      <c r="S4171">
        <v>89</v>
      </c>
    </row>
    <row r="4172" spans="2:19" x14ac:dyDescent="0.25">
      <c r="B4172">
        <v>4170</v>
      </c>
      <c r="C4172" t="s">
        <v>136</v>
      </c>
      <c r="D4172" t="s">
        <v>35</v>
      </c>
      <c r="E4172" s="10">
        <v>1.1574074074074073E-5</v>
      </c>
      <c r="F4172" t="s">
        <v>161</v>
      </c>
      <c r="G4172" t="s">
        <v>5424</v>
      </c>
      <c r="H4172" s="11">
        <v>44171.446689814817</v>
      </c>
      <c r="I4172" t="s">
        <v>5427</v>
      </c>
      <c r="J4172">
        <v>0</v>
      </c>
      <c r="K4172">
        <v>88</v>
      </c>
      <c r="M4172">
        <v>4170</v>
      </c>
      <c r="N4172" s="16">
        <v>1.1574074074074073E-5</v>
      </c>
      <c r="O4172">
        <v>1</v>
      </c>
      <c r="P4172">
        <v>8</v>
      </c>
      <c r="Q4172">
        <f>pqZwift[[#This Row],[Afstand]]+IF(pqZwift[[#This Row],[Index]]&gt;1,Q4171,0)</f>
        <v>26498</v>
      </c>
      <c r="R4172">
        <v>30</v>
      </c>
      <c r="S4172">
        <v>88</v>
      </c>
    </row>
    <row r="4173" spans="2:19" x14ac:dyDescent="0.25">
      <c r="B4173">
        <v>4171</v>
      </c>
      <c r="C4173" t="s">
        <v>136</v>
      </c>
      <c r="D4173" t="s">
        <v>35</v>
      </c>
      <c r="E4173" s="10">
        <v>1.1574074074074073E-5</v>
      </c>
      <c r="F4173" t="s">
        <v>161</v>
      </c>
      <c r="G4173" t="s">
        <v>5380</v>
      </c>
      <c r="H4173" s="11">
        <v>44171.446701388886</v>
      </c>
      <c r="I4173" t="s">
        <v>5428</v>
      </c>
      <c r="J4173">
        <v>0</v>
      </c>
      <c r="K4173">
        <v>89</v>
      </c>
      <c r="M4173">
        <v>4171</v>
      </c>
      <c r="N4173" s="16">
        <v>1.1574074074074073E-5</v>
      </c>
      <c r="O4173">
        <v>1</v>
      </c>
      <c r="P4173">
        <v>8</v>
      </c>
      <c r="Q4173">
        <f>pqZwift[[#This Row],[Afstand]]+IF(pqZwift[[#This Row],[Index]]&gt;1,Q4172,0)</f>
        <v>26506</v>
      </c>
      <c r="R4173">
        <v>30</v>
      </c>
      <c r="S4173">
        <v>89</v>
      </c>
    </row>
    <row r="4174" spans="2:19" x14ac:dyDescent="0.25">
      <c r="B4174">
        <v>4172</v>
      </c>
      <c r="C4174" t="s">
        <v>136</v>
      </c>
      <c r="D4174" t="s">
        <v>35</v>
      </c>
      <c r="E4174" s="10">
        <v>1.1574074074074073E-5</v>
      </c>
      <c r="F4174" t="s">
        <v>161</v>
      </c>
      <c r="G4174" t="s">
        <v>2648</v>
      </c>
      <c r="H4174" s="11">
        <v>44171.446712962963</v>
      </c>
      <c r="I4174" t="s">
        <v>5429</v>
      </c>
      <c r="J4174">
        <v>0</v>
      </c>
      <c r="K4174">
        <v>88</v>
      </c>
      <c r="M4174">
        <v>4172</v>
      </c>
      <c r="N4174" s="16">
        <v>1.1574074074074073E-5</v>
      </c>
      <c r="O4174">
        <v>1</v>
      </c>
      <c r="P4174">
        <v>8</v>
      </c>
      <c r="Q4174">
        <f>pqZwift[[#This Row],[Afstand]]+IF(pqZwift[[#This Row],[Index]]&gt;1,Q4173,0)</f>
        <v>26514</v>
      </c>
      <c r="R4174">
        <v>30</v>
      </c>
      <c r="S4174">
        <v>88</v>
      </c>
    </row>
    <row r="4175" spans="2:19" x14ac:dyDescent="0.25">
      <c r="B4175">
        <v>4173</v>
      </c>
      <c r="C4175" t="s">
        <v>136</v>
      </c>
      <c r="D4175" t="s">
        <v>35</v>
      </c>
      <c r="E4175" s="10">
        <v>1.1574074074074073E-5</v>
      </c>
      <c r="F4175" t="s">
        <v>161</v>
      </c>
      <c r="G4175" t="s">
        <v>872</v>
      </c>
      <c r="H4175" s="11">
        <v>44171.44672453704</v>
      </c>
      <c r="I4175" t="s">
        <v>5430</v>
      </c>
      <c r="J4175">
        <v>0</v>
      </c>
      <c r="K4175">
        <v>89</v>
      </c>
      <c r="M4175">
        <v>4173</v>
      </c>
      <c r="N4175" s="16">
        <v>1.1574074074074073E-5</v>
      </c>
      <c r="O4175">
        <v>1</v>
      </c>
      <c r="P4175">
        <v>8</v>
      </c>
      <c r="Q4175">
        <f>pqZwift[[#This Row],[Afstand]]+IF(pqZwift[[#This Row],[Index]]&gt;1,Q4174,0)</f>
        <v>26522</v>
      </c>
      <c r="R4175">
        <v>30</v>
      </c>
      <c r="S4175">
        <v>89</v>
      </c>
    </row>
    <row r="4176" spans="2:19" x14ac:dyDescent="0.25">
      <c r="B4176">
        <v>4174</v>
      </c>
      <c r="C4176" t="s">
        <v>136</v>
      </c>
      <c r="D4176" t="s">
        <v>43</v>
      </c>
      <c r="E4176" s="10">
        <v>1.1574074074074073E-5</v>
      </c>
      <c r="F4176" t="s">
        <v>79</v>
      </c>
      <c r="G4176" t="s">
        <v>1381</v>
      </c>
      <c r="H4176" s="11">
        <v>44171.446736111109</v>
      </c>
      <c r="I4176" t="s">
        <v>5431</v>
      </c>
      <c r="J4176">
        <v>0</v>
      </c>
      <c r="K4176">
        <v>88</v>
      </c>
      <c r="M4176">
        <v>4174</v>
      </c>
      <c r="N4176" s="16">
        <v>1.1574074074074073E-5</v>
      </c>
      <c r="O4176">
        <v>1</v>
      </c>
      <c r="P4176">
        <v>7</v>
      </c>
      <c r="Q4176">
        <f>pqZwift[[#This Row],[Afstand]]+IF(pqZwift[[#This Row],[Index]]&gt;1,Q4175,0)</f>
        <v>26529</v>
      </c>
      <c r="R4176">
        <v>26</v>
      </c>
      <c r="S4176">
        <v>88</v>
      </c>
    </row>
    <row r="4177" spans="2:19" x14ac:dyDescent="0.25">
      <c r="B4177">
        <v>4175</v>
      </c>
      <c r="C4177" t="s">
        <v>136</v>
      </c>
      <c r="D4177" t="s">
        <v>35</v>
      </c>
      <c r="E4177" s="10">
        <v>1.1574074074074073E-5</v>
      </c>
      <c r="F4177" t="s">
        <v>161</v>
      </c>
      <c r="G4177" t="s">
        <v>874</v>
      </c>
      <c r="H4177" s="11">
        <v>44171.446747685186</v>
      </c>
      <c r="I4177" t="s">
        <v>5432</v>
      </c>
      <c r="J4177">
        <v>0</v>
      </c>
      <c r="K4177">
        <v>89</v>
      </c>
      <c r="M4177">
        <v>4175</v>
      </c>
      <c r="N4177" s="16">
        <v>1.1574074074074073E-5</v>
      </c>
      <c r="O4177">
        <v>1</v>
      </c>
      <c r="P4177">
        <v>8</v>
      </c>
      <c r="Q4177">
        <f>pqZwift[[#This Row],[Afstand]]+IF(pqZwift[[#This Row],[Index]]&gt;1,Q4176,0)</f>
        <v>26537</v>
      </c>
      <c r="R4177">
        <v>30</v>
      </c>
      <c r="S4177">
        <v>89</v>
      </c>
    </row>
    <row r="4178" spans="2:19" x14ac:dyDescent="0.25">
      <c r="B4178">
        <v>4176</v>
      </c>
      <c r="C4178" t="s">
        <v>136</v>
      </c>
      <c r="D4178" t="s">
        <v>43</v>
      </c>
      <c r="E4178" s="10">
        <v>1.1574074074074073E-5</v>
      </c>
      <c r="F4178" t="s">
        <v>79</v>
      </c>
      <c r="G4178" t="s">
        <v>880</v>
      </c>
      <c r="H4178" s="11">
        <v>44171.446759259263</v>
      </c>
      <c r="I4178" t="s">
        <v>5433</v>
      </c>
      <c r="J4178">
        <v>0</v>
      </c>
      <c r="K4178">
        <v>88</v>
      </c>
      <c r="M4178">
        <v>4176</v>
      </c>
      <c r="N4178" s="16">
        <v>1.1574074074074073E-5</v>
      </c>
      <c r="O4178">
        <v>1</v>
      </c>
      <c r="P4178">
        <v>7</v>
      </c>
      <c r="Q4178">
        <f>pqZwift[[#This Row],[Afstand]]+IF(pqZwift[[#This Row],[Index]]&gt;1,Q4177,0)</f>
        <v>26544</v>
      </c>
      <c r="R4178">
        <v>26</v>
      </c>
      <c r="S4178">
        <v>88</v>
      </c>
    </row>
    <row r="4179" spans="2:19" x14ac:dyDescent="0.25">
      <c r="B4179">
        <v>4177</v>
      </c>
      <c r="C4179" t="s">
        <v>36</v>
      </c>
      <c r="D4179" t="s">
        <v>35</v>
      </c>
      <c r="E4179" s="10">
        <v>1.1574074074074073E-5</v>
      </c>
      <c r="F4179" t="s">
        <v>161</v>
      </c>
      <c r="G4179" t="s">
        <v>2650</v>
      </c>
      <c r="H4179" s="11">
        <v>44171.446770833332</v>
      </c>
      <c r="I4179" t="s">
        <v>5434</v>
      </c>
      <c r="J4179">
        <v>0</v>
      </c>
      <c r="K4179">
        <v>89</v>
      </c>
      <c r="M4179">
        <v>4177</v>
      </c>
      <c r="N4179" s="16">
        <v>1.1574074074074073E-5</v>
      </c>
      <c r="O4179">
        <v>2</v>
      </c>
      <c r="P4179">
        <v>8</v>
      </c>
      <c r="Q4179">
        <f>pqZwift[[#This Row],[Afstand]]+IF(pqZwift[[#This Row],[Index]]&gt;1,Q4178,0)</f>
        <v>26552</v>
      </c>
      <c r="R4179">
        <v>30</v>
      </c>
      <c r="S4179">
        <v>89</v>
      </c>
    </row>
    <row r="4180" spans="2:19" x14ac:dyDescent="0.25">
      <c r="B4180">
        <v>4178</v>
      </c>
      <c r="C4180" t="s">
        <v>36</v>
      </c>
      <c r="D4180" t="s">
        <v>43</v>
      </c>
      <c r="E4180" s="10">
        <v>1.1574074074074073E-5</v>
      </c>
      <c r="F4180" t="s">
        <v>79</v>
      </c>
      <c r="G4180" t="s">
        <v>878</v>
      </c>
      <c r="H4180" s="11">
        <v>44171.446782407409</v>
      </c>
      <c r="I4180" t="s">
        <v>5435</v>
      </c>
      <c r="J4180">
        <v>0</v>
      </c>
      <c r="K4180">
        <v>88</v>
      </c>
      <c r="M4180">
        <v>4178</v>
      </c>
      <c r="N4180" s="16">
        <v>1.1574074074074073E-5</v>
      </c>
      <c r="O4180">
        <v>2</v>
      </c>
      <c r="P4180">
        <v>7</v>
      </c>
      <c r="Q4180">
        <f>pqZwift[[#This Row],[Afstand]]+IF(pqZwift[[#This Row],[Index]]&gt;1,Q4179,0)</f>
        <v>26559</v>
      </c>
      <c r="R4180">
        <v>26</v>
      </c>
      <c r="S4180">
        <v>88</v>
      </c>
    </row>
    <row r="4181" spans="2:19" x14ac:dyDescent="0.25">
      <c r="B4181">
        <v>4179</v>
      </c>
      <c r="C4181" t="s">
        <v>36</v>
      </c>
      <c r="D4181" t="s">
        <v>35</v>
      </c>
      <c r="E4181" s="10">
        <v>1.1574074074074073E-5</v>
      </c>
      <c r="F4181" t="s">
        <v>161</v>
      </c>
      <c r="G4181" t="s">
        <v>5360</v>
      </c>
      <c r="H4181" s="11">
        <v>44171.446793981479</v>
      </c>
      <c r="I4181" t="s">
        <v>5436</v>
      </c>
      <c r="J4181">
        <v>0</v>
      </c>
      <c r="K4181">
        <v>89</v>
      </c>
      <c r="M4181">
        <v>4179</v>
      </c>
      <c r="N4181" s="16">
        <v>1.1574074074074073E-5</v>
      </c>
      <c r="O4181">
        <v>2</v>
      </c>
      <c r="P4181">
        <v>8</v>
      </c>
      <c r="Q4181">
        <f>pqZwift[[#This Row],[Afstand]]+IF(pqZwift[[#This Row],[Index]]&gt;1,Q4180,0)</f>
        <v>26567</v>
      </c>
      <c r="R4181">
        <v>30</v>
      </c>
      <c r="S4181">
        <v>89</v>
      </c>
    </row>
    <row r="4182" spans="2:19" x14ac:dyDescent="0.25">
      <c r="B4182">
        <v>4180</v>
      </c>
      <c r="C4182" t="s">
        <v>36</v>
      </c>
      <c r="D4182" t="s">
        <v>66</v>
      </c>
      <c r="E4182" s="10">
        <v>1.1574074074074073E-5</v>
      </c>
      <c r="F4182" t="s">
        <v>70</v>
      </c>
      <c r="G4182" t="s">
        <v>885</v>
      </c>
      <c r="H4182" s="11">
        <v>44171.446805555555</v>
      </c>
      <c r="I4182" t="s">
        <v>5437</v>
      </c>
      <c r="J4182">
        <v>0</v>
      </c>
      <c r="K4182">
        <v>88</v>
      </c>
      <c r="M4182">
        <v>4180</v>
      </c>
      <c r="N4182" s="16">
        <v>1.1574074074074073E-5</v>
      </c>
      <c r="O4182">
        <v>2</v>
      </c>
      <c r="P4182">
        <v>6</v>
      </c>
      <c r="Q4182">
        <f>pqZwift[[#This Row],[Afstand]]+IF(pqZwift[[#This Row],[Index]]&gt;1,Q4181,0)</f>
        <v>26573</v>
      </c>
      <c r="R4182">
        <v>22</v>
      </c>
      <c r="S4182">
        <v>88</v>
      </c>
    </row>
    <row r="4183" spans="2:19" x14ac:dyDescent="0.25">
      <c r="B4183">
        <v>4181</v>
      </c>
      <c r="C4183" t="s">
        <v>36</v>
      </c>
      <c r="D4183" t="s">
        <v>43</v>
      </c>
      <c r="E4183" s="10">
        <v>1.1574074074074073E-5</v>
      </c>
      <c r="F4183" t="s">
        <v>79</v>
      </c>
      <c r="G4183" t="s">
        <v>887</v>
      </c>
      <c r="H4183" s="11">
        <v>44171.446817129632</v>
      </c>
      <c r="I4183" t="s">
        <v>5438</v>
      </c>
      <c r="J4183">
        <v>0</v>
      </c>
      <c r="K4183">
        <v>89</v>
      </c>
      <c r="M4183">
        <v>4181</v>
      </c>
      <c r="N4183" s="16">
        <v>1.1574074074074073E-5</v>
      </c>
      <c r="O4183">
        <v>2</v>
      </c>
      <c r="P4183">
        <v>7</v>
      </c>
      <c r="Q4183">
        <f>pqZwift[[#This Row],[Afstand]]+IF(pqZwift[[#This Row],[Index]]&gt;1,Q4182,0)</f>
        <v>26580</v>
      </c>
      <c r="R4183">
        <v>26</v>
      </c>
      <c r="S4183">
        <v>89</v>
      </c>
    </row>
    <row r="4184" spans="2:19" x14ac:dyDescent="0.25">
      <c r="B4184">
        <v>4182</v>
      </c>
      <c r="C4184" t="s">
        <v>36</v>
      </c>
      <c r="D4184" t="s">
        <v>43</v>
      </c>
      <c r="E4184" s="10">
        <v>1.1574074074074073E-5</v>
      </c>
      <c r="F4184" t="s">
        <v>79</v>
      </c>
      <c r="G4184" t="s">
        <v>919</v>
      </c>
      <c r="H4184" s="11">
        <v>44171.446828703702</v>
      </c>
      <c r="I4184" t="s">
        <v>5439</v>
      </c>
      <c r="J4184">
        <v>0</v>
      </c>
      <c r="K4184">
        <v>88</v>
      </c>
      <c r="M4184">
        <v>4182</v>
      </c>
      <c r="N4184" s="16">
        <v>1.1574074074074073E-5</v>
      </c>
      <c r="O4184">
        <v>2</v>
      </c>
      <c r="P4184">
        <v>7</v>
      </c>
      <c r="Q4184">
        <f>pqZwift[[#This Row],[Afstand]]+IF(pqZwift[[#This Row],[Index]]&gt;1,Q4183,0)</f>
        <v>26587</v>
      </c>
      <c r="R4184">
        <v>26</v>
      </c>
      <c r="S4184">
        <v>88</v>
      </c>
    </row>
    <row r="4185" spans="2:19" x14ac:dyDescent="0.25">
      <c r="B4185">
        <v>4183</v>
      </c>
      <c r="C4185" t="s">
        <v>36</v>
      </c>
      <c r="D4185" t="s">
        <v>35</v>
      </c>
      <c r="E4185" s="10">
        <v>1.1574074074074073E-5</v>
      </c>
      <c r="F4185" t="s">
        <v>93</v>
      </c>
      <c r="G4185" t="s">
        <v>5440</v>
      </c>
      <c r="H4185" s="11">
        <v>44171.446840277778</v>
      </c>
      <c r="I4185" t="s">
        <v>5441</v>
      </c>
      <c r="J4185">
        <v>0</v>
      </c>
      <c r="K4185">
        <v>89</v>
      </c>
      <c r="M4185">
        <v>4183</v>
      </c>
      <c r="N4185" s="16">
        <v>1.1574074074074073E-5</v>
      </c>
      <c r="O4185">
        <v>2</v>
      </c>
      <c r="P4185">
        <v>8</v>
      </c>
      <c r="Q4185">
        <f>pqZwift[[#This Row],[Afstand]]+IF(pqZwift[[#This Row],[Index]]&gt;1,Q4184,0)</f>
        <v>26595</v>
      </c>
      <c r="R4185">
        <v>31</v>
      </c>
      <c r="S4185">
        <v>89</v>
      </c>
    </row>
    <row r="4186" spans="2:19" x14ac:dyDescent="0.25">
      <c r="B4186">
        <v>4184</v>
      </c>
      <c r="C4186" t="s">
        <v>36</v>
      </c>
      <c r="D4186" t="s">
        <v>43</v>
      </c>
      <c r="E4186" s="10">
        <v>1.1574074074074073E-5</v>
      </c>
      <c r="F4186" t="s">
        <v>76</v>
      </c>
      <c r="G4186" t="s">
        <v>899</v>
      </c>
      <c r="H4186" s="11">
        <v>44171.446851851855</v>
      </c>
      <c r="I4186" t="s">
        <v>5442</v>
      </c>
      <c r="J4186">
        <v>0</v>
      </c>
      <c r="K4186">
        <v>90</v>
      </c>
      <c r="M4186">
        <v>4184</v>
      </c>
      <c r="N4186" s="16">
        <v>1.1574074074074073E-5</v>
      </c>
      <c r="O4186">
        <v>2</v>
      </c>
      <c r="P4186">
        <v>7</v>
      </c>
      <c r="Q4186">
        <f>pqZwift[[#This Row],[Afstand]]+IF(pqZwift[[#This Row],[Index]]&gt;1,Q4185,0)</f>
        <v>26602</v>
      </c>
      <c r="R4186">
        <v>27</v>
      </c>
      <c r="S4186">
        <v>90</v>
      </c>
    </row>
    <row r="4187" spans="2:19" x14ac:dyDescent="0.25">
      <c r="B4187">
        <v>4185</v>
      </c>
      <c r="C4187" t="s">
        <v>36</v>
      </c>
      <c r="D4187" t="s">
        <v>66</v>
      </c>
      <c r="E4187" s="10">
        <v>1.1574074074074073E-5</v>
      </c>
      <c r="F4187" t="s">
        <v>315</v>
      </c>
      <c r="G4187" t="s">
        <v>895</v>
      </c>
      <c r="H4187" s="11">
        <v>44171.446863425925</v>
      </c>
      <c r="I4187" t="s">
        <v>5443</v>
      </c>
      <c r="J4187">
        <v>0</v>
      </c>
      <c r="K4187">
        <v>89</v>
      </c>
      <c r="M4187">
        <v>4185</v>
      </c>
      <c r="N4187" s="16">
        <v>1.1574074074074073E-5</v>
      </c>
      <c r="O4187">
        <v>2</v>
      </c>
      <c r="P4187">
        <v>6</v>
      </c>
      <c r="Q4187">
        <f>pqZwift[[#This Row],[Afstand]]+IF(pqZwift[[#This Row],[Index]]&gt;1,Q4186,0)</f>
        <v>26608</v>
      </c>
      <c r="R4187">
        <v>23</v>
      </c>
      <c r="S4187">
        <v>89</v>
      </c>
    </row>
    <row r="4188" spans="2:19" x14ac:dyDescent="0.25">
      <c r="B4188">
        <v>4186</v>
      </c>
      <c r="C4188" t="s">
        <v>36</v>
      </c>
      <c r="D4188" t="s">
        <v>43</v>
      </c>
      <c r="E4188" s="10">
        <v>1.1574074074074073E-5</v>
      </c>
      <c r="F4188" t="s">
        <v>76</v>
      </c>
      <c r="G4188" t="s">
        <v>897</v>
      </c>
      <c r="H4188" s="11">
        <v>44171.446875000001</v>
      </c>
      <c r="I4188" t="s">
        <v>5444</v>
      </c>
      <c r="J4188">
        <v>0</v>
      </c>
      <c r="K4188">
        <v>88</v>
      </c>
      <c r="M4188">
        <v>4186</v>
      </c>
      <c r="N4188" s="16">
        <v>1.1574074074074073E-5</v>
      </c>
      <c r="O4188">
        <v>2</v>
      </c>
      <c r="P4188">
        <v>7</v>
      </c>
      <c r="Q4188">
        <f>pqZwift[[#This Row],[Afstand]]+IF(pqZwift[[#This Row],[Index]]&gt;1,Q4187,0)</f>
        <v>26615</v>
      </c>
      <c r="R4188">
        <v>27</v>
      </c>
      <c r="S4188">
        <v>88</v>
      </c>
    </row>
    <row r="4189" spans="2:19" x14ac:dyDescent="0.25">
      <c r="B4189">
        <v>4187</v>
      </c>
      <c r="C4189" t="s">
        <v>36</v>
      </c>
      <c r="D4189" t="s">
        <v>43</v>
      </c>
      <c r="E4189" s="10">
        <v>1.1574074074074073E-5</v>
      </c>
      <c r="F4189" t="s">
        <v>76</v>
      </c>
      <c r="G4189" t="s">
        <v>897</v>
      </c>
      <c r="H4189" s="11">
        <v>44171.446886574071</v>
      </c>
      <c r="I4189" t="s">
        <v>5445</v>
      </c>
      <c r="J4189">
        <v>0</v>
      </c>
      <c r="K4189">
        <v>89</v>
      </c>
      <c r="M4189">
        <v>4187</v>
      </c>
      <c r="N4189" s="16">
        <v>1.1574074074074073E-5</v>
      </c>
      <c r="O4189">
        <v>2</v>
      </c>
      <c r="P4189">
        <v>7</v>
      </c>
      <c r="Q4189">
        <f>pqZwift[[#This Row],[Afstand]]+IF(pqZwift[[#This Row],[Index]]&gt;1,Q4188,0)</f>
        <v>26622</v>
      </c>
      <c r="R4189">
        <v>27</v>
      </c>
      <c r="S4189">
        <v>89</v>
      </c>
    </row>
    <row r="4190" spans="2:19" x14ac:dyDescent="0.25">
      <c r="B4190">
        <v>4188</v>
      </c>
      <c r="C4190" t="s">
        <v>36</v>
      </c>
      <c r="D4190" t="s">
        <v>66</v>
      </c>
      <c r="E4190" s="10">
        <v>1.1574074074074073E-5</v>
      </c>
      <c r="F4190" t="s">
        <v>315</v>
      </c>
      <c r="G4190" t="s">
        <v>891</v>
      </c>
      <c r="H4190" s="11">
        <v>44171.446898148148</v>
      </c>
      <c r="I4190" t="s">
        <v>5446</v>
      </c>
      <c r="J4190">
        <v>0</v>
      </c>
      <c r="K4190">
        <v>88</v>
      </c>
      <c r="M4190">
        <v>4188</v>
      </c>
      <c r="N4190" s="16">
        <v>1.1574074074074073E-5</v>
      </c>
      <c r="O4190">
        <v>2</v>
      </c>
      <c r="P4190">
        <v>6</v>
      </c>
      <c r="Q4190">
        <f>pqZwift[[#This Row],[Afstand]]+IF(pqZwift[[#This Row],[Index]]&gt;1,Q4189,0)</f>
        <v>26628</v>
      </c>
      <c r="R4190">
        <v>23</v>
      </c>
      <c r="S4190">
        <v>88</v>
      </c>
    </row>
    <row r="4191" spans="2:19" x14ac:dyDescent="0.25">
      <c r="B4191">
        <v>4189</v>
      </c>
      <c r="C4191" t="s">
        <v>36</v>
      </c>
      <c r="D4191" t="s">
        <v>43</v>
      </c>
      <c r="E4191" s="10">
        <v>1.1574074074074073E-5</v>
      </c>
      <c r="F4191" t="s">
        <v>76</v>
      </c>
      <c r="G4191" t="s">
        <v>897</v>
      </c>
      <c r="H4191" s="11">
        <v>44171.446909722225</v>
      </c>
      <c r="I4191" t="s">
        <v>5447</v>
      </c>
      <c r="J4191">
        <v>0</v>
      </c>
      <c r="K4191">
        <v>88</v>
      </c>
      <c r="M4191">
        <v>4189</v>
      </c>
      <c r="N4191" s="16">
        <v>1.1574074074074073E-5</v>
      </c>
      <c r="O4191">
        <v>2</v>
      </c>
      <c r="P4191">
        <v>7</v>
      </c>
      <c r="Q4191">
        <f>pqZwift[[#This Row],[Afstand]]+IF(pqZwift[[#This Row],[Index]]&gt;1,Q4190,0)</f>
        <v>26635</v>
      </c>
      <c r="R4191">
        <v>27</v>
      </c>
      <c r="S4191">
        <v>88</v>
      </c>
    </row>
    <row r="4192" spans="2:19" x14ac:dyDescent="0.25">
      <c r="B4192">
        <v>4190</v>
      </c>
      <c r="C4192" t="s">
        <v>36</v>
      </c>
      <c r="D4192" t="s">
        <v>55</v>
      </c>
      <c r="E4192" s="10">
        <v>1.1574074074074073E-5</v>
      </c>
      <c r="F4192" t="s">
        <v>327</v>
      </c>
      <c r="G4192" t="s">
        <v>927</v>
      </c>
      <c r="H4192" s="11">
        <v>44171.446921296294</v>
      </c>
      <c r="I4192" t="s">
        <v>5448</v>
      </c>
      <c r="J4192">
        <v>0</v>
      </c>
      <c r="K4192">
        <v>89</v>
      </c>
      <c r="M4192">
        <v>4190</v>
      </c>
      <c r="N4192" s="16">
        <v>1.1574074074074073E-5</v>
      </c>
      <c r="O4192">
        <v>2</v>
      </c>
      <c r="P4192">
        <v>5</v>
      </c>
      <c r="Q4192">
        <f>pqZwift[[#This Row],[Afstand]]+IF(pqZwift[[#This Row],[Index]]&gt;1,Q4191,0)</f>
        <v>26640</v>
      </c>
      <c r="R4192">
        <v>20</v>
      </c>
      <c r="S4192">
        <v>89</v>
      </c>
    </row>
    <row r="4193" spans="2:19" x14ac:dyDescent="0.25">
      <c r="B4193">
        <v>4191</v>
      </c>
      <c r="C4193" t="s">
        <v>36</v>
      </c>
      <c r="D4193" t="s">
        <v>35</v>
      </c>
      <c r="E4193" s="10">
        <v>1.1574074074074073E-5</v>
      </c>
      <c r="F4193" t="s">
        <v>185</v>
      </c>
      <c r="G4193" t="s">
        <v>4655</v>
      </c>
      <c r="H4193" s="11">
        <v>44171.446932870371</v>
      </c>
      <c r="I4193" t="s">
        <v>5449</v>
      </c>
      <c r="J4193">
        <v>0</v>
      </c>
      <c r="K4193">
        <v>89</v>
      </c>
      <c r="M4193">
        <v>4191</v>
      </c>
      <c r="N4193" s="16">
        <v>1.1574074074074073E-5</v>
      </c>
      <c r="O4193">
        <v>2</v>
      </c>
      <c r="P4193">
        <v>8</v>
      </c>
      <c r="Q4193">
        <f>pqZwift[[#This Row],[Afstand]]+IF(pqZwift[[#This Row],[Index]]&gt;1,Q4192,0)</f>
        <v>26648</v>
      </c>
      <c r="R4193">
        <v>28</v>
      </c>
      <c r="S4193">
        <v>89</v>
      </c>
    </row>
    <row r="4194" spans="2:19" x14ac:dyDescent="0.25">
      <c r="B4194">
        <v>4192</v>
      </c>
      <c r="C4194" t="s">
        <v>36</v>
      </c>
      <c r="D4194" t="s">
        <v>35</v>
      </c>
      <c r="E4194" s="10">
        <v>1.1574074074074073E-5</v>
      </c>
      <c r="F4194" t="s">
        <v>185</v>
      </c>
      <c r="G4194" t="s">
        <v>4655</v>
      </c>
      <c r="H4194" s="11">
        <v>44171.446944444448</v>
      </c>
      <c r="I4194" t="s">
        <v>5450</v>
      </c>
      <c r="J4194">
        <v>0</v>
      </c>
      <c r="K4194">
        <v>88</v>
      </c>
      <c r="M4194">
        <v>4192</v>
      </c>
      <c r="N4194" s="16">
        <v>1.1574074074074073E-5</v>
      </c>
      <c r="O4194">
        <v>2</v>
      </c>
      <c r="P4194">
        <v>8</v>
      </c>
      <c r="Q4194">
        <f>pqZwift[[#This Row],[Afstand]]+IF(pqZwift[[#This Row],[Index]]&gt;1,Q4193,0)</f>
        <v>26656</v>
      </c>
      <c r="R4194">
        <v>28</v>
      </c>
      <c r="S4194">
        <v>88</v>
      </c>
    </row>
    <row r="4195" spans="2:19" x14ac:dyDescent="0.25">
      <c r="B4195">
        <v>4193</v>
      </c>
      <c r="C4195" t="s">
        <v>36</v>
      </c>
      <c r="D4195" t="s">
        <v>43</v>
      </c>
      <c r="E4195" s="10">
        <v>1.1574074074074073E-5</v>
      </c>
      <c r="F4195" t="s">
        <v>173</v>
      </c>
      <c r="G4195" t="s">
        <v>5451</v>
      </c>
      <c r="H4195" s="11">
        <v>44171.446956018517</v>
      </c>
      <c r="I4195" t="s">
        <v>5452</v>
      </c>
      <c r="J4195">
        <v>0</v>
      </c>
      <c r="K4195">
        <v>89</v>
      </c>
      <c r="M4195">
        <v>4193</v>
      </c>
      <c r="N4195" s="16">
        <v>1.1574074074074073E-5</v>
      </c>
      <c r="O4195">
        <v>2</v>
      </c>
      <c r="P4195">
        <v>7</v>
      </c>
      <c r="Q4195">
        <f>pqZwift[[#This Row],[Afstand]]+IF(pqZwift[[#This Row],[Index]]&gt;1,Q4194,0)</f>
        <v>26663</v>
      </c>
      <c r="R4195">
        <v>25</v>
      </c>
      <c r="S4195">
        <v>89</v>
      </c>
    </row>
    <row r="4196" spans="2:19" x14ac:dyDescent="0.25">
      <c r="B4196">
        <v>4194</v>
      </c>
      <c r="C4196" t="s">
        <v>36</v>
      </c>
      <c r="D4196" t="s">
        <v>43</v>
      </c>
      <c r="E4196" s="10">
        <v>1.1574074074074073E-5</v>
      </c>
      <c r="F4196" t="s">
        <v>173</v>
      </c>
      <c r="G4196" t="s">
        <v>933</v>
      </c>
      <c r="H4196" s="11">
        <v>44171.446967592594</v>
      </c>
      <c r="I4196" t="s">
        <v>5453</v>
      </c>
      <c r="J4196">
        <v>0</v>
      </c>
      <c r="K4196">
        <v>88</v>
      </c>
      <c r="M4196">
        <v>4194</v>
      </c>
      <c r="N4196" s="16">
        <v>1.1574074074074073E-5</v>
      </c>
      <c r="O4196">
        <v>2</v>
      </c>
      <c r="P4196">
        <v>7</v>
      </c>
      <c r="Q4196">
        <f>pqZwift[[#This Row],[Afstand]]+IF(pqZwift[[#This Row],[Index]]&gt;1,Q4195,0)</f>
        <v>26670</v>
      </c>
      <c r="R4196">
        <v>25</v>
      </c>
      <c r="S4196">
        <v>88</v>
      </c>
    </row>
    <row r="4197" spans="2:19" x14ac:dyDescent="0.25">
      <c r="B4197">
        <v>4195</v>
      </c>
      <c r="C4197" t="s">
        <v>36</v>
      </c>
      <c r="D4197" t="s">
        <v>43</v>
      </c>
      <c r="E4197" s="10">
        <v>1.1574074074074073E-5</v>
      </c>
      <c r="F4197" t="s">
        <v>79</v>
      </c>
      <c r="G4197" t="s">
        <v>4870</v>
      </c>
      <c r="H4197" s="11">
        <v>44171.446979166663</v>
      </c>
      <c r="I4197" t="s">
        <v>5454</v>
      </c>
      <c r="J4197">
        <v>0</v>
      </c>
      <c r="K4197">
        <v>88</v>
      </c>
      <c r="M4197">
        <v>4195</v>
      </c>
      <c r="N4197" s="16">
        <v>1.1574074074074073E-5</v>
      </c>
      <c r="O4197">
        <v>2</v>
      </c>
      <c r="P4197">
        <v>7</v>
      </c>
      <c r="Q4197">
        <f>pqZwift[[#This Row],[Afstand]]+IF(pqZwift[[#This Row],[Index]]&gt;1,Q4196,0)</f>
        <v>26677</v>
      </c>
      <c r="R4197">
        <v>26</v>
      </c>
      <c r="S4197">
        <v>88</v>
      </c>
    </row>
    <row r="4198" spans="2:19" x14ac:dyDescent="0.25">
      <c r="B4198">
        <v>4196</v>
      </c>
      <c r="C4198" t="s">
        <v>36</v>
      </c>
      <c r="D4198" t="s">
        <v>35</v>
      </c>
      <c r="E4198" s="10">
        <v>1.1574074074074073E-5</v>
      </c>
      <c r="F4198" t="s">
        <v>84</v>
      </c>
      <c r="G4198" t="s">
        <v>925</v>
      </c>
      <c r="H4198" s="11">
        <v>44171.44699074074</v>
      </c>
      <c r="I4198" t="s">
        <v>5455</v>
      </c>
      <c r="J4198">
        <v>0</v>
      </c>
      <c r="K4198">
        <v>87</v>
      </c>
      <c r="M4198">
        <v>4196</v>
      </c>
      <c r="N4198" s="16">
        <v>1.1574074074074073E-5</v>
      </c>
      <c r="O4198">
        <v>2</v>
      </c>
      <c r="P4198">
        <v>8</v>
      </c>
      <c r="Q4198">
        <f>pqZwift[[#This Row],[Afstand]]+IF(pqZwift[[#This Row],[Index]]&gt;1,Q4197,0)</f>
        <v>26685</v>
      </c>
      <c r="R4198">
        <v>29</v>
      </c>
      <c r="S4198">
        <v>87</v>
      </c>
    </row>
    <row r="4199" spans="2:19" x14ac:dyDescent="0.25">
      <c r="B4199">
        <v>4197</v>
      </c>
      <c r="C4199" t="s">
        <v>36</v>
      </c>
      <c r="D4199" t="s">
        <v>66</v>
      </c>
      <c r="E4199" s="10">
        <v>1.1574074074074073E-5</v>
      </c>
      <c r="F4199" t="s">
        <v>70</v>
      </c>
      <c r="G4199" t="s">
        <v>5338</v>
      </c>
      <c r="H4199" s="11">
        <v>44171.447002314817</v>
      </c>
      <c r="I4199" t="s">
        <v>5456</v>
      </c>
      <c r="J4199">
        <v>0</v>
      </c>
      <c r="K4199">
        <v>88</v>
      </c>
      <c r="M4199">
        <v>4197</v>
      </c>
      <c r="N4199" s="16">
        <v>1.1574074074074073E-5</v>
      </c>
      <c r="O4199">
        <v>2</v>
      </c>
      <c r="P4199">
        <v>6</v>
      </c>
      <c r="Q4199">
        <f>pqZwift[[#This Row],[Afstand]]+IF(pqZwift[[#This Row],[Index]]&gt;1,Q4198,0)</f>
        <v>26691</v>
      </c>
      <c r="R4199">
        <v>22</v>
      </c>
      <c r="S4199">
        <v>88</v>
      </c>
    </row>
    <row r="4200" spans="2:19" x14ac:dyDescent="0.25">
      <c r="B4200">
        <v>4198</v>
      </c>
      <c r="C4200" t="s">
        <v>36</v>
      </c>
      <c r="D4200" t="s">
        <v>35</v>
      </c>
      <c r="E4200" s="10">
        <v>1.1574074074074073E-5</v>
      </c>
      <c r="F4200" t="s">
        <v>161</v>
      </c>
      <c r="G4200" t="s">
        <v>5312</v>
      </c>
      <c r="H4200" s="11">
        <v>44171.447013888886</v>
      </c>
      <c r="I4200" t="s">
        <v>5457</v>
      </c>
      <c r="J4200">
        <v>0</v>
      </c>
      <c r="K4200">
        <v>88</v>
      </c>
      <c r="M4200">
        <v>4198</v>
      </c>
      <c r="N4200" s="16">
        <v>1.1574074074074073E-5</v>
      </c>
      <c r="O4200">
        <v>2</v>
      </c>
      <c r="P4200">
        <v>8</v>
      </c>
      <c r="Q4200">
        <f>pqZwift[[#This Row],[Afstand]]+IF(pqZwift[[#This Row],[Index]]&gt;1,Q4199,0)</f>
        <v>26699</v>
      </c>
      <c r="R4200">
        <v>30</v>
      </c>
      <c r="S4200">
        <v>88</v>
      </c>
    </row>
    <row r="4201" spans="2:19" x14ac:dyDescent="0.25">
      <c r="B4201">
        <v>4199</v>
      </c>
      <c r="C4201" t="s">
        <v>36</v>
      </c>
      <c r="D4201" t="s">
        <v>66</v>
      </c>
      <c r="E4201" s="10">
        <v>1.1574074074074073E-5</v>
      </c>
      <c r="F4201" t="s">
        <v>315</v>
      </c>
      <c r="G4201" t="s">
        <v>4646</v>
      </c>
      <c r="H4201" s="11">
        <v>44171.447025462963</v>
      </c>
      <c r="I4201" t="s">
        <v>5458</v>
      </c>
      <c r="J4201">
        <v>0</v>
      </c>
      <c r="K4201">
        <v>87</v>
      </c>
      <c r="M4201">
        <v>4199</v>
      </c>
      <c r="N4201" s="16">
        <v>1.1574074074074073E-5</v>
      </c>
      <c r="O4201">
        <v>2</v>
      </c>
      <c r="P4201">
        <v>6</v>
      </c>
      <c r="Q4201">
        <f>pqZwift[[#This Row],[Afstand]]+IF(pqZwift[[#This Row],[Index]]&gt;1,Q4200,0)</f>
        <v>26705</v>
      </c>
      <c r="R4201">
        <v>23</v>
      </c>
      <c r="S4201">
        <v>87</v>
      </c>
    </row>
    <row r="4202" spans="2:19" x14ac:dyDescent="0.25">
      <c r="B4202">
        <v>4200</v>
      </c>
      <c r="C4202" t="s">
        <v>36</v>
      </c>
      <c r="D4202" t="s">
        <v>35</v>
      </c>
      <c r="E4202" s="10">
        <v>1.1574074074074073E-5</v>
      </c>
      <c r="F4202" t="s">
        <v>161</v>
      </c>
      <c r="G4202" t="s">
        <v>5312</v>
      </c>
      <c r="H4202" s="11">
        <v>44171.44703703704</v>
      </c>
      <c r="I4202" t="s">
        <v>5459</v>
      </c>
      <c r="J4202">
        <v>0</v>
      </c>
      <c r="K4202">
        <v>88</v>
      </c>
      <c r="M4202">
        <v>4200</v>
      </c>
      <c r="N4202" s="16">
        <v>1.1574074074074073E-5</v>
      </c>
      <c r="O4202">
        <v>2</v>
      </c>
      <c r="P4202">
        <v>8</v>
      </c>
      <c r="Q4202">
        <f>pqZwift[[#This Row],[Afstand]]+IF(pqZwift[[#This Row],[Index]]&gt;1,Q4201,0)</f>
        <v>26713</v>
      </c>
      <c r="R4202">
        <v>30</v>
      </c>
      <c r="S4202">
        <v>88</v>
      </c>
    </row>
    <row r="4203" spans="2:19" x14ac:dyDescent="0.25">
      <c r="B4203">
        <v>4201</v>
      </c>
      <c r="C4203" t="s">
        <v>36</v>
      </c>
      <c r="D4203" t="s">
        <v>66</v>
      </c>
      <c r="E4203" s="10">
        <v>1.1574074074074073E-5</v>
      </c>
      <c r="F4203" t="s">
        <v>315</v>
      </c>
      <c r="G4203" t="s">
        <v>4646</v>
      </c>
      <c r="H4203" s="11">
        <v>44171.447048611109</v>
      </c>
      <c r="I4203" t="s">
        <v>5460</v>
      </c>
      <c r="J4203">
        <v>0</v>
      </c>
      <c r="K4203">
        <v>88</v>
      </c>
      <c r="M4203">
        <v>4201</v>
      </c>
      <c r="N4203" s="16">
        <v>1.1574074074074073E-5</v>
      </c>
      <c r="O4203">
        <v>2</v>
      </c>
      <c r="P4203">
        <v>6</v>
      </c>
      <c r="Q4203">
        <f>pqZwift[[#This Row],[Afstand]]+IF(pqZwift[[#This Row],[Index]]&gt;1,Q4202,0)</f>
        <v>26719</v>
      </c>
      <c r="R4203">
        <v>23</v>
      </c>
      <c r="S4203">
        <v>88</v>
      </c>
    </row>
    <row r="4204" spans="2:19" x14ac:dyDescent="0.25">
      <c r="B4204">
        <v>4202</v>
      </c>
      <c r="C4204" t="s">
        <v>36</v>
      </c>
      <c r="D4204" t="s">
        <v>35</v>
      </c>
      <c r="E4204" s="10">
        <v>1.1574074074074073E-5</v>
      </c>
      <c r="F4204" t="s">
        <v>161</v>
      </c>
      <c r="G4204" t="s">
        <v>5312</v>
      </c>
      <c r="H4204" s="11">
        <v>44171.447060185186</v>
      </c>
      <c r="I4204" t="s">
        <v>5461</v>
      </c>
      <c r="J4204">
        <v>0</v>
      </c>
      <c r="K4204">
        <v>88</v>
      </c>
      <c r="M4204">
        <v>4202</v>
      </c>
      <c r="N4204" s="16">
        <v>1.1574074074074073E-5</v>
      </c>
      <c r="O4204">
        <v>2</v>
      </c>
      <c r="P4204">
        <v>8</v>
      </c>
      <c r="Q4204">
        <f>pqZwift[[#This Row],[Afstand]]+IF(pqZwift[[#This Row],[Index]]&gt;1,Q4203,0)</f>
        <v>26727</v>
      </c>
      <c r="R4204">
        <v>30</v>
      </c>
      <c r="S4204">
        <v>88</v>
      </c>
    </row>
    <row r="4205" spans="2:19" x14ac:dyDescent="0.25">
      <c r="B4205">
        <v>4203</v>
      </c>
      <c r="C4205" t="s">
        <v>36</v>
      </c>
      <c r="D4205" t="s">
        <v>35</v>
      </c>
      <c r="E4205" s="10">
        <v>1.1574074074074073E-5</v>
      </c>
      <c r="F4205" t="s">
        <v>161</v>
      </c>
      <c r="G4205" t="s">
        <v>933</v>
      </c>
      <c r="H4205" s="11">
        <v>44171.447071759256</v>
      </c>
      <c r="I4205" t="s">
        <v>5462</v>
      </c>
      <c r="J4205">
        <v>0</v>
      </c>
      <c r="K4205">
        <v>88</v>
      </c>
      <c r="M4205">
        <v>4203</v>
      </c>
      <c r="N4205" s="16">
        <v>1.1574074074074073E-5</v>
      </c>
      <c r="O4205">
        <v>2</v>
      </c>
      <c r="P4205">
        <v>8</v>
      </c>
      <c r="Q4205">
        <f>pqZwift[[#This Row],[Afstand]]+IF(pqZwift[[#This Row],[Index]]&gt;1,Q4204,0)</f>
        <v>26735</v>
      </c>
      <c r="R4205">
        <v>30</v>
      </c>
      <c r="S4205">
        <v>88</v>
      </c>
    </row>
    <row r="4206" spans="2:19" x14ac:dyDescent="0.25">
      <c r="B4206">
        <v>4204</v>
      </c>
      <c r="C4206" t="s">
        <v>36</v>
      </c>
      <c r="D4206" t="s">
        <v>66</v>
      </c>
      <c r="E4206" s="10">
        <v>1.1574074074074073E-5</v>
      </c>
      <c r="F4206" t="s">
        <v>315</v>
      </c>
      <c r="G4206" t="s">
        <v>2279</v>
      </c>
      <c r="H4206" s="11">
        <v>44171.447083333333</v>
      </c>
      <c r="I4206" t="s">
        <v>5463</v>
      </c>
      <c r="J4206">
        <v>0</v>
      </c>
      <c r="K4206">
        <v>89</v>
      </c>
      <c r="M4206">
        <v>4204</v>
      </c>
      <c r="N4206" s="16">
        <v>1.1574074074074073E-5</v>
      </c>
      <c r="O4206">
        <v>2</v>
      </c>
      <c r="P4206">
        <v>6</v>
      </c>
      <c r="Q4206">
        <f>pqZwift[[#This Row],[Afstand]]+IF(pqZwift[[#This Row],[Index]]&gt;1,Q4205,0)</f>
        <v>26741</v>
      </c>
      <c r="R4206">
        <v>23</v>
      </c>
      <c r="S4206">
        <v>89</v>
      </c>
    </row>
    <row r="4207" spans="2:19" x14ac:dyDescent="0.25">
      <c r="B4207">
        <v>4205</v>
      </c>
      <c r="C4207" t="s">
        <v>36</v>
      </c>
      <c r="D4207" t="s">
        <v>35</v>
      </c>
      <c r="E4207" s="10">
        <v>1.1574074074074073E-5</v>
      </c>
      <c r="F4207" t="s">
        <v>161</v>
      </c>
      <c r="G4207" t="s">
        <v>5312</v>
      </c>
      <c r="H4207" s="11">
        <v>44171.447094907409</v>
      </c>
      <c r="I4207" t="s">
        <v>5464</v>
      </c>
      <c r="J4207">
        <v>0</v>
      </c>
      <c r="K4207">
        <v>90</v>
      </c>
      <c r="M4207">
        <v>4205</v>
      </c>
      <c r="N4207" s="16">
        <v>1.1574074074074073E-5</v>
      </c>
      <c r="O4207">
        <v>2</v>
      </c>
      <c r="P4207">
        <v>8</v>
      </c>
      <c r="Q4207">
        <f>pqZwift[[#This Row],[Afstand]]+IF(pqZwift[[#This Row],[Index]]&gt;1,Q4206,0)</f>
        <v>26749</v>
      </c>
      <c r="R4207">
        <v>30</v>
      </c>
      <c r="S4207">
        <v>90</v>
      </c>
    </row>
    <row r="4208" spans="2:19" x14ac:dyDescent="0.25">
      <c r="B4208">
        <v>4206</v>
      </c>
      <c r="C4208" t="s">
        <v>36</v>
      </c>
      <c r="D4208" t="s">
        <v>43</v>
      </c>
      <c r="E4208" s="10">
        <v>1.1574074074074073E-5</v>
      </c>
      <c r="F4208" t="s">
        <v>79</v>
      </c>
      <c r="G4208" t="s">
        <v>3904</v>
      </c>
      <c r="H4208" s="11">
        <v>44171.447106481479</v>
      </c>
      <c r="I4208" t="s">
        <v>5465</v>
      </c>
      <c r="J4208">
        <v>0</v>
      </c>
      <c r="K4208">
        <v>91</v>
      </c>
      <c r="M4208">
        <v>4206</v>
      </c>
      <c r="N4208" s="16">
        <v>1.1574074074074073E-5</v>
      </c>
      <c r="O4208">
        <v>2</v>
      </c>
      <c r="P4208">
        <v>7</v>
      </c>
      <c r="Q4208">
        <f>pqZwift[[#This Row],[Afstand]]+IF(pqZwift[[#This Row],[Index]]&gt;1,Q4207,0)</f>
        <v>26756</v>
      </c>
      <c r="R4208">
        <v>26</v>
      </c>
      <c r="S4208">
        <v>91</v>
      </c>
    </row>
    <row r="4209" spans="2:19" x14ac:dyDescent="0.25">
      <c r="B4209">
        <v>4207</v>
      </c>
      <c r="C4209" t="s">
        <v>36</v>
      </c>
      <c r="D4209" t="s">
        <v>35</v>
      </c>
      <c r="E4209" s="10">
        <v>1.1574074074074073E-5</v>
      </c>
      <c r="F4209" t="s">
        <v>84</v>
      </c>
      <c r="G4209" t="s">
        <v>1678</v>
      </c>
      <c r="H4209" s="11">
        <v>44171.447118055556</v>
      </c>
      <c r="I4209" t="s">
        <v>5466</v>
      </c>
      <c r="J4209">
        <v>0</v>
      </c>
      <c r="K4209">
        <v>90</v>
      </c>
      <c r="M4209">
        <v>4207</v>
      </c>
      <c r="N4209" s="16">
        <v>1.1574074074074073E-5</v>
      </c>
      <c r="O4209">
        <v>2</v>
      </c>
      <c r="P4209">
        <v>8</v>
      </c>
      <c r="Q4209">
        <f>pqZwift[[#This Row],[Afstand]]+IF(pqZwift[[#This Row],[Index]]&gt;1,Q4208,0)</f>
        <v>26764</v>
      </c>
      <c r="R4209">
        <v>29</v>
      </c>
      <c r="S4209">
        <v>90</v>
      </c>
    </row>
    <row r="4210" spans="2:19" x14ac:dyDescent="0.25">
      <c r="B4210">
        <v>4208</v>
      </c>
      <c r="C4210" t="s">
        <v>36</v>
      </c>
      <c r="D4210" t="s">
        <v>35</v>
      </c>
      <c r="E4210" s="10">
        <v>1.1574074074074073E-5</v>
      </c>
      <c r="F4210" t="s">
        <v>84</v>
      </c>
      <c r="G4210" t="s">
        <v>1678</v>
      </c>
      <c r="H4210" s="11">
        <v>44171.447129629632</v>
      </c>
      <c r="I4210" t="s">
        <v>5467</v>
      </c>
      <c r="J4210">
        <v>0</v>
      </c>
      <c r="K4210">
        <v>91</v>
      </c>
      <c r="M4210">
        <v>4208</v>
      </c>
      <c r="N4210" s="16">
        <v>1.1574074074074073E-5</v>
      </c>
      <c r="O4210">
        <v>2</v>
      </c>
      <c r="P4210">
        <v>8</v>
      </c>
      <c r="Q4210">
        <f>pqZwift[[#This Row],[Afstand]]+IF(pqZwift[[#This Row],[Index]]&gt;1,Q4209,0)</f>
        <v>26772</v>
      </c>
      <c r="R4210">
        <v>29</v>
      </c>
      <c r="S4210">
        <v>91</v>
      </c>
    </row>
    <row r="4211" spans="2:19" x14ac:dyDescent="0.25">
      <c r="B4211">
        <v>4209</v>
      </c>
      <c r="C4211" t="s">
        <v>36</v>
      </c>
      <c r="D4211" t="s">
        <v>66</v>
      </c>
      <c r="E4211" s="10">
        <v>1.1574074074074073E-5</v>
      </c>
      <c r="F4211" t="s">
        <v>315</v>
      </c>
      <c r="G4211" t="s">
        <v>2274</v>
      </c>
      <c r="H4211" s="11">
        <v>44171.447141203702</v>
      </c>
      <c r="I4211" t="s">
        <v>5468</v>
      </c>
      <c r="J4211">
        <v>0</v>
      </c>
      <c r="K4211">
        <v>91</v>
      </c>
      <c r="M4211">
        <v>4209</v>
      </c>
      <c r="N4211" s="16">
        <v>1.1574074074074073E-5</v>
      </c>
      <c r="O4211">
        <v>2</v>
      </c>
      <c r="P4211">
        <v>6</v>
      </c>
      <c r="Q4211">
        <f>pqZwift[[#This Row],[Afstand]]+IF(pqZwift[[#This Row],[Index]]&gt;1,Q4210,0)</f>
        <v>26778</v>
      </c>
      <c r="R4211">
        <v>23</v>
      </c>
      <c r="S4211">
        <v>91</v>
      </c>
    </row>
    <row r="4212" spans="2:19" x14ac:dyDescent="0.25">
      <c r="B4212">
        <v>4210</v>
      </c>
      <c r="C4212" t="s">
        <v>36</v>
      </c>
      <c r="D4212" t="s">
        <v>35</v>
      </c>
      <c r="E4212" s="10">
        <v>1.1574074074074073E-5</v>
      </c>
      <c r="F4212" t="s">
        <v>84</v>
      </c>
      <c r="G4212" t="s">
        <v>1603</v>
      </c>
      <c r="H4212" s="11">
        <v>44171.447152777779</v>
      </c>
      <c r="I4212" t="s">
        <v>5469</v>
      </c>
      <c r="J4212">
        <v>0</v>
      </c>
      <c r="K4212">
        <v>91</v>
      </c>
      <c r="M4212">
        <v>4210</v>
      </c>
      <c r="N4212" s="16">
        <v>1.1574074074074073E-5</v>
      </c>
      <c r="O4212">
        <v>2</v>
      </c>
      <c r="P4212">
        <v>8</v>
      </c>
      <c r="Q4212">
        <f>pqZwift[[#This Row],[Afstand]]+IF(pqZwift[[#This Row],[Index]]&gt;1,Q4211,0)</f>
        <v>26786</v>
      </c>
      <c r="R4212">
        <v>29</v>
      </c>
      <c r="S4212">
        <v>91</v>
      </c>
    </row>
    <row r="4213" spans="2:19" x14ac:dyDescent="0.25">
      <c r="B4213">
        <v>4211</v>
      </c>
      <c r="C4213" t="s">
        <v>36</v>
      </c>
      <c r="D4213" t="s">
        <v>43</v>
      </c>
      <c r="E4213" s="10">
        <v>1.1574074074074073E-5</v>
      </c>
      <c r="F4213" t="s">
        <v>173</v>
      </c>
      <c r="G4213" t="s">
        <v>5470</v>
      </c>
      <c r="H4213" s="11">
        <v>44171.447164351855</v>
      </c>
      <c r="I4213" t="s">
        <v>5471</v>
      </c>
      <c r="J4213">
        <v>0</v>
      </c>
      <c r="K4213">
        <v>91</v>
      </c>
      <c r="M4213">
        <v>4211</v>
      </c>
      <c r="N4213" s="16">
        <v>1.1574074074074073E-5</v>
      </c>
      <c r="O4213">
        <v>2</v>
      </c>
      <c r="P4213">
        <v>7</v>
      </c>
      <c r="Q4213">
        <f>pqZwift[[#This Row],[Afstand]]+IF(pqZwift[[#This Row],[Index]]&gt;1,Q4212,0)</f>
        <v>26793</v>
      </c>
      <c r="R4213">
        <v>25</v>
      </c>
      <c r="S4213">
        <v>91</v>
      </c>
    </row>
    <row r="4214" spans="2:19" x14ac:dyDescent="0.25">
      <c r="B4214">
        <v>4212</v>
      </c>
      <c r="C4214" t="s">
        <v>36</v>
      </c>
      <c r="D4214" t="s">
        <v>35</v>
      </c>
      <c r="E4214" s="10">
        <v>1.1574074074074073E-5</v>
      </c>
      <c r="F4214" t="s">
        <v>84</v>
      </c>
      <c r="G4214" t="s">
        <v>1603</v>
      </c>
      <c r="H4214" s="11">
        <v>44171.447175925925</v>
      </c>
      <c r="I4214" t="s">
        <v>5472</v>
      </c>
      <c r="J4214">
        <v>0</v>
      </c>
      <c r="K4214">
        <v>90</v>
      </c>
      <c r="M4214">
        <v>4212</v>
      </c>
      <c r="N4214" s="16">
        <v>1.1574074074074073E-5</v>
      </c>
      <c r="O4214">
        <v>2</v>
      </c>
      <c r="P4214">
        <v>8</v>
      </c>
      <c r="Q4214">
        <f>pqZwift[[#This Row],[Afstand]]+IF(pqZwift[[#This Row],[Index]]&gt;1,Q4213,0)</f>
        <v>26801</v>
      </c>
      <c r="R4214">
        <v>29</v>
      </c>
      <c r="S4214">
        <v>90</v>
      </c>
    </row>
    <row r="4215" spans="2:19" x14ac:dyDescent="0.25">
      <c r="B4215">
        <v>4213</v>
      </c>
      <c r="C4215" t="s">
        <v>36</v>
      </c>
      <c r="D4215" t="s">
        <v>35</v>
      </c>
      <c r="E4215" s="10">
        <v>1.1574074074074073E-5</v>
      </c>
      <c r="F4215" t="s">
        <v>84</v>
      </c>
      <c r="G4215" t="s">
        <v>2277</v>
      </c>
      <c r="H4215" s="11">
        <v>44171.447187500002</v>
      </c>
      <c r="I4215" t="s">
        <v>5473</v>
      </c>
      <c r="J4215">
        <v>0</v>
      </c>
      <c r="K4215">
        <v>89</v>
      </c>
      <c r="M4215">
        <v>4213</v>
      </c>
      <c r="N4215" s="16">
        <v>1.1574074074074073E-5</v>
      </c>
      <c r="O4215">
        <v>2</v>
      </c>
      <c r="P4215">
        <v>8</v>
      </c>
      <c r="Q4215">
        <f>pqZwift[[#This Row],[Afstand]]+IF(pqZwift[[#This Row],[Index]]&gt;1,Q4214,0)</f>
        <v>26809</v>
      </c>
      <c r="R4215">
        <v>29</v>
      </c>
      <c r="S4215">
        <v>89</v>
      </c>
    </row>
    <row r="4216" spans="2:19" x14ac:dyDescent="0.25">
      <c r="B4216">
        <v>4214</v>
      </c>
      <c r="C4216" t="s">
        <v>36</v>
      </c>
      <c r="D4216" t="s">
        <v>43</v>
      </c>
      <c r="E4216" s="10">
        <v>1.1574074074074073E-5</v>
      </c>
      <c r="F4216" t="s">
        <v>79</v>
      </c>
      <c r="G4216" t="s">
        <v>4870</v>
      </c>
      <c r="H4216" s="11">
        <v>44171.447199074071</v>
      </c>
      <c r="I4216" t="s">
        <v>5474</v>
      </c>
      <c r="J4216">
        <v>0</v>
      </c>
      <c r="K4216">
        <v>89</v>
      </c>
      <c r="M4216">
        <v>4214</v>
      </c>
      <c r="N4216" s="16">
        <v>1.1574074074074073E-5</v>
      </c>
      <c r="O4216">
        <v>2</v>
      </c>
      <c r="P4216">
        <v>7</v>
      </c>
      <c r="Q4216">
        <f>pqZwift[[#This Row],[Afstand]]+IF(pqZwift[[#This Row],[Index]]&gt;1,Q4215,0)</f>
        <v>26816</v>
      </c>
      <c r="R4216">
        <v>26</v>
      </c>
      <c r="S4216">
        <v>89</v>
      </c>
    </row>
    <row r="4217" spans="2:19" x14ac:dyDescent="0.25">
      <c r="B4217">
        <v>4215</v>
      </c>
      <c r="C4217" t="s">
        <v>36</v>
      </c>
      <c r="D4217" t="s">
        <v>35</v>
      </c>
      <c r="E4217" s="10">
        <v>1.1574074074074073E-5</v>
      </c>
      <c r="F4217" t="s">
        <v>84</v>
      </c>
      <c r="G4217" t="s">
        <v>1678</v>
      </c>
      <c r="H4217" s="11">
        <v>44171.447210648148</v>
      </c>
      <c r="I4217" t="s">
        <v>5475</v>
      </c>
      <c r="J4217">
        <v>0</v>
      </c>
      <c r="K4217">
        <v>88</v>
      </c>
      <c r="M4217">
        <v>4215</v>
      </c>
      <c r="N4217" s="16">
        <v>1.1574074074074073E-5</v>
      </c>
      <c r="O4217">
        <v>2</v>
      </c>
      <c r="P4217">
        <v>8</v>
      </c>
      <c r="Q4217">
        <f>pqZwift[[#This Row],[Afstand]]+IF(pqZwift[[#This Row],[Index]]&gt;1,Q4216,0)</f>
        <v>26824</v>
      </c>
      <c r="R4217">
        <v>29</v>
      </c>
      <c r="S4217">
        <v>88</v>
      </c>
    </row>
    <row r="4218" spans="2:19" x14ac:dyDescent="0.25">
      <c r="B4218">
        <v>4216</v>
      </c>
      <c r="C4218" t="s">
        <v>36</v>
      </c>
      <c r="D4218" t="s">
        <v>35</v>
      </c>
      <c r="E4218" s="10">
        <v>1.1574074074074073E-5</v>
      </c>
      <c r="F4218" t="s">
        <v>84</v>
      </c>
      <c r="G4218" t="s">
        <v>925</v>
      </c>
      <c r="H4218" s="11">
        <v>44171.447222222225</v>
      </c>
      <c r="I4218" t="s">
        <v>5476</v>
      </c>
      <c r="J4218">
        <v>0</v>
      </c>
      <c r="K4218">
        <v>88</v>
      </c>
      <c r="M4218">
        <v>4216</v>
      </c>
      <c r="N4218" s="16">
        <v>1.1574074074074073E-5</v>
      </c>
      <c r="O4218">
        <v>2</v>
      </c>
      <c r="P4218">
        <v>8</v>
      </c>
      <c r="Q4218">
        <f>pqZwift[[#This Row],[Afstand]]+IF(pqZwift[[#This Row],[Index]]&gt;1,Q4217,0)</f>
        <v>26832</v>
      </c>
      <c r="R4218">
        <v>29</v>
      </c>
      <c r="S4218">
        <v>88</v>
      </c>
    </row>
    <row r="4219" spans="2:19" x14ac:dyDescent="0.25">
      <c r="B4219">
        <v>4217</v>
      </c>
      <c r="C4219" t="s">
        <v>36</v>
      </c>
      <c r="D4219" t="s">
        <v>43</v>
      </c>
      <c r="E4219" s="10">
        <v>1.1574074074074073E-5</v>
      </c>
      <c r="F4219" t="s">
        <v>79</v>
      </c>
      <c r="G4219" t="s">
        <v>4943</v>
      </c>
      <c r="H4219" s="11">
        <v>44171.447233796294</v>
      </c>
      <c r="I4219" t="s">
        <v>5477</v>
      </c>
      <c r="J4219">
        <v>0</v>
      </c>
      <c r="K4219">
        <v>88</v>
      </c>
      <c r="M4219">
        <v>4217</v>
      </c>
      <c r="N4219" s="16">
        <v>1.1574074074074073E-5</v>
      </c>
      <c r="O4219">
        <v>2</v>
      </c>
      <c r="P4219">
        <v>7</v>
      </c>
      <c r="Q4219">
        <f>pqZwift[[#This Row],[Afstand]]+IF(pqZwift[[#This Row],[Index]]&gt;1,Q4218,0)</f>
        <v>26839</v>
      </c>
      <c r="R4219">
        <v>26</v>
      </c>
      <c r="S4219">
        <v>88</v>
      </c>
    </row>
    <row r="4220" spans="2:19" x14ac:dyDescent="0.25">
      <c r="B4220">
        <v>4218</v>
      </c>
      <c r="C4220" t="s">
        <v>36</v>
      </c>
      <c r="D4220" t="s">
        <v>35</v>
      </c>
      <c r="E4220" s="10">
        <v>1.1574074074074073E-5</v>
      </c>
      <c r="F4220" t="s">
        <v>84</v>
      </c>
      <c r="G4220" t="s">
        <v>925</v>
      </c>
      <c r="H4220" s="11">
        <v>44171.447245370371</v>
      </c>
      <c r="I4220" t="s">
        <v>5478</v>
      </c>
      <c r="J4220">
        <v>0</v>
      </c>
      <c r="K4220">
        <v>88</v>
      </c>
      <c r="M4220">
        <v>4218</v>
      </c>
      <c r="N4220" s="16">
        <v>1.1574074074074073E-5</v>
      </c>
      <c r="O4220">
        <v>2</v>
      </c>
      <c r="P4220">
        <v>8</v>
      </c>
      <c r="Q4220">
        <f>pqZwift[[#This Row],[Afstand]]+IF(pqZwift[[#This Row],[Index]]&gt;1,Q4219,0)</f>
        <v>26847</v>
      </c>
      <c r="R4220">
        <v>29</v>
      </c>
      <c r="S4220">
        <v>88</v>
      </c>
    </row>
    <row r="4221" spans="2:19" x14ac:dyDescent="0.25">
      <c r="B4221">
        <v>4219</v>
      </c>
      <c r="C4221" t="s">
        <v>36</v>
      </c>
      <c r="D4221" t="s">
        <v>35</v>
      </c>
      <c r="E4221" s="10">
        <v>1.1574074074074073E-5</v>
      </c>
      <c r="F4221" t="s">
        <v>84</v>
      </c>
      <c r="G4221" t="s">
        <v>925</v>
      </c>
      <c r="H4221" s="11">
        <v>44171.447256944448</v>
      </c>
      <c r="I4221" t="s">
        <v>5479</v>
      </c>
      <c r="J4221">
        <v>0</v>
      </c>
      <c r="K4221">
        <v>88</v>
      </c>
      <c r="M4221">
        <v>4219</v>
      </c>
      <c r="N4221" s="16">
        <v>1.1574074074074073E-5</v>
      </c>
      <c r="O4221">
        <v>2</v>
      </c>
      <c r="P4221">
        <v>8</v>
      </c>
      <c r="Q4221">
        <f>pqZwift[[#This Row],[Afstand]]+IF(pqZwift[[#This Row],[Index]]&gt;1,Q4220,0)</f>
        <v>26855</v>
      </c>
      <c r="R4221">
        <v>29</v>
      </c>
      <c r="S4221">
        <v>88</v>
      </c>
    </row>
    <row r="4222" spans="2:19" x14ac:dyDescent="0.25">
      <c r="B4222">
        <v>4220</v>
      </c>
      <c r="C4222" t="s">
        <v>36</v>
      </c>
      <c r="D4222" t="s">
        <v>35</v>
      </c>
      <c r="E4222" s="10">
        <v>1.1574074074074073E-5</v>
      </c>
      <c r="F4222" t="s">
        <v>84</v>
      </c>
      <c r="G4222" t="s">
        <v>925</v>
      </c>
      <c r="H4222" s="11">
        <v>44171.447268518517</v>
      </c>
      <c r="I4222" t="s">
        <v>5480</v>
      </c>
      <c r="J4222">
        <v>0</v>
      </c>
      <c r="K4222">
        <v>87</v>
      </c>
      <c r="M4222">
        <v>4220</v>
      </c>
      <c r="N4222" s="16">
        <v>1.1574074074074073E-5</v>
      </c>
      <c r="O4222">
        <v>2</v>
      </c>
      <c r="P4222">
        <v>8</v>
      </c>
      <c r="Q4222">
        <f>pqZwift[[#This Row],[Afstand]]+IF(pqZwift[[#This Row],[Index]]&gt;1,Q4221,0)</f>
        <v>26863</v>
      </c>
      <c r="R4222">
        <v>29</v>
      </c>
      <c r="S4222">
        <v>87</v>
      </c>
    </row>
    <row r="4223" spans="2:19" x14ac:dyDescent="0.25">
      <c r="B4223">
        <v>4221</v>
      </c>
      <c r="C4223" t="s">
        <v>36</v>
      </c>
      <c r="D4223" t="s">
        <v>43</v>
      </c>
      <c r="E4223" s="10">
        <v>1.1574074074074073E-5</v>
      </c>
      <c r="F4223" t="s">
        <v>79</v>
      </c>
      <c r="G4223" t="s">
        <v>4870</v>
      </c>
      <c r="H4223" s="11">
        <v>44171.447280092594</v>
      </c>
      <c r="I4223" t="s">
        <v>5481</v>
      </c>
      <c r="J4223">
        <v>0</v>
      </c>
      <c r="K4223">
        <v>88</v>
      </c>
      <c r="M4223">
        <v>4221</v>
      </c>
      <c r="N4223" s="16">
        <v>1.1574074074074073E-5</v>
      </c>
      <c r="O4223">
        <v>2</v>
      </c>
      <c r="P4223">
        <v>7</v>
      </c>
      <c r="Q4223">
        <f>pqZwift[[#This Row],[Afstand]]+IF(pqZwift[[#This Row],[Index]]&gt;1,Q4222,0)</f>
        <v>26870</v>
      </c>
      <c r="R4223">
        <v>26</v>
      </c>
      <c r="S4223">
        <v>88</v>
      </c>
    </row>
    <row r="4224" spans="2:19" x14ac:dyDescent="0.25">
      <c r="B4224">
        <v>4222</v>
      </c>
      <c r="C4224" t="s">
        <v>36</v>
      </c>
      <c r="D4224" t="s">
        <v>35</v>
      </c>
      <c r="E4224" s="10">
        <v>1.1574074074074073E-5</v>
      </c>
      <c r="F4224" t="s">
        <v>161</v>
      </c>
      <c r="G4224" t="s">
        <v>933</v>
      </c>
      <c r="H4224" s="11">
        <v>44171.447291666664</v>
      </c>
      <c r="I4224" t="s">
        <v>5482</v>
      </c>
      <c r="J4224">
        <v>0</v>
      </c>
      <c r="K4224">
        <v>88</v>
      </c>
      <c r="M4224">
        <v>4222</v>
      </c>
      <c r="N4224" s="16">
        <v>1.1574074074074073E-5</v>
      </c>
      <c r="O4224">
        <v>2</v>
      </c>
      <c r="P4224">
        <v>8</v>
      </c>
      <c r="Q4224">
        <f>pqZwift[[#This Row],[Afstand]]+IF(pqZwift[[#This Row],[Index]]&gt;1,Q4223,0)</f>
        <v>26878</v>
      </c>
      <c r="R4224">
        <v>30</v>
      </c>
      <c r="S4224">
        <v>88</v>
      </c>
    </row>
    <row r="4225" spans="2:19" x14ac:dyDescent="0.25">
      <c r="B4225">
        <v>4223</v>
      </c>
      <c r="C4225" t="s">
        <v>36</v>
      </c>
      <c r="D4225" t="s">
        <v>35</v>
      </c>
      <c r="E4225" s="10">
        <v>1.1574074074074073E-5</v>
      </c>
      <c r="F4225" t="s">
        <v>161</v>
      </c>
      <c r="G4225" t="s">
        <v>933</v>
      </c>
      <c r="H4225" s="11">
        <v>44171.44730324074</v>
      </c>
      <c r="I4225" t="s">
        <v>5483</v>
      </c>
      <c r="J4225">
        <v>0</v>
      </c>
      <c r="K4225">
        <v>88</v>
      </c>
      <c r="M4225">
        <v>4223</v>
      </c>
      <c r="N4225" s="16">
        <v>1.1574074074074073E-5</v>
      </c>
      <c r="O4225">
        <v>2</v>
      </c>
      <c r="P4225">
        <v>8</v>
      </c>
      <c r="Q4225">
        <f>pqZwift[[#This Row],[Afstand]]+IF(pqZwift[[#This Row],[Index]]&gt;1,Q4224,0)</f>
        <v>26886</v>
      </c>
      <c r="R4225">
        <v>30</v>
      </c>
      <c r="S4225">
        <v>88</v>
      </c>
    </row>
    <row r="4226" spans="2:19" x14ac:dyDescent="0.25">
      <c r="B4226">
        <v>4224</v>
      </c>
      <c r="C4226" t="s">
        <v>36</v>
      </c>
      <c r="D4226" t="s">
        <v>35</v>
      </c>
      <c r="E4226" s="10">
        <v>1.1574074074074073E-5</v>
      </c>
      <c r="F4226" t="s">
        <v>76</v>
      </c>
      <c r="G4226" t="s">
        <v>5244</v>
      </c>
      <c r="H4226" s="11">
        <v>44171.447314814817</v>
      </c>
      <c r="I4226" t="s">
        <v>5484</v>
      </c>
      <c r="J4226">
        <v>0</v>
      </c>
      <c r="K4226">
        <v>87</v>
      </c>
      <c r="M4226">
        <v>4224</v>
      </c>
      <c r="N4226" s="16">
        <v>1.1574074074074073E-5</v>
      </c>
      <c r="O4226">
        <v>2</v>
      </c>
      <c r="P4226">
        <v>8</v>
      </c>
      <c r="Q4226">
        <f>pqZwift[[#This Row],[Afstand]]+IF(pqZwift[[#This Row],[Index]]&gt;1,Q4225,0)</f>
        <v>26894</v>
      </c>
      <c r="R4226">
        <v>27</v>
      </c>
      <c r="S4226">
        <v>87</v>
      </c>
    </row>
    <row r="4227" spans="2:19" x14ac:dyDescent="0.25">
      <c r="B4227">
        <v>4225</v>
      </c>
      <c r="C4227" t="s">
        <v>36</v>
      </c>
      <c r="D4227" t="s">
        <v>35</v>
      </c>
      <c r="E4227" s="10">
        <v>1.1574074074074073E-5</v>
      </c>
      <c r="F4227" t="s">
        <v>84</v>
      </c>
      <c r="G4227" t="s">
        <v>5305</v>
      </c>
      <c r="H4227" s="11">
        <v>44171.447326388887</v>
      </c>
      <c r="I4227" t="s">
        <v>5485</v>
      </c>
      <c r="J4227">
        <v>0</v>
      </c>
      <c r="K4227">
        <v>88</v>
      </c>
      <c r="M4227">
        <v>4225</v>
      </c>
      <c r="N4227" s="16">
        <v>1.1574074074074073E-5</v>
      </c>
      <c r="O4227">
        <v>2</v>
      </c>
      <c r="P4227">
        <v>8</v>
      </c>
      <c r="Q4227">
        <f>pqZwift[[#This Row],[Afstand]]+IF(pqZwift[[#This Row],[Index]]&gt;1,Q4226,0)</f>
        <v>26902</v>
      </c>
      <c r="R4227">
        <v>29</v>
      </c>
      <c r="S4227">
        <v>88</v>
      </c>
    </row>
    <row r="4228" spans="2:19" x14ac:dyDescent="0.25">
      <c r="B4228">
        <v>4226</v>
      </c>
      <c r="C4228" t="s">
        <v>36</v>
      </c>
      <c r="D4228" t="s">
        <v>43</v>
      </c>
      <c r="E4228" s="10">
        <v>1.1574074074074073E-5</v>
      </c>
      <c r="F4228" t="s">
        <v>79</v>
      </c>
      <c r="G4228" t="s">
        <v>4945</v>
      </c>
      <c r="H4228" s="11">
        <v>44171.447337962964</v>
      </c>
      <c r="I4228" t="s">
        <v>5486</v>
      </c>
      <c r="J4228">
        <v>0</v>
      </c>
      <c r="K4228">
        <v>88</v>
      </c>
      <c r="M4228">
        <v>4226</v>
      </c>
      <c r="N4228" s="16">
        <v>1.1574074074074073E-5</v>
      </c>
      <c r="O4228">
        <v>2</v>
      </c>
      <c r="P4228">
        <v>7</v>
      </c>
      <c r="Q4228">
        <f>pqZwift[[#This Row],[Afstand]]+IF(pqZwift[[#This Row],[Index]]&gt;1,Q4227,0)</f>
        <v>26909</v>
      </c>
      <c r="R4228">
        <v>26</v>
      </c>
      <c r="S4228">
        <v>88</v>
      </c>
    </row>
    <row r="4229" spans="2:19" x14ac:dyDescent="0.25">
      <c r="B4229">
        <v>4227</v>
      </c>
      <c r="C4229" t="s">
        <v>36</v>
      </c>
      <c r="D4229" t="s">
        <v>35</v>
      </c>
      <c r="E4229" s="10">
        <v>1.1574074074074073E-5</v>
      </c>
      <c r="F4229" t="s">
        <v>84</v>
      </c>
      <c r="G4229" t="s">
        <v>5274</v>
      </c>
      <c r="H4229" s="11">
        <v>44171.44734953704</v>
      </c>
      <c r="I4229" t="s">
        <v>5487</v>
      </c>
      <c r="J4229">
        <v>0</v>
      </c>
      <c r="K4229">
        <v>89</v>
      </c>
      <c r="M4229">
        <v>4227</v>
      </c>
      <c r="N4229" s="16">
        <v>1.1574074074074073E-5</v>
      </c>
      <c r="O4229">
        <v>2</v>
      </c>
      <c r="P4229">
        <v>8</v>
      </c>
      <c r="Q4229">
        <f>pqZwift[[#This Row],[Afstand]]+IF(pqZwift[[#This Row],[Index]]&gt;1,Q4228,0)</f>
        <v>26917</v>
      </c>
      <c r="R4229">
        <v>29</v>
      </c>
      <c r="S4229">
        <v>89</v>
      </c>
    </row>
    <row r="4230" spans="2:19" x14ac:dyDescent="0.25">
      <c r="B4230">
        <v>4228</v>
      </c>
      <c r="C4230" t="s">
        <v>36</v>
      </c>
      <c r="D4230" t="s">
        <v>35</v>
      </c>
      <c r="E4230" s="10">
        <v>1.1574074074074073E-5</v>
      </c>
      <c r="F4230" t="s">
        <v>84</v>
      </c>
      <c r="G4230" t="s">
        <v>5488</v>
      </c>
      <c r="H4230" s="11">
        <v>44171.44736111111</v>
      </c>
      <c r="I4230" t="s">
        <v>5489</v>
      </c>
      <c r="J4230">
        <v>0</v>
      </c>
      <c r="K4230">
        <v>88</v>
      </c>
      <c r="M4230">
        <v>4228</v>
      </c>
      <c r="N4230" s="16">
        <v>1.1574074074074073E-5</v>
      </c>
      <c r="O4230">
        <v>2</v>
      </c>
      <c r="P4230">
        <v>8</v>
      </c>
      <c r="Q4230">
        <f>pqZwift[[#This Row],[Afstand]]+IF(pqZwift[[#This Row],[Index]]&gt;1,Q4229,0)</f>
        <v>26925</v>
      </c>
      <c r="R4230">
        <v>29</v>
      </c>
      <c r="S4230">
        <v>88</v>
      </c>
    </row>
    <row r="4231" spans="2:19" x14ac:dyDescent="0.25">
      <c r="B4231">
        <v>4229</v>
      </c>
      <c r="C4231" t="s">
        <v>36</v>
      </c>
      <c r="D4231" t="s">
        <v>35</v>
      </c>
      <c r="E4231" s="10">
        <v>1.1574074074074073E-5</v>
      </c>
      <c r="F4231" t="s">
        <v>76</v>
      </c>
      <c r="G4231" t="s">
        <v>2237</v>
      </c>
      <c r="H4231" s="11">
        <v>44171.447372685187</v>
      </c>
      <c r="I4231" t="s">
        <v>5490</v>
      </c>
      <c r="J4231">
        <v>0</v>
      </c>
      <c r="K4231">
        <v>88</v>
      </c>
      <c r="M4231">
        <v>4229</v>
      </c>
      <c r="N4231" s="16">
        <v>1.1574074074074073E-5</v>
      </c>
      <c r="O4231">
        <v>2</v>
      </c>
      <c r="P4231">
        <v>8</v>
      </c>
      <c r="Q4231">
        <f>pqZwift[[#This Row],[Afstand]]+IF(pqZwift[[#This Row],[Index]]&gt;1,Q4230,0)</f>
        <v>26933</v>
      </c>
      <c r="R4231">
        <v>27</v>
      </c>
      <c r="S4231">
        <v>88</v>
      </c>
    </row>
    <row r="4232" spans="2:19" x14ac:dyDescent="0.25">
      <c r="B4232">
        <v>4230</v>
      </c>
      <c r="C4232" t="s">
        <v>36</v>
      </c>
      <c r="D4232" t="s">
        <v>35</v>
      </c>
      <c r="E4232" s="10">
        <v>1.1574074074074073E-5</v>
      </c>
      <c r="F4232" t="s">
        <v>185</v>
      </c>
      <c r="G4232" t="s">
        <v>5491</v>
      </c>
      <c r="H4232" s="11">
        <v>44171.447384259256</v>
      </c>
      <c r="I4232" t="s">
        <v>5492</v>
      </c>
      <c r="J4232">
        <v>0</v>
      </c>
      <c r="K4232">
        <v>88</v>
      </c>
      <c r="M4232">
        <v>4230</v>
      </c>
      <c r="N4232" s="16">
        <v>1.1574074074074073E-5</v>
      </c>
      <c r="O4232">
        <v>2</v>
      </c>
      <c r="P4232">
        <v>8</v>
      </c>
      <c r="Q4232">
        <f>pqZwift[[#This Row],[Afstand]]+IF(pqZwift[[#This Row],[Index]]&gt;1,Q4231,0)</f>
        <v>26941</v>
      </c>
      <c r="R4232">
        <v>28</v>
      </c>
      <c r="S4232">
        <v>88</v>
      </c>
    </row>
    <row r="4233" spans="2:19" x14ac:dyDescent="0.25">
      <c r="B4233">
        <v>4231</v>
      </c>
      <c r="C4233" t="s">
        <v>36</v>
      </c>
      <c r="D4233" t="s">
        <v>35</v>
      </c>
      <c r="E4233" s="10">
        <v>1.1574074074074073E-5</v>
      </c>
      <c r="F4233" t="s">
        <v>185</v>
      </c>
      <c r="G4233" t="s">
        <v>2232</v>
      </c>
      <c r="H4233" s="11">
        <v>44171.447395833333</v>
      </c>
      <c r="I4233" t="s">
        <v>5493</v>
      </c>
      <c r="J4233">
        <v>0</v>
      </c>
      <c r="K4233">
        <v>89</v>
      </c>
      <c r="M4233">
        <v>4231</v>
      </c>
      <c r="N4233" s="16">
        <v>1.1574074074074073E-5</v>
      </c>
      <c r="O4233">
        <v>2</v>
      </c>
      <c r="P4233">
        <v>8</v>
      </c>
      <c r="Q4233">
        <f>pqZwift[[#This Row],[Afstand]]+IF(pqZwift[[#This Row],[Index]]&gt;1,Q4232,0)</f>
        <v>26949</v>
      </c>
      <c r="R4233">
        <v>28</v>
      </c>
      <c r="S4233">
        <v>89</v>
      </c>
    </row>
    <row r="4234" spans="2:19" x14ac:dyDescent="0.25">
      <c r="B4234">
        <v>4232</v>
      </c>
      <c r="C4234" t="s">
        <v>36</v>
      </c>
      <c r="D4234" t="s">
        <v>35</v>
      </c>
      <c r="E4234" s="10">
        <v>1.1574074074074073E-5</v>
      </c>
      <c r="F4234" t="s">
        <v>84</v>
      </c>
      <c r="G4234" t="s">
        <v>5494</v>
      </c>
      <c r="H4234" s="11">
        <v>44171.44740740741</v>
      </c>
      <c r="I4234" t="s">
        <v>5495</v>
      </c>
      <c r="J4234">
        <v>0</v>
      </c>
      <c r="K4234">
        <v>88</v>
      </c>
      <c r="M4234">
        <v>4232</v>
      </c>
      <c r="N4234" s="16">
        <v>1.1574074074074073E-5</v>
      </c>
      <c r="O4234">
        <v>2</v>
      </c>
      <c r="P4234">
        <v>8</v>
      </c>
      <c r="Q4234">
        <f>pqZwift[[#This Row],[Afstand]]+IF(pqZwift[[#This Row],[Index]]&gt;1,Q4233,0)</f>
        <v>26957</v>
      </c>
      <c r="R4234">
        <v>29</v>
      </c>
      <c r="S4234">
        <v>88</v>
      </c>
    </row>
    <row r="4235" spans="2:19" x14ac:dyDescent="0.25">
      <c r="B4235">
        <v>4233</v>
      </c>
      <c r="C4235" t="s">
        <v>36</v>
      </c>
      <c r="D4235" t="s">
        <v>35</v>
      </c>
      <c r="E4235" s="10">
        <v>1.1574074074074073E-5</v>
      </c>
      <c r="F4235" t="s">
        <v>185</v>
      </c>
      <c r="G4235" t="s">
        <v>5496</v>
      </c>
      <c r="H4235" s="11">
        <v>44171.447418981479</v>
      </c>
      <c r="I4235" t="s">
        <v>5497</v>
      </c>
      <c r="J4235">
        <v>0</v>
      </c>
      <c r="K4235">
        <v>89</v>
      </c>
      <c r="M4235">
        <v>4233</v>
      </c>
      <c r="N4235" s="16">
        <v>1.1574074074074073E-5</v>
      </c>
      <c r="O4235">
        <v>2</v>
      </c>
      <c r="P4235">
        <v>8</v>
      </c>
      <c r="Q4235">
        <f>pqZwift[[#This Row],[Afstand]]+IF(pqZwift[[#This Row],[Index]]&gt;1,Q4234,0)</f>
        <v>26965</v>
      </c>
      <c r="R4235">
        <v>28</v>
      </c>
      <c r="S4235">
        <v>89</v>
      </c>
    </row>
    <row r="4236" spans="2:19" x14ac:dyDescent="0.25">
      <c r="B4236">
        <v>4234</v>
      </c>
      <c r="C4236" t="s">
        <v>36</v>
      </c>
      <c r="D4236" t="s">
        <v>35</v>
      </c>
      <c r="E4236" s="10">
        <v>1.1574074074074073E-5</v>
      </c>
      <c r="F4236" t="s">
        <v>161</v>
      </c>
      <c r="G4236" t="s">
        <v>5312</v>
      </c>
      <c r="H4236" s="11">
        <v>44171.447430555556</v>
      </c>
      <c r="I4236" t="s">
        <v>5498</v>
      </c>
      <c r="J4236">
        <v>0</v>
      </c>
      <c r="K4236">
        <v>88</v>
      </c>
      <c r="M4236">
        <v>4234</v>
      </c>
      <c r="N4236" s="16">
        <v>1.1574074074074073E-5</v>
      </c>
      <c r="O4236">
        <v>2</v>
      </c>
      <c r="P4236">
        <v>8</v>
      </c>
      <c r="Q4236">
        <f>pqZwift[[#This Row],[Afstand]]+IF(pqZwift[[#This Row],[Index]]&gt;1,Q4235,0)</f>
        <v>26973</v>
      </c>
      <c r="R4236">
        <v>30</v>
      </c>
      <c r="S4236">
        <v>88</v>
      </c>
    </row>
    <row r="4237" spans="2:19" x14ac:dyDescent="0.25">
      <c r="B4237">
        <v>4235</v>
      </c>
      <c r="C4237" t="s">
        <v>36</v>
      </c>
      <c r="D4237" t="s">
        <v>35</v>
      </c>
      <c r="E4237" s="10">
        <v>1.1574074074074073E-5</v>
      </c>
      <c r="F4237" t="s">
        <v>185</v>
      </c>
      <c r="G4237" t="s">
        <v>4655</v>
      </c>
      <c r="H4237" s="11">
        <v>44171.447442129633</v>
      </c>
      <c r="I4237" t="s">
        <v>5499</v>
      </c>
      <c r="J4237">
        <v>0</v>
      </c>
      <c r="K4237">
        <v>88</v>
      </c>
      <c r="M4237">
        <v>4235</v>
      </c>
      <c r="N4237" s="16">
        <v>1.1574074074074073E-5</v>
      </c>
      <c r="O4237">
        <v>2</v>
      </c>
      <c r="P4237">
        <v>8</v>
      </c>
      <c r="Q4237">
        <f>pqZwift[[#This Row],[Afstand]]+IF(pqZwift[[#This Row],[Index]]&gt;1,Q4236,0)</f>
        <v>26981</v>
      </c>
      <c r="R4237">
        <v>28</v>
      </c>
      <c r="S4237">
        <v>88</v>
      </c>
    </row>
    <row r="4238" spans="2:19" x14ac:dyDescent="0.25">
      <c r="B4238">
        <v>4236</v>
      </c>
      <c r="C4238" t="s">
        <v>36</v>
      </c>
      <c r="D4238" t="s">
        <v>87</v>
      </c>
      <c r="E4238" s="10">
        <v>1.1574074074074073E-5</v>
      </c>
      <c r="F4238" t="s">
        <v>93</v>
      </c>
      <c r="G4238" t="s">
        <v>5371</v>
      </c>
      <c r="H4238" s="11">
        <v>44171.447453703702</v>
      </c>
      <c r="I4238" t="s">
        <v>5500</v>
      </c>
      <c r="J4238">
        <v>0</v>
      </c>
      <c r="K4238">
        <v>88</v>
      </c>
      <c r="M4238">
        <v>4236</v>
      </c>
      <c r="N4238" s="16">
        <v>1.1574074074074073E-5</v>
      </c>
      <c r="O4238">
        <v>2</v>
      </c>
      <c r="P4238">
        <v>9</v>
      </c>
      <c r="Q4238">
        <f>pqZwift[[#This Row],[Afstand]]+IF(pqZwift[[#This Row],[Index]]&gt;1,Q4237,0)</f>
        <v>26990</v>
      </c>
      <c r="R4238">
        <v>31</v>
      </c>
      <c r="S4238">
        <v>88</v>
      </c>
    </row>
    <row r="4239" spans="2:19" x14ac:dyDescent="0.25">
      <c r="B4239">
        <v>4237</v>
      </c>
      <c r="C4239" t="s">
        <v>36</v>
      </c>
      <c r="D4239" t="s">
        <v>66</v>
      </c>
      <c r="E4239" s="10">
        <v>1.1574074074074073E-5</v>
      </c>
      <c r="F4239" t="s">
        <v>315</v>
      </c>
      <c r="G4239" t="s">
        <v>907</v>
      </c>
      <c r="H4239" s="11">
        <v>44171.447465277779</v>
      </c>
      <c r="I4239" t="s">
        <v>5501</v>
      </c>
      <c r="J4239">
        <v>0</v>
      </c>
      <c r="K4239">
        <v>87</v>
      </c>
      <c r="M4239">
        <v>4237</v>
      </c>
      <c r="N4239" s="16">
        <v>1.1574074074074073E-5</v>
      </c>
      <c r="O4239">
        <v>2</v>
      </c>
      <c r="P4239">
        <v>6</v>
      </c>
      <c r="Q4239">
        <f>pqZwift[[#This Row],[Afstand]]+IF(pqZwift[[#This Row],[Index]]&gt;1,Q4238,0)</f>
        <v>26996</v>
      </c>
      <c r="R4239">
        <v>23</v>
      </c>
      <c r="S4239">
        <v>87</v>
      </c>
    </row>
    <row r="4240" spans="2:19" x14ac:dyDescent="0.25">
      <c r="B4240">
        <v>4238</v>
      </c>
      <c r="C4240" t="s">
        <v>36</v>
      </c>
      <c r="D4240" t="s">
        <v>104</v>
      </c>
      <c r="E4240" s="10">
        <v>1.1574074074074073E-5</v>
      </c>
      <c r="F4240" t="s">
        <v>98</v>
      </c>
      <c r="G4240" t="s">
        <v>5502</v>
      </c>
      <c r="H4240" s="11">
        <v>44171.447476851848</v>
      </c>
      <c r="I4240" t="s">
        <v>5503</v>
      </c>
      <c r="J4240">
        <v>0</v>
      </c>
      <c r="K4240">
        <v>88</v>
      </c>
      <c r="M4240">
        <v>4238</v>
      </c>
      <c r="N4240" s="16">
        <v>1.1574074074074073E-5</v>
      </c>
      <c r="O4240">
        <v>2</v>
      </c>
      <c r="P4240">
        <v>10</v>
      </c>
      <c r="Q4240">
        <f>pqZwift[[#This Row],[Afstand]]+IF(pqZwift[[#This Row],[Index]]&gt;1,Q4239,0)</f>
        <v>27006</v>
      </c>
      <c r="R4240">
        <v>34</v>
      </c>
      <c r="S4240">
        <v>88</v>
      </c>
    </row>
    <row r="4241" spans="2:19" x14ac:dyDescent="0.25">
      <c r="B4241">
        <v>4239</v>
      </c>
      <c r="C4241" t="s">
        <v>36</v>
      </c>
      <c r="D4241" t="s">
        <v>66</v>
      </c>
      <c r="E4241" s="10">
        <v>1.1574074074074073E-5</v>
      </c>
      <c r="F4241" t="s">
        <v>70</v>
      </c>
      <c r="G4241" t="s">
        <v>5356</v>
      </c>
      <c r="H4241" s="11">
        <v>44171.447488425925</v>
      </c>
      <c r="I4241" t="s">
        <v>5504</v>
      </c>
      <c r="J4241">
        <v>0</v>
      </c>
      <c r="K4241">
        <v>88</v>
      </c>
      <c r="M4241">
        <v>4239</v>
      </c>
      <c r="N4241" s="16">
        <v>1.1574074074074073E-5</v>
      </c>
      <c r="O4241">
        <v>2</v>
      </c>
      <c r="P4241">
        <v>6</v>
      </c>
      <c r="Q4241">
        <f>pqZwift[[#This Row],[Afstand]]+IF(pqZwift[[#This Row],[Index]]&gt;1,Q4240,0)</f>
        <v>27012</v>
      </c>
      <c r="R4241">
        <v>22</v>
      </c>
      <c r="S4241">
        <v>88</v>
      </c>
    </row>
    <row r="4242" spans="2:19" x14ac:dyDescent="0.25">
      <c r="B4242">
        <v>4240</v>
      </c>
      <c r="C4242" t="s">
        <v>36</v>
      </c>
      <c r="D4242" t="s">
        <v>35</v>
      </c>
      <c r="E4242" s="10">
        <v>1.1574074074074073E-5</v>
      </c>
      <c r="F4242" t="s">
        <v>161</v>
      </c>
      <c r="G4242" t="s">
        <v>5364</v>
      </c>
      <c r="H4242" s="11">
        <v>44171.447500000002</v>
      </c>
      <c r="I4242" t="s">
        <v>5505</v>
      </c>
      <c r="J4242">
        <v>0</v>
      </c>
      <c r="K4242">
        <v>88</v>
      </c>
      <c r="M4242">
        <v>4240</v>
      </c>
      <c r="N4242" s="16">
        <v>1.1574074074074073E-5</v>
      </c>
      <c r="O4242">
        <v>2</v>
      </c>
      <c r="P4242">
        <v>8</v>
      </c>
      <c r="Q4242">
        <f>pqZwift[[#This Row],[Afstand]]+IF(pqZwift[[#This Row],[Index]]&gt;1,Q4241,0)</f>
        <v>27020</v>
      </c>
      <c r="R4242">
        <v>30</v>
      </c>
      <c r="S4242">
        <v>88</v>
      </c>
    </row>
    <row r="4243" spans="2:19" x14ac:dyDescent="0.25">
      <c r="B4243">
        <v>4241</v>
      </c>
      <c r="C4243" t="s">
        <v>36</v>
      </c>
      <c r="D4243" t="s">
        <v>43</v>
      </c>
      <c r="E4243" s="10">
        <v>1.1574074074074073E-5</v>
      </c>
      <c r="F4243" t="s">
        <v>79</v>
      </c>
      <c r="G4243" t="s">
        <v>5366</v>
      </c>
      <c r="H4243" s="11">
        <v>44171.447511574072</v>
      </c>
      <c r="I4243" t="s">
        <v>5506</v>
      </c>
      <c r="J4243">
        <v>0</v>
      </c>
      <c r="K4243">
        <v>87</v>
      </c>
      <c r="M4243">
        <v>4241</v>
      </c>
      <c r="N4243" s="16">
        <v>1.1574074074074073E-5</v>
      </c>
      <c r="O4243">
        <v>2</v>
      </c>
      <c r="P4243">
        <v>7</v>
      </c>
      <c r="Q4243">
        <f>pqZwift[[#This Row],[Afstand]]+IF(pqZwift[[#This Row],[Index]]&gt;1,Q4242,0)</f>
        <v>27027</v>
      </c>
      <c r="R4243">
        <v>26</v>
      </c>
      <c r="S4243">
        <v>87</v>
      </c>
    </row>
    <row r="4244" spans="2:19" x14ac:dyDescent="0.25">
      <c r="B4244">
        <v>4242</v>
      </c>
      <c r="C4244" t="s">
        <v>36</v>
      </c>
      <c r="D4244" t="s">
        <v>35</v>
      </c>
      <c r="E4244" s="10">
        <v>1.1574074074074073E-5</v>
      </c>
      <c r="F4244" t="s">
        <v>161</v>
      </c>
      <c r="G4244" t="s">
        <v>5360</v>
      </c>
      <c r="H4244" s="11">
        <v>44171.447523148148</v>
      </c>
      <c r="I4244" t="s">
        <v>5507</v>
      </c>
      <c r="J4244">
        <v>0</v>
      </c>
      <c r="K4244">
        <v>88</v>
      </c>
      <c r="M4244">
        <v>4242</v>
      </c>
      <c r="N4244" s="16">
        <v>1.1574074074074073E-5</v>
      </c>
      <c r="O4244">
        <v>2</v>
      </c>
      <c r="P4244">
        <v>8</v>
      </c>
      <c r="Q4244">
        <f>pqZwift[[#This Row],[Afstand]]+IF(pqZwift[[#This Row],[Index]]&gt;1,Q4243,0)</f>
        <v>27035</v>
      </c>
      <c r="R4244">
        <v>30</v>
      </c>
      <c r="S4244">
        <v>88</v>
      </c>
    </row>
    <row r="4245" spans="2:19" x14ac:dyDescent="0.25">
      <c r="B4245">
        <v>4243</v>
      </c>
      <c r="C4245" t="s">
        <v>36</v>
      </c>
      <c r="D4245" t="s">
        <v>35</v>
      </c>
      <c r="E4245" s="10">
        <v>1.1574074074074073E-5</v>
      </c>
      <c r="F4245" t="s">
        <v>161</v>
      </c>
      <c r="G4245" t="s">
        <v>5360</v>
      </c>
      <c r="H4245" s="11">
        <v>44171.447534722225</v>
      </c>
      <c r="I4245" t="s">
        <v>5508</v>
      </c>
      <c r="J4245">
        <v>0</v>
      </c>
      <c r="K4245">
        <v>88</v>
      </c>
      <c r="M4245">
        <v>4243</v>
      </c>
      <c r="N4245" s="16">
        <v>1.1574074074074073E-5</v>
      </c>
      <c r="O4245">
        <v>2</v>
      </c>
      <c r="P4245">
        <v>8</v>
      </c>
      <c r="Q4245">
        <f>pqZwift[[#This Row],[Afstand]]+IF(pqZwift[[#This Row],[Index]]&gt;1,Q4244,0)</f>
        <v>27043</v>
      </c>
      <c r="R4245">
        <v>30</v>
      </c>
      <c r="S4245">
        <v>88</v>
      </c>
    </row>
    <row r="4246" spans="2:19" x14ac:dyDescent="0.25">
      <c r="B4246">
        <v>4244</v>
      </c>
      <c r="C4246" t="s">
        <v>36</v>
      </c>
      <c r="D4246" t="s">
        <v>43</v>
      </c>
      <c r="E4246" s="10">
        <v>1.1574074074074073E-5</v>
      </c>
      <c r="F4246" t="s">
        <v>79</v>
      </c>
      <c r="G4246" t="s">
        <v>887</v>
      </c>
      <c r="H4246" s="11">
        <v>44171.447546296295</v>
      </c>
      <c r="I4246" t="s">
        <v>5509</v>
      </c>
      <c r="J4246">
        <v>0</v>
      </c>
      <c r="K4246">
        <v>89</v>
      </c>
      <c r="M4246">
        <v>4244</v>
      </c>
      <c r="N4246" s="16">
        <v>1.1574074074074073E-5</v>
      </c>
      <c r="O4246">
        <v>2</v>
      </c>
      <c r="P4246">
        <v>7</v>
      </c>
      <c r="Q4246">
        <f>pqZwift[[#This Row],[Afstand]]+IF(pqZwift[[#This Row],[Index]]&gt;1,Q4245,0)</f>
        <v>27050</v>
      </c>
      <c r="R4246">
        <v>26</v>
      </c>
      <c r="S4246">
        <v>89</v>
      </c>
    </row>
    <row r="4247" spans="2:19" x14ac:dyDescent="0.25">
      <c r="B4247">
        <v>4245</v>
      </c>
      <c r="C4247" t="s">
        <v>36</v>
      </c>
      <c r="D4247" t="s">
        <v>87</v>
      </c>
      <c r="E4247" s="10">
        <v>1.1574074074074073E-5</v>
      </c>
      <c r="F4247" t="s">
        <v>93</v>
      </c>
      <c r="G4247" t="s">
        <v>2357</v>
      </c>
      <c r="H4247" s="11">
        <v>44171.447557870371</v>
      </c>
      <c r="I4247" t="s">
        <v>5510</v>
      </c>
      <c r="J4247">
        <v>0</v>
      </c>
      <c r="K4247">
        <v>89</v>
      </c>
      <c r="M4247">
        <v>4245</v>
      </c>
      <c r="N4247" s="16">
        <v>1.1574074074074073E-5</v>
      </c>
      <c r="O4247">
        <v>2</v>
      </c>
      <c r="P4247">
        <v>9</v>
      </c>
      <c r="Q4247">
        <f>pqZwift[[#This Row],[Afstand]]+IF(pqZwift[[#This Row],[Index]]&gt;1,Q4246,0)</f>
        <v>27059</v>
      </c>
      <c r="R4247">
        <v>31</v>
      </c>
      <c r="S4247">
        <v>89</v>
      </c>
    </row>
    <row r="4248" spans="2:19" x14ac:dyDescent="0.25">
      <c r="B4248">
        <v>4246</v>
      </c>
      <c r="C4248" t="s">
        <v>36</v>
      </c>
      <c r="D4248" t="s">
        <v>43</v>
      </c>
      <c r="E4248" s="10">
        <v>1.1574074074074073E-5</v>
      </c>
      <c r="F4248" t="s">
        <v>76</v>
      </c>
      <c r="G4248" t="s">
        <v>897</v>
      </c>
      <c r="H4248" s="11">
        <v>44171.447569444441</v>
      </c>
      <c r="I4248" t="s">
        <v>5511</v>
      </c>
      <c r="J4248">
        <v>0</v>
      </c>
      <c r="K4248">
        <v>90</v>
      </c>
      <c r="M4248">
        <v>4246</v>
      </c>
      <c r="N4248" s="16">
        <v>1.1574074074074073E-5</v>
      </c>
      <c r="O4248">
        <v>2</v>
      </c>
      <c r="P4248">
        <v>7</v>
      </c>
      <c r="Q4248">
        <f>pqZwift[[#This Row],[Afstand]]+IF(pqZwift[[#This Row],[Index]]&gt;1,Q4247,0)</f>
        <v>27066</v>
      </c>
      <c r="R4248">
        <v>27</v>
      </c>
      <c r="S4248">
        <v>90</v>
      </c>
    </row>
    <row r="4249" spans="2:19" x14ac:dyDescent="0.25">
      <c r="B4249">
        <v>4247</v>
      </c>
      <c r="C4249" t="s">
        <v>36</v>
      </c>
      <c r="D4249" t="s">
        <v>43</v>
      </c>
      <c r="E4249" s="10">
        <v>1.1574074074074073E-5</v>
      </c>
      <c r="F4249" t="s">
        <v>73</v>
      </c>
      <c r="G4249" t="s">
        <v>5512</v>
      </c>
      <c r="H4249" s="11">
        <v>44171.447581018518</v>
      </c>
      <c r="I4249" t="s">
        <v>5513</v>
      </c>
      <c r="J4249">
        <v>0</v>
      </c>
      <c r="K4249">
        <v>89</v>
      </c>
      <c r="M4249">
        <v>4247</v>
      </c>
      <c r="N4249" s="16">
        <v>1.1574074074074073E-5</v>
      </c>
      <c r="O4249">
        <v>2</v>
      </c>
      <c r="P4249">
        <v>7</v>
      </c>
      <c r="Q4249">
        <f>pqZwift[[#This Row],[Afstand]]+IF(pqZwift[[#This Row],[Index]]&gt;1,Q4248,0)</f>
        <v>27073</v>
      </c>
      <c r="R4249">
        <v>24</v>
      </c>
      <c r="S4249">
        <v>89</v>
      </c>
    </row>
    <row r="4250" spans="2:19" x14ac:dyDescent="0.25">
      <c r="B4250">
        <v>4248</v>
      </c>
      <c r="C4250" t="s">
        <v>36</v>
      </c>
      <c r="D4250" t="s">
        <v>35</v>
      </c>
      <c r="E4250" s="10">
        <v>1.1574074074074073E-5</v>
      </c>
      <c r="F4250" t="s">
        <v>84</v>
      </c>
      <c r="G4250" t="s">
        <v>1603</v>
      </c>
      <c r="H4250" s="11">
        <v>44171.447592592594</v>
      </c>
      <c r="I4250" t="s">
        <v>5514</v>
      </c>
      <c r="J4250">
        <v>0</v>
      </c>
      <c r="K4250">
        <v>90</v>
      </c>
      <c r="M4250">
        <v>4248</v>
      </c>
      <c r="N4250" s="16">
        <v>1.1574074074074073E-5</v>
      </c>
      <c r="O4250">
        <v>2</v>
      </c>
      <c r="P4250">
        <v>8</v>
      </c>
      <c r="Q4250">
        <f>pqZwift[[#This Row],[Afstand]]+IF(pqZwift[[#This Row],[Index]]&gt;1,Q4249,0)</f>
        <v>27081</v>
      </c>
      <c r="R4250">
        <v>29</v>
      </c>
      <c r="S4250">
        <v>90</v>
      </c>
    </row>
    <row r="4251" spans="2:19" x14ac:dyDescent="0.25">
      <c r="B4251">
        <v>4249</v>
      </c>
      <c r="C4251" t="s">
        <v>36</v>
      </c>
      <c r="D4251" t="s">
        <v>35</v>
      </c>
      <c r="E4251" s="10">
        <v>1.1574074074074073E-5</v>
      </c>
      <c r="F4251" t="s">
        <v>93</v>
      </c>
      <c r="G4251" t="s">
        <v>1664</v>
      </c>
      <c r="H4251" s="11">
        <v>44171.447604166664</v>
      </c>
      <c r="I4251" t="s">
        <v>5515</v>
      </c>
      <c r="J4251">
        <v>0</v>
      </c>
      <c r="K4251">
        <v>89</v>
      </c>
      <c r="M4251">
        <v>4249</v>
      </c>
      <c r="N4251" s="16">
        <v>1.1574074074074073E-5</v>
      </c>
      <c r="O4251">
        <v>2</v>
      </c>
      <c r="P4251">
        <v>8</v>
      </c>
      <c r="Q4251">
        <f>pqZwift[[#This Row],[Afstand]]+IF(pqZwift[[#This Row],[Index]]&gt;1,Q4250,0)</f>
        <v>27089</v>
      </c>
      <c r="R4251">
        <v>31</v>
      </c>
      <c r="S4251">
        <v>89</v>
      </c>
    </row>
    <row r="4252" spans="2:19" x14ac:dyDescent="0.25">
      <c r="B4252">
        <v>4250</v>
      </c>
      <c r="C4252" t="s">
        <v>36</v>
      </c>
      <c r="D4252" t="s">
        <v>35</v>
      </c>
      <c r="E4252" s="10">
        <v>1.1574074074074073E-5</v>
      </c>
      <c r="F4252" t="s">
        <v>84</v>
      </c>
      <c r="G4252" t="s">
        <v>2271</v>
      </c>
      <c r="H4252" s="11">
        <v>44171.447615740741</v>
      </c>
      <c r="I4252" t="s">
        <v>5516</v>
      </c>
      <c r="J4252">
        <v>0</v>
      </c>
      <c r="K4252">
        <v>90</v>
      </c>
      <c r="M4252">
        <v>4250</v>
      </c>
      <c r="N4252" s="16">
        <v>1.1574074074074073E-5</v>
      </c>
      <c r="O4252">
        <v>2</v>
      </c>
      <c r="P4252">
        <v>8</v>
      </c>
      <c r="Q4252">
        <f>pqZwift[[#This Row],[Afstand]]+IF(pqZwift[[#This Row],[Index]]&gt;1,Q4251,0)</f>
        <v>27097</v>
      </c>
      <c r="R4252">
        <v>29</v>
      </c>
      <c r="S4252">
        <v>90</v>
      </c>
    </row>
    <row r="4253" spans="2:19" x14ac:dyDescent="0.25">
      <c r="B4253">
        <v>4251</v>
      </c>
      <c r="C4253" t="s">
        <v>36</v>
      </c>
      <c r="D4253" t="s">
        <v>87</v>
      </c>
      <c r="E4253" s="10">
        <v>1.1574074074074073E-5</v>
      </c>
      <c r="F4253" t="s">
        <v>98</v>
      </c>
      <c r="G4253" t="s">
        <v>5517</v>
      </c>
      <c r="H4253" s="11">
        <v>44171.447627314818</v>
      </c>
      <c r="I4253" t="s">
        <v>5518</v>
      </c>
      <c r="J4253">
        <v>0</v>
      </c>
      <c r="K4253">
        <v>89</v>
      </c>
      <c r="M4253">
        <v>4251</v>
      </c>
      <c r="N4253" s="16">
        <v>1.1574074074074073E-5</v>
      </c>
      <c r="O4253">
        <v>2</v>
      </c>
      <c r="P4253">
        <v>9</v>
      </c>
      <c r="Q4253">
        <f>pqZwift[[#This Row],[Afstand]]+IF(pqZwift[[#This Row],[Index]]&gt;1,Q4252,0)</f>
        <v>27106</v>
      </c>
      <c r="R4253">
        <v>34</v>
      </c>
      <c r="S4253">
        <v>89</v>
      </c>
    </row>
    <row r="4254" spans="2:19" x14ac:dyDescent="0.25">
      <c r="B4254">
        <v>4252</v>
      </c>
      <c r="C4254" t="s">
        <v>36</v>
      </c>
      <c r="D4254" t="s">
        <v>35</v>
      </c>
      <c r="E4254" s="10">
        <v>1.1574074074074073E-5</v>
      </c>
      <c r="F4254" t="s">
        <v>185</v>
      </c>
      <c r="G4254" t="s">
        <v>2232</v>
      </c>
      <c r="H4254" s="11">
        <v>44171.447638888887</v>
      </c>
      <c r="I4254" t="s">
        <v>5519</v>
      </c>
      <c r="J4254">
        <v>0</v>
      </c>
      <c r="K4254">
        <v>88</v>
      </c>
      <c r="M4254">
        <v>4252</v>
      </c>
      <c r="N4254" s="16">
        <v>1.1574074074074073E-5</v>
      </c>
      <c r="O4254">
        <v>2</v>
      </c>
      <c r="P4254">
        <v>8</v>
      </c>
      <c r="Q4254">
        <f>pqZwift[[#This Row],[Afstand]]+IF(pqZwift[[#This Row],[Index]]&gt;1,Q4253,0)</f>
        <v>27114</v>
      </c>
      <c r="R4254">
        <v>28</v>
      </c>
      <c r="S4254">
        <v>88</v>
      </c>
    </row>
    <row r="4255" spans="2:19" x14ac:dyDescent="0.25">
      <c r="B4255">
        <v>4253</v>
      </c>
      <c r="C4255" t="s">
        <v>36</v>
      </c>
      <c r="D4255" t="s">
        <v>87</v>
      </c>
      <c r="E4255" s="10">
        <v>1.1574074074074073E-5</v>
      </c>
      <c r="F4255" t="s">
        <v>88</v>
      </c>
      <c r="G4255" t="s">
        <v>2235</v>
      </c>
      <c r="H4255" s="11">
        <v>44171.447650462964</v>
      </c>
      <c r="I4255" t="s">
        <v>5520</v>
      </c>
      <c r="J4255">
        <v>0</v>
      </c>
      <c r="K4255">
        <v>88</v>
      </c>
      <c r="M4255">
        <v>4253</v>
      </c>
      <c r="N4255" s="16">
        <v>1.1574074074074073E-5</v>
      </c>
      <c r="O4255">
        <v>2</v>
      </c>
      <c r="P4255">
        <v>9</v>
      </c>
      <c r="Q4255">
        <f>pqZwift[[#This Row],[Afstand]]+IF(pqZwift[[#This Row],[Index]]&gt;1,Q4254,0)</f>
        <v>27123</v>
      </c>
      <c r="R4255">
        <v>32</v>
      </c>
      <c r="S4255">
        <v>88</v>
      </c>
    </row>
    <row r="4256" spans="2:19" x14ac:dyDescent="0.25">
      <c r="B4256">
        <v>4254</v>
      </c>
      <c r="C4256" t="s">
        <v>36</v>
      </c>
      <c r="D4256" t="s">
        <v>87</v>
      </c>
      <c r="E4256" s="10">
        <v>1.1574074074074073E-5</v>
      </c>
      <c r="F4256" t="s">
        <v>101</v>
      </c>
      <c r="G4256" t="s">
        <v>5521</v>
      </c>
      <c r="H4256" s="11">
        <v>44171.447662037041</v>
      </c>
      <c r="I4256" t="s">
        <v>5522</v>
      </c>
      <c r="J4256">
        <v>0</v>
      </c>
      <c r="K4256">
        <v>87</v>
      </c>
      <c r="M4256">
        <v>4254</v>
      </c>
      <c r="N4256" s="16">
        <v>1.1574074074074073E-5</v>
      </c>
      <c r="O4256">
        <v>2</v>
      </c>
      <c r="P4256">
        <v>9</v>
      </c>
      <c r="Q4256">
        <f>pqZwift[[#This Row],[Afstand]]+IF(pqZwift[[#This Row],[Index]]&gt;1,Q4255,0)</f>
        <v>27132</v>
      </c>
      <c r="R4256">
        <v>33</v>
      </c>
      <c r="S4256">
        <v>87</v>
      </c>
    </row>
    <row r="4257" spans="2:19" x14ac:dyDescent="0.25">
      <c r="B4257">
        <v>4255</v>
      </c>
      <c r="C4257" t="s">
        <v>36</v>
      </c>
      <c r="D4257" t="s">
        <v>35</v>
      </c>
      <c r="E4257" s="10">
        <v>1.1574074074074073E-5</v>
      </c>
      <c r="F4257" t="s">
        <v>185</v>
      </c>
      <c r="G4257" t="s">
        <v>5491</v>
      </c>
      <c r="H4257" s="11">
        <v>44171.44767361111</v>
      </c>
      <c r="I4257" t="s">
        <v>5523</v>
      </c>
      <c r="J4257">
        <v>0</v>
      </c>
      <c r="K4257">
        <v>86</v>
      </c>
      <c r="M4257">
        <v>4255</v>
      </c>
      <c r="N4257" s="16">
        <v>1.1574074074074073E-5</v>
      </c>
      <c r="O4257">
        <v>2</v>
      </c>
      <c r="P4257">
        <v>8</v>
      </c>
      <c r="Q4257">
        <f>pqZwift[[#This Row],[Afstand]]+IF(pqZwift[[#This Row],[Index]]&gt;1,Q4256,0)</f>
        <v>27140</v>
      </c>
      <c r="R4257">
        <v>28</v>
      </c>
      <c r="S4257">
        <v>86</v>
      </c>
    </row>
    <row r="4258" spans="2:19" x14ac:dyDescent="0.25">
      <c r="B4258">
        <v>4256</v>
      </c>
      <c r="C4258" t="s">
        <v>36</v>
      </c>
      <c r="D4258" t="s">
        <v>87</v>
      </c>
      <c r="E4258" s="10">
        <v>1.1574074074074073E-5</v>
      </c>
      <c r="F4258" t="s">
        <v>98</v>
      </c>
      <c r="G4258" t="s">
        <v>2924</v>
      </c>
      <c r="H4258" s="11">
        <v>44171.447685185187</v>
      </c>
      <c r="I4258" t="s">
        <v>5524</v>
      </c>
      <c r="J4258">
        <v>0</v>
      </c>
      <c r="K4258">
        <v>87</v>
      </c>
      <c r="M4258">
        <v>4256</v>
      </c>
      <c r="N4258" s="16">
        <v>1.1574074074074073E-5</v>
      </c>
      <c r="O4258">
        <v>2</v>
      </c>
      <c r="P4258">
        <v>9</v>
      </c>
      <c r="Q4258">
        <f>pqZwift[[#This Row],[Afstand]]+IF(pqZwift[[#This Row],[Index]]&gt;1,Q4257,0)</f>
        <v>27149</v>
      </c>
      <c r="R4258">
        <v>34</v>
      </c>
      <c r="S4258">
        <v>87</v>
      </c>
    </row>
    <row r="4259" spans="2:19" x14ac:dyDescent="0.25">
      <c r="B4259">
        <v>4257</v>
      </c>
      <c r="C4259" t="s">
        <v>36</v>
      </c>
      <c r="D4259" t="s">
        <v>87</v>
      </c>
      <c r="E4259" s="10">
        <v>1.1574074074074073E-5</v>
      </c>
      <c r="F4259" t="s">
        <v>93</v>
      </c>
      <c r="G4259" t="s">
        <v>5320</v>
      </c>
      <c r="H4259" s="11">
        <v>44171.447696759256</v>
      </c>
      <c r="I4259" t="s">
        <v>5525</v>
      </c>
      <c r="J4259">
        <v>0</v>
      </c>
      <c r="K4259">
        <v>88</v>
      </c>
      <c r="M4259">
        <v>4257</v>
      </c>
      <c r="N4259" s="16">
        <v>1.1574074074074073E-5</v>
      </c>
      <c r="O4259">
        <v>2</v>
      </c>
      <c r="P4259">
        <v>9</v>
      </c>
      <c r="Q4259">
        <f>pqZwift[[#This Row],[Afstand]]+IF(pqZwift[[#This Row],[Index]]&gt;1,Q4258,0)</f>
        <v>27158</v>
      </c>
      <c r="R4259">
        <v>31</v>
      </c>
      <c r="S4259">
        <v>88</v>
      </c>
    </row>
    <row r="4260" spans="2:19" x14ac:dyDescent="0.25">
      <c r="B4260">
        <v>4258</v>
      </c>
      <c r="C4260" t="s">
        <v>36</v>
      </c>
      <c r="D4260" t="s">
        <v>87</v>
      </c>
      <c r="E4260" s="10">
        <v>1.1574074074074073E-5</v>
      </c>
      <c r="F4260" t="s">
        <v>88</v>
      </c>
      <c r="G4260" t="s">
        <v>5526</v>
      </c>
      <c r="H4260" s="11">
        <v>44171.447708333333</v>
      </c>
      <c r="I4260" t="s">
        <v>5527</v>
      </c>
      <c r="J4260">
        <v>0</v>
      </c>
      <c r="K4260">
        <v>88</v>
      </c>
      <c r="M4260">
        <v>4258</v>
      </c>
      <c r="N4260" s="16">
        <v>1.1574074074074073E-5</v>
      </c>
      <c r="O4260">
        <v>2</v>
      </c>
      <c r="P4260">
        <v>9</v>
      </c>
      <c r="Q4260">
        <f>pqZwift[[#This Row],[Afstand]]+IF(pqZwift[[#This Row],[Index]]&gt;1,Q4259,0)</f>
        <v>27167</v>
      </c>
      <c r="R4260">
        <v>32</v>
      </c>
      <c r="S4260">
        <v>88</v>
      </c>
    </row>
    <row r="4261" spans="2:19" x14ac:dyDescent="0.25">
      <c r="B4261">
        <v>4259</v>
      </c>
      <c r="C4261" t="s">
        <v>36</v>
      </c>
      <c r="D4261" t="s">
        <v>87</v>
      </c>
      <c r="E4261" s="10">
        <v>1.1574074074074073E-5</v>
      </c>
      <c r="F4261" t="s">
        <v>93</v>
      </c>
      <c r="G4261" t="s">
        <v>5295</v>
      </c>
      <c r="H4261" s="11">
        <v>44171.44771990741</v>
      </c>
      <c r="I4261" t="s">
        <v>5528</v>
      </c>
      <c r="J4261">
        <v>0</v>
      </c>
      <c r="K4261">
        <v>87</v>
      </c>
      <c r="M4261">
        <v>4259</v>
      </c>
      <c r="N4261" s="16">
        <v>1.1574074074074073E-5</v>
      </c>
      <c r="O4261">
        <v>2</v>
      </c>
      <c r="P4261">
        <v>9</v>
      </c>
      <c r="Q4261">
        <f>pqZwift[[#This Row],[Afstand]]+IF(pqZwift[[#This Row],[Index]]&gt;1,Q4260,0)</f>
        <v>27176</v>
      </c>
      <c r="R4261">
        <v>31</v>
      </c>
      <c r="S4261">
        <v>87</v>
      </c>
    </row>
    <row r="4262" spans="2:19" x14ac:dyDescent="0.25">
      <c r="B4262">
        <v>4260</v>
      </c>
      <c r="C4262" t="s">
        <v>36</v>
      </c>
      <c r="D4262" t="s">
        <v>87</v>
      </c>
      <c r="E4262" s="10">
        <v>1.1574074074074073E-5</v>
      </c>
      <c r="F4262" t="s">
        <v>88</v>
      </c>
      <c r="G4262" t="s">
        <v>5529</v>
      </c>
      <c r="H4262" s="11">
        <v>44171.447731481479</v>
      </c>
      <c r="I4262" t="s">
        <v>5530</v>
      </c>
      <c r="J4262">
        <v>0</v>
      </c>
      <c r="K4262">
        <v>87</v>
      </c>
      <c r="M4262">
        <v>4260</v>
      </c>
      <c r="N4262" s="16">
        <v>1.1574074074074073E-5</v>
      </c>
      <c r="O4262">
        <v>2</v>
      </c>
      <c r="P4262">
        <v>9</v>
      </c>
      <c r="Q4262">
        <f>pqZwift[[#This Row],[Afstand]]+IF(pqZwift[[#This Row],[Index]]&gt;1,Q4261,0)</f>
        <v>27185</v>
      </c>
      <c r="R4262">
        <v>32</v>
      </c>
      <c r="S4262">
        <v>87</v>
      </c>
    </row>
    <row r="4263" spans="2:19" x14ac:dyDescent="0.25">
      <c r="B4263">
        <v>4261</v>
      </c>
      <c r="C4263" t="s">
        <v>36</v>
      </c>
      <c r="D4263" t="s">
        <v>87</v>
      </c>
      <c r="E4263" s="10">
        <v>1.1574074074074073E-5</v>
      </c>
      <c r="F4263" t="s">
        <v>93</v>
      </c>
      <c r="G4263" t="s">
        <v>5295</v>
      </c>
      <c r="H4263" s="11">
        <v>44171.447743055556</v>
      </c>
      <c r="I4263" t="s">
        <v>5531</v>
      </c>
      <c r="J4263">
        <v>0</v>
      </c>
      <c r="K4263">
        <v>87</v>
      </c>
      <c r="M4263">
        <v>4261</v>
      </c>
      <c r="N4263" s="16">
        <v>1.1574074074074073E-5</v>
      </c>
      <c r="O4263">
        <v>2</v>
      </c>
      <c r="P4263">
        <v>9</v>
      </c>
      <c r="Q4263">
        <f>pqZwift[[#This Row],[Afstand]]+IF(pqZwift[[#This Row],[Index]]&gt;1,Q4262,0)</f>
        <v>27194</v>
      </c>
      <c r="R4263">
        <v>31</v>
      </c>
      <c r="S4263">
        <v>87</v>
      </c>
    </row>
    <row r="4264" spans="2:19" x14ac:dyDescent="0.25">
      <c r="B4264">
        <v>4262</v>
      </c>
      <c r="C4264" t="s">
        <v>36</v>
      </c>
      <c r="D4264" t="s">
        <v>87</v>
      </c>
      <c r="E4264" s="10">
        <v>1.1574074074074073E-5</v>
      </c>
      <c r="F4264" t="s">
        <v>88</v>
      </c>
      <c r="G4264" t="s">
        <v>2060</v>
      </c>
      <c r="H4264" s="11">
        <v>44171.447754629633</v>
      </c>
      <c r="I4264" t="s">
        <v>5532</v>
      </c>
      <c r="J4264">
        <v>0</v>
      </c>
      <c r="K4264">
        <v>87</v>
      </c>
      <c r="M4264">
        <v>4262</v>
      </c>
      <c r="N4264" s="16">
        <v>1.1574074074074073E-5</v>
      </c>
      <c r="O4264">
        <v>2</v>
      </c>
      <c r="P4264">
        <v>9</v>
      </c>
      <c r="Q4264">
        <f>pqZwift[[#This Row],[Afstand]]+IF(pqZwift[[#This Row],[Index]]&gt;1,Q4263,0)</f>
        <v>27203</v>
      </c>
      <c r="R4264">
        <v>32</v>
      </c>
      <c r="S4264">
        <v>87</v>
      </c>
    </row>
    <row r="4265" spans="2:19" x14ac:dyDescent="0.25">
      <c r="B4265">
        <v>4263</v>
      </c>
      <c r="C4265" t="s">
        <v>36</v>
      </c>
      <c r="D4265" t="s">
        <v>87</v>
      </c>
      <c r="E4265" s="10">
        <v>1.1574074074074073E-5</v>
      </c>
      <c r="F4265" t="s">
        <v>88</v>
      </c>
      <c r="G4265" t="s">
        <v>5533</v>
      </c>
      <c r="H4265" s="11">
        <v>44171.447766203702</v>
      </c>
      <c r="I4265" t="s">
        <v>5534</v>
      </c>
      <c r="J4265">
        <v>0</v>
      </c>
      <c r="K4265">
        <v>86</v>
      </c>
      <c r="M4265">
        <v>4263</v>
      </c>
      <c r="N4265" s="16">
        <v>1.1574074074074073E-5</v>
      </c>
      <c r="O4265">
        <v>2</v>
      </c>
      <c r="P4265">
        <v>9</v>
      </c>
      <c r="Q4265">
        <f>pqZwift[[#This Row],[Afstand]]+IF(pqZwift[[#This Row],[Index]]&gt;1,Q4264,0)</f>
        <v>27212</v>
      </c>
      <c r="R4265">
        <v>32</v>
      </c>
      <c r="S4265">
        <v>86</v>
      </c>
    </row>
    <row r="4266" spans="2:19" x14ac:dyDescent="0.25">
      <c r="B4266">
        <v>4264</v>
      </c>
      <c r="C4266" t="s">
        <v>36</v>
      </c>
      <c r="D4266" t="s">
        <v>87</v>
      </c>
      <c r="E4266" s="10">
        <v>1.1574074074074073E-5</v>
      </c>
      <c r="F4266" t="s">
        <v>88</v>
      </c>
      <c r="G4266" t="s">
        <v>2060</v>
      </c>
      <c r="H4266" s="11">
        <v>44171.447777777779</v>
      </c>
      <c r="I4266" t="s">
        <v>5535</v>
      </c>
      <c r="J4266">
        <v>0</v>
      </c>
      <c r="K4266">
        <v>87</v>
      </c>
      <c r="M4266">
        <v>4264</v>
      </c>
      <c r="N4266" s="16">
        <v>1.1574074074074073E-5</v>
      </c>
      <c r="O4266">
        <v>2</v>
      </c>
      <c r="P4266">
        <v>9</v>
      </c>
      <c r="Q4266">
        <f>pqZwift[[#This Row],[Afstand]]+IF(pqZwift[[#This Row],[Index]]&gt;1,Q4265,0)</f>
        <v>27221</v>
      </c>
      <c r="R4266">
        <v>32</v>
      </c>
      <c r="S4266">
        <v>87</v>
      </c>
    </row>
    <row r="4267" spans="2:19" x14ac:dyDescent="0.25">
      <c r="B4267">
        <v>4265</v>
      </c>
      <c r="C4267" t="s">
        <v>36</v>
      </c>
      <c r="D4267" t="s">
        <v>87</v>
      </c>
      <c r="E4267" s="10">
        <v>1.1574074074074073E-5</v>
      </c>
      <c r="F4267" t="s">
        <v>93</v>
      </c>
      <c r="G4267" t="s">
        <v>4285</v>
      </c>
      <c r="H4267" s="11">
        <v>44171.447789351849</v>
      </c>
      <c r="I4267" t="s">
        <v>5536</v>
      </c>
      <c r="J4267">
        <v>0</v>
      </c>
      <c r="K4267">
        <v>87</v>
      </c>
      <c r="M4267">
        <v>4265</v>
      </c>
      <c r="N4267" s="16">
        <v>1.1574074074074073E-5</v>
      </c>
      <c r="O4267">
        <v>2</v>
      </c>
      <c r="P4267">
        <v>9</v>
      </c>
      <c r="Q4267">
        <f>pqZwift[[#This Row],[Afstand]]+IF(pqZwift[[#This Row],[Index]]&gt;1,Q4266,0)</f>
        <v>27230</v>
      </c>
      <c r="R4267">
        <v>31</v>
      </c>
      <c r="S4267">
        <v>87</v>
      </c>
    </row>
    <row r="4268" spans="2:19" x14ac:dyDescent="0.25">
      <c r="B4268">
        <v>4266</v>
      </c>
      <c r="C4268" t="s">
        <v>36</v>
      </c>
      <c r="D4268" t="s">
        <v>87</v>
      </c>
      <c r="E4268" s="10">
        <v>1.1574074074074073E-5</v>
      </c>
      <c r="F4268" t="s">
        <v>101</v>
      </c>
      <c r="G4268" t="s">
        <v>3176</v>
      </c>
      <c r="H4268" s="11">
        <v>44171.447800925926</v>
      </c>
      <c r="I4268" t="s">
        <v>5537</v>
      </c>
      <c r="J4268">
        <v>0</v>
      </c>
      <c r="K4268">
        <v>88</v>
      </c>
      <c r="M4268">
        <v>4266</v>
      </c>
      <c r="N4268" s="16">
        <v>1.1574074074074073E-5</v>
      </c>
      <c r="O4268">
        <v>2</v>
      </c>
      <c r="P4268">
        <v>9</v>
      </c>
      <c r="Q4268">
        <f>pqZwift[[#This Row],[Afstand]]+IF(pqZwift[[#This Row],[Index]]&gt;1,Q4267,0)</f>
        <v>27239</v>
      </c>
      <c r="R4268">
        <v>33</v>
      </c>
      <c r="S4268">
        <v>88</v>
      </c>
    </row>
    <row r="4269" spans="2:19" x14ac:dyDescent="0.25">
      <c r="B4269">
        <v>4267</v>
      </c>
      <c r="C4269" t="s">
        <v>36</v>
      </c>
      <c r="D4269" t="s">
        <v>87</v>
      </c>
      <c r="E4269" s="10">
        <v>1.1574074074074073E-5</v>
      </c>
      <c r="F4269" t="s">
        <v>88</v>
      </c>
      <c r="G4269" t="s">
        <v>2058</v>
      </c>
      <c r="H4269" s="11">
        <v>44171.447812500002</v>
      </c>
      <c r="I4269" t="s">
        <v>5538</v>
      </c>
      <c r="J4269">
        <v>0</v>
      </c>
      <c r="K4269">
        <v>87</v>
      </c>
      <c r="M4269">
        <v>4267</v>
      </c>
      <c r="N4269" s="16">
        <v>1.1574074074074073E-5</v>
      </c>
      <c r="O4269">
        <v>2</v>
      </c>
      <c r="P4269">
        <v>9</v>
      </c>
      <c r="Q4269">
        <f>pqZwift[[#This Row],[Afstand]]+IF(pqZwift[[#This Row],[Index]]&gt;1,Q4268,0)</f>
        <v>27248</v>
      </c>
      <c r="R4269">
        <v>32</v>
      </c>
      <c r="S4269">
        <v>87</v>
      </c>
    </row>
    <row r="4270" spans="2:19" x14ac:dyDescent="0.25">
      <c r="B4270">
        <v>4268</v>
      </c>
      <c r="C4270" t="s">
        <v>36</v>
      </c>
      <c r="D4270" t="s">
        <v>87</v>
      </c>
      <c r="E4270" s="10">
        <v>1.1574074074074073E-5</v>
      </c>
      <c r="F4270" t="s">
        <v>88</v>
      </c>
      <c r="G4270" t="s">
        <v>41</v>
      </c>
      <c r="H4270" s="11">
        <v>44171.447824074072</v>
      </c>
      <c r="I4270" t="s">
        <v>5539</v>
      </c>
      <c r="J4270">
        <v>0</v>
      </c>
      <c r="K4270">
        <v>88</v>
      </c>
      <c r="M4270">
        <v>4268</v>
      </c>
      <c r="N4270" s="16">
        <v>1.1574074074074073E-5</v>
      </c>
      <c r="O4270">
        <v>2</v>
      </c>
      <c r="P4270">
        <v>9</v>
      </c>
      <c r="Q4270">
        <f>pqZwift[[#This Row],[Afstand]]+IF(pqZwift[[#This Row],[Index]]&gt;1,Q4269,0)</f>
        <v>27257</v>
      </c>
      <c r="R4270">
        <v>32</v>
      </c>
      <c r="S4270">
        <v>88</v>
      </c>
    </row>
    <row r="4271" spans="2:19" x14ac:dyDescent="0.25">
      <c r="B4271">
        <v>4269</v>
      </c>
      <c r="C4271" t="s">
        <v>36</v>
      </c>
      <c r="D4271" t="s">
        <v>87</v>
      </c>
      <c r="E4271" s="10">
        <v>1.1574074074074073E-5</v>
      </c>
      <c r="F4271" t="s">
        <v>93</v>
      </c>
      <c r="G4271" t="s">
        <v>5255</v>
      </c>
      <c r="H4271" s="11">
        <v>44171.447835648149</v>
      </c>
      <c r="I4271" t="s">
        <v>5540</v>
      </c>
      <c r="J4271">
        <v>0</v>
      </c>
      <c r="K4271">
        <v>88</v>
      </c>
      <c r="M4271">
        <v>4269</v>
      </c>
      <c r="N4271" s="16">
        <v>1.1574074074074073E-5</v>
      </c>
      <c r="O4271">
        <v>2</v>
      </c>
      <c r="P4271">
        <v>9</v>
      </c>
      <c r="Q4271">
        <f>pqZwift[[#This Row],[Afstand]]+IF(pqZwift[[#This Row],[Index]]&gt;1,Q4270,0)</f>
        <v>27266</v>
      </c>
      <c r="R4271">
        <v>31</v>
      </c>
      <c r="S4271">
        <v>88</v>
      </c>
    </row>
    <row r="4272" spans="2:19" x14ac:dyDescent="0.25">
      <c r="B4272">
        <v>4270</v>
      </c>
      <c r="C4272" t="s">
        <v>36</v>
      </c>
      <c r="D4272" t="s">
        <v>87</v>
      </c>
      <c r="E4272" s="10">
        <v>1.1574074074074073E-5</v>
      </c>
      <c r="F4272" t="s">
        <v>88</v>
      </c>
      <c r="G4272" t="s">
        <v>5250</v>
      </c>
      <c r="H4272" s="11">
        <v>44171.447847222225</v>
      </c>
      <c r="I4272" t="s">
        <v>5541</v>
      </c>
      <c r="J4272">
        <v>0</v>
      </c>
      <c r="K4272">
        <v>88</v>
      </c>
      <c r="M4272">
        <v>4270</v>
      </c>
      <c r="N4272" s="16">
        <v>1.1574074074074073E-5</v>
      </c>
      <c r="O4272">
        <v>2</v>
      </c>
      <c r="P4272">
        <v>9</v>
      </c>
      <c r="Q4272">
        <f>pqZwift[[#This Row],[Afstand]]+IF(pqZwift[[#This Row],[Index]]&gt;1,Q4271,0)</f>
        <v>27275</v>
      </c>
      <c r="R4272">
        <v>32</v>
      </c>
      <c r="S4272">
        <v>88</v>
      </c>
    </row>
    <row r="4273" spans="2:19" x14ac:dyDescent="0.25">
      <c r="B4273">
        <v>4271</v>
      </c>
      <c r="C4273" t="s">
        <v>36</v>
      </c>
      <c r="D4273" t="s">
        <v>35</v>
      </c>
      <c r="E4273" s="10">
        <v>1.1574074074074073E-5</v>
      </c>
      <c r="F4273" t="s">
        <v>161</v>
      </c>
      <c r="G4273" t="s">
        <v>41</v>
      </c>
      <c r="H4273" s="11">
        <v>44171.447858796295</v>
      </c>
      <c r="I4273" t="s">
        <v>5542</v>
      </c>
      <c r="J4273">
        <v>0</v>
      </c>
      <c r="K4273">
        <v>87</v>
      </c>
      <c r="M4273">
        <v>4271</v>
      </c>
      <c r="N4273" s="16">
        <v>1.1574074074074073E-5</v>
      </c>
      <c r="O4273">
        <v>2</v>
      </c>
      <c r="P4273">
        <v>8</v>
      </c>
      <c r="Q4273">
        <f>pqZwift[[#This Row],[Afstand]]+IF(pqZwift[[#This Row],[Index]]&gt;1,Q4272,0)</f>
        <v>27283</v>
      </c>
      <c r="R4273">
        <v>30</v>
      </c>
      <c r="S4273">
        <v>87</v>
      </c>
    </row>
    <row r="4274" spans="2:19" x14ac:dyDescent="0.25">
      <c r="B4274">
        <v>4272</v>
      </c>
      <c r="C4274" t="s">
        <v>36</v>
      </c>
      <c r="D4274" t="s">
        <v>87</v>
      </c>
      <c r="E4274" s="10">
        <v>1.1574074074074073E-5</v>
      </c>
      <c r="F4274" t="s">
        <v>101</v>
      </c>
      <c r="G4274" t="s">
        <v>128</v>
      </c>
      <c r="H4274" s="11">
        <v>44171.447870370372</v>
      </c>
      <c r="I4274" t="s">
        <v>5543</v>
      </c>
      <c r="J4274">
        <v>0</v>
      </c>
      <c r="K4274">
        <v>88</v>
      </c>
      <c r="M4274">
        <v>4272</v>
      </c>
      <c r="N4274" s="16">
        <v>1.1574074074074073E-5</v>
      </c>
      <c r="O4274">
        <v>2</v>
      </c>
      <c r="P4274">
        <v>9</v>
      </c>
      <c r="Q4274">
        <f>pqZwift[[#This Row],[Afstand]]+IF(pqZwift[[#This Row],[Index]]&gt;1,Q4273,0)</f>
        <v>27292</v>
      </c>
      <c r="R4274">
        <v>33</v>
      </c>
      <c r="S4274">
        <v>88</v>
      </c>
    </row>
    <row r="4275" spans="2:19" x14ac:dyDescent="0.25">
      <c r="B4275">
        <v>4273</v>
      </c>
      <c r="C4275" t="s">
        <v>36</v>
      </c>
      <c r="D4275" t="s">
        <v>87</v>
      </c>
      <c r="E4275" s="10">
        <v>1.1574074074074073E-5</v>
      </c>
      <c r="F4275" t="s">
        <v>88</v>
      </c>
      <c r="G4275" t="s">
        <v>5250</v>
      </c>
      <c r="H4275" s="11">
        <v>44171.447881944441</v>
      </c>
      <c r="I4275" t="s">
        <v>5544</v>
      </c>
      <c r="J4275">
        <v>0</v>
      </c>
      <c r="K4275">
        <v>89</v>
      </c>
      <c r="M4275">
        <v>4273</v>
      </c>
      <c r="N4275" s="16">
        <v>1.1574074074074073E-5</v>
      </c>
      <c r="O4275">
        <v>2</v>
      </c>
      <c r="P4275">
        <v>9</v>
      </c>
      <c r="Q4275">
        <f>pqZwift[[#This Row],[Afstand]]+IF(pqZwift[[#This Row],[Index]]&gt;1,Q4274,0)</f>
        <v>27301</v>
      </c>
      <c r="R4275">
        <v>32</v>
      </c>
      <c r="S4275">
        <v>89</v>
      </c>
    </row>
    <row r="4276" spans="2:19" x14ac:dyDescent="0.25">
      <c r="B4276">
        <v>4274</v>
      </c>
      <c r="C4276" t="s">
        <v>36</v>
      </c>
      <c r="D4276" t="s">
        <v>87</v>
      </c>
      <c r="E4276" s="10">
        <v>1.1574074074074073E-5</v>
      </c>
      <c r="F4276" t="s">
        <v>88</v>
      </c>
      <c r="G4276" t="s">
        <v>3799</v>
      </c>
      <c r="H4276" s="11">
        <v>44171.447893518518</v>
      </c>
      <c r="I4276" t="s">
        <v>5545</v>
      </c>
      <c r="J4276">
        <v>0</v>
      </c>
      <c r="K4276">
        <v>88</v>
      </c>
      <c r="M4276">
        <v>4274</v>
      </c>
      <c r="N4276" s="16">
        <v>1.1574074074074073E-5</v>
      </c>
      <c r="O4276">
        <v>2</v>
      </c>
      <c r="P4276">
        <v>9</v>
      </c>
      <c r="Q4276">
        <f>pqZwift[[#This Row],[Afstand]]+IF(pqZwift[[#This Row],[Index]]&gt;1,Q4275,0)</f>
        <v>27310</v>
      </c>
      <c r="R4276">
        <v>32</v>
      </c>
      <c r="S4276">
        <v>88</v>
      </c>
    </row>
    <row r="4277" spans="2:19" x14ac:dyDescent="0.25">
      <c r="B4277">
        <v>4275</v>
      </c>
      <c r="C4277" t="s">
        <v>36</v>
      </c>
      <c r="D4277" t="s">
        <v>87</v>
      </c>
      <c r="E4277" s="10">
        <v>1.1574074074074073E-5</v>
      </c>
      <c r="F4277" t="s">
        <v>93</v>
      </c>
      <c r="G4277" t="s">
        <v>4440</v>
      </c>
      <c r="H4277" s="11">
        <v>44171.447905092595</v>
      </c>
      <c r="I4277" t="s">
        <v>5546</v>
      </c>
      <c r="J4277">
        <v>0</v>
      </c>
      <c r="K4277">
        <v>89</v>
      </c>
      <c r="M4277">
        <v>4275</v>
      </c>
      <c r="N4277" s="16">
        <v>1.1574074074074073E-5</v>
      </c>
      <c r="O4277">
        <v>2</v>
      </c>
      <c r="P4277">
        <v>9</v>
      </c>
      <c r="Q4277">
        <f>pqZwift[[#This Row],[Afstand]]+IF(pqZwift[[#This Row],[Index]]&gt;1,Q4276,0)</f>
        <v>27319</v>
      </c>
      <c r="R4277">
        <v>31</v>
      </c>
      <c r="S4277">
        <v>89</v>
      </c>
    </row>
    <row r="4278" spans="2:19" x14ac:dyDescent="0.25">
      <c r="B4278">
        <v>4276</v>
      </c>
      <c r="C4278" t="s">
        <v>36</v>
      </c>
      <c r="D4278" t="s">
        <v>87</v>
      </c>
      <c r="E4278" s="10">
        <v>1.1574074074074073E-5</v>
      </c>
      <c r="F4278" t="s">
        <v>88</v>
      </c>
      <c r="G4278" t="s">
        <v>5250</v>
      </c>
      <c r="H4278" s="11">
        <v>44171.447916666664</v>
      </c>
      <c r="I4278" t="s">
        <v>5547</v>
      </c>
      <c r="J4278">
        <v>0</v>
      </c>
      <c r="K4278">
        <v>88</v>
      </c>
      <c r="M4278">
        <v>4276</v>
      </c>
      <c r="N4278" s="16">
        <v>1.1574074074074073E-5</v>
      </c>
      <c r="O4278">
        <v>2</v>
      </c>
      <c r="P4278">
        <v>9</v>
      </c>
      <c r="Q4278">
        <f>pqZwift[[#This Row],[Afstand]]+IF(pqZwift[[#This Row],[Index]]&gt;1,Q4277,0)</f>
        <v>27328</v>
      </c>
      <c r="R4278">
        <v>32</v>
      </c>
      <c r="S4278">
        <v>88</v>
      </c>
    </row>
    <row r="4279" spans="2:19" x14ac:dyDescent="0.25">
      <c r="B4279">
        <v>4277</v>
      </c>
      <c r="C4279" t="s">
        <v>36</v>
      </c>
      <c r="D4279" t="s">
        <v>87</v>
      </c>
      <c r="E4279" s="10">
        <v>1.1574074074074073E-5</v>
      </c>
      <c r="F4279" t="s">
        <v>101</v>
      </c>
      <c r="G4279" t="s">
        <v>108</v>
      </c>
      <c r="H4279" s="11">
        <v>44171.447928240741</v>
      </c>
      <c r="I4279" t="s">
        <v>5548</v>
      </c>
      <c r="J4279">
        <v>0</v>
      </c>
      <c r="K4279">
        <v>87</v>
      </c>
      <c r="M4279">
        <v>4277</v>
      </c>
      <c r="N4279" s="16">
        <v>1.1574074074074073E-5</v>
      </c>
      <c r="O4279">
        <v>2</v>
      </c>
      <c r="P4279">
        <v>9</v>
      </c>
      <c r="Q4279">
        <f>pqZwift[[#This Row],[Afstand]]+IF(pqZwift[[#This Row],[Index]]&gt;1,Q4278,0)</f>
        <v>27337</v>
      </c>
      <c r="R4279">
        <v>33</v>
      </c>
      <c r="S4279">
        <v>87</v>
      </c>
    </row>
    <row r="4280" spans="2:19" x14ac:dyDescent="0.25">
      <c r="B4280">
        <v>4278</v>
      </c>
      <c r="C4280" t="s">
        <v>36</v>
      </c>
      <c r="D4280" t="s">
        <v>87</v>
      </c>
      <c r="E4280" s="10">
        <v>1.1574074074074073E-5</v>
      </c>
      <c r="F4280" t="s">
        <v>93</v>
      </c>
      <c r="G4280" t="s">
        <v>4440</v>
      </c>
      <c r="H4280" s="11">
        <v>44171.447939814818</v>
      </c>
      <c r="I4280" t="s">
        <v>5549</v>
      </c>
      <c r="J4280">
        <v>0</v>
      </c>
      <c r="K4280">
        <v>88</v>
      </c>
      <c r="M4280">
        <v>4278</v>
      </c>
      <c r="N4280" s="16">
        <v>1.1574074074074073E-5</v>
      </c>
      <c r="O4280">
        <v>2</v>
      </c>
      <c r="P4280">
        <v>9</v>
      </c>
      <c r="Q4280">
        <f>pqZwift[[#This Row],[Afstand]]+IF(pqZwift[[#This Row],[Index]]&gt;1,Q4279,0)</f>
        <v>27346</v>
      </c>
      <c r="R4280">
        <v>31</v>
      </c>
      <c r="S4280">
        <v>88</v>
      </c>
    </row>
    <row r="4281" spans="2:19" x14ac:dyDescent="0.25">
      <c r="B4281">
        <v>4279</v>
      </c>
      <c r="C4281" t="s">
        <v>36</v>
      </c>
      <c r="D4281" t="s">
        <v>87</v>
      </c>
      <c r="E4281" s="10">
        <v>1.1574074074074073E-5</v>
      </c>
      <c r="F4281" t="s">
        <v>93</v>
      </c>
      <c r="G4281" t="s">
        <v>41</v>
      </c>
      <c r="H4281" s="11">
        <v>44171.447951388887</v>
      </c>
      <c r="I4281" t="s">
        <v>5550</v>
      </c>
      <c r="J4281">
        <v>0</v>
      </c>
      <c r="K4281">
        <v>88</v>
      </c>
      <c r="M4281">
        <v>4279</v>
      </c>
      <c r="N4281" s="16">
        <v>1.1574074074074073E-5</v>
      </c>
      <c r="O4281">
        <v>2</v>
      </c>
      <c r="P4281">
        <v>9</v>
      </c>
      <c r="Q4281">
        <f>pqZwift[[#This Row],[Afstand]]+IF(pqZwift[[#This Row],[Index]]&gt;1,Q4280,0)</f>
        <v>27355</v>
      </c>
      <c r="R4281">
        <v>31</v>
      </c>
      <c r="S4281">
        <v>88</v>
      </c>
    </row>
    <row r="4282" spans="2:19" x14ac:dyDescent="0.25">
      <c r="B4282">
        <v>4280</v>
      </c>
      <c r="C4282" t="s">
        <v>36</v>
      </c>
      <c r="D4282" t="s">
        <v>87</v>
      </c>
      <c r="E4282" s="10">
        <v>1.1574074074074073E-5</v>
      </c>
      <c r="F4282" t="s">
        <v>88</v>
      </c>
      <c r="G4282" t="s">
        <v>3799</v>
      </c>
      <c r="H4282" s="11">
        <v>44171.447962962964</v>
      </c>
      <c r="I4282" t="s">
        <v>5551</v>
      </c>
      <c r="J4282">
        <v>0</v>
      </c>
      <c r="K4282">
        <v>87</v>
      </c>
      <c r="M4282">
        <v>4280</v>
      </c>
      <c r="N4282" s="16">
        <v>1.1574074074074073E-5</v>
      </c>
      <c r="O4282">
        <v>2</v>
      </c>
      <c r="P4282">
        <v>9</v>
      </c>
      <c r="Q4282">
        <f>pqZwift[[#This Row],[Afstand]]+IF(pqZwift[[#This Row],[Index]]&gt;1,Q4281,0)</f>
        <v>27364</v>
      </c>
      <c r="R4282">
        <v>32</v>
      </c>
      <c r="S4282">
        <v>87</v>
      </c>
    </row>
    <row r="4283" spans="2:19" x14ac:dyDescent="0.25">
      <c r="B4283">
        <v>4281</v>
      </c>
      <c r="C4283" t="s">
        <v>36</v>
      </c>
      <c r="D4283" t="s">
        <v>87</v>
      </c>
      <c r="E4283" s="10">
        <v>1.1574074074074073E-5</v>
      </c>
      <c r="F4283" t="s">
        <v>88</v>
      </c>
      <c r="G4283" t="s">
        <v>2058</v>
      </c>
      <c r="H4283" s="11">
        <v>44171.447974537034</v>
      </c>
      <c r="I4283" t="s">
        <v>5552</v>
      </c>
      <c r="J4283">
        <v>0</v>
      </c>
      <c r="K4283">
        <v>88</v>
      </c>
      <c r="M4283">
        <v>4281</v>
      </c>
      <c r="N4283" s="16">
        <v>1.1574074074074073E-5</v>
      </c>
      <c r="O4283">
        <v>2</v>
      </c>
      <c r="P4283">
        <v>9</v>
      </c>
      <c r="Q4283">
        <f>pqZwift[[#This Row],[Afstand]]+IF(pqZwift[[#This Row],[Index]]&gt;1,Q4282,0)</f>
        <v>27373</v>
      </c>
      <c r="R4283">
        <v>32</v>
      </c>
      <c r="S4283">
        <v>88</v>
      </c>
    </row>
    <row r="4284" spans="2:19" x14ac:dyDescent="0.25">
      <c r="B4284">
        <v>4282</v>
      </c>
      <c r="C4284" t="s">
        <v>36</v>
      </c>
      <c r="D4284" t="s">
        <v>35</v>
      </c>
      <c r="E4284" s="10">
        <v>1.1574074074074073E-5</v>
      </c>
      <c r="F4284" t="s">
        <v>161</v>
      </c>
      <c r="G4284" t="s">
        <v>4768</v>
      </c>
      <c r="H4284" s="11">
        <v>44171.44798611111</v>
      </c>
      <c r="I4284" t="s">
        <v>5553</v>
      </c>
      <c r="J4284">
        <v>0</v>
      </c>
      <c r="K4284">
        <v>89</v>
      </c>
      <c r="M4284">
        <v>4282</v>
      </c>
      <c r="N4284" s="16">
        <v>1.1574074074074073E-5</v>
      </c>
      <c r="O4284">
        <v>2</v>
      </c>
      <c r="P4284">
        <v>8</v>
      </c>
      <c r="Q4284">
        <f>pqZwift[[#This Row],[Afstand]]+IF(pqZwift[[#This Row],[Index]]&gt;1,Q4283,0)</f>
        <v>27381</v>
      </c>
      <c r="R4284">
        <v>30</v>
      </c>
      <c r="S4284">
        <v>89</v>
      </c>
    </row>
    <row r="4285" spans="2:19" x14ac:dyDescent="0.25">
      <c r="B4285">
        <v>4283</v>
      </c>
      <c r="C4285" t="s">
        <v>36</v>
      </c>
      <c r="D4285" t="s">
        <v>87</v>
      </c>
      <c r="E4285" s="10">
        <v>1.1574074074074073E-5</v>
      </c>
      <c r="F4285" t="s">
        <v>93</v>
      </c>
      <c r="G4285" t="s">
        <v>5295</v>
      </c>
      <c r="H4285" s="11">
        <v>44171.447997685187</v>
      </c>
      <c r="I4285" t="s">
        <v>5554</v>
      </c>
      <c r="J4285">
        <v>0</v>
      </c>
      <c r="K4285">
        <v>88</v>
      </c>
      <c r="M4285">
        <v>4283</v>
      </c>
      <c r="N4285" s="16">
        <v>1.1574074074074073E-5</v>
      </c>
      <c r="O4285">
        <v>2</v>
      </c>
      <c r="P4285">
        <v>9</v>
      </c>
      <c r="Q4285">
        <f>pqZwift[[#This Row],[Afstand]]+IF(pqZwift[[#This Row],[Index]]&gt;1,Q4284,0)</f>
        <v>27390</v>
      </c>
      <c r="R4285">
        <v>31</v>
      </c>
      <c r="S4285">
        <v>88</v>
      </c>
    </row>
    <row r="4286" spans="2:19" x14ac:dyDescent="0.25">
      <c r="B4286">
        <v>4284</v>
      </c>
      <c r="C4286" t="s">
        <v>36</v>
      </c>
      <c r="D4286" t="s">
        <v>87</v>
      </c>
      <c r="E4286" s="10">
        <v>1.1574074074074073E-5</v>
      </c>
      <c r="F4286" t="s">
        <v>101</v>
      </c>
      <c r="G4286" t="s">
        <v>2931</v>
      </c>
      <c r="H4286" s="11">
        <v>44171.448009259257</v>
      </c>
      <c r="I4286" t="s">
        <v>5555</v>
      </c>
      <c r="J4286">
        <v>0</v>
      </c>
      <c r="K4286">
        <v>88</v>
      </c>
      <c r="M4286">
        <v>4284</v>
      </c>
      <c r="N4286" s="16">
        <v>1.1574074074074073E-5</v>
      </c>
      <c r="O4286">
        <v>2</v>
      </c>
      <c r="P4286">
        <v>9</v>
      </c>
      <c r="Q4286">
        <f>pqZwift[[#This Row],[Afstand]]+IF(pqZwift[[#This Row],[Index]]&gt;1,Q4285,0)</f>
        <v>27399</v>
      </c>
      <c r="R4286">
        <v>33</v>
      </c>
      <c r="S4286">
        <v>88</v>
      </c>
    </row>
    <row r="4287" spans="2:19" x14ac:dyDescent="0.25">
      <c r="B4287">
        <v>4285</v>
      </c>
      <c r="C4287" t="s">
        <v>36</v>
      </c>
      <c r="D4287" t="s">
        <v>35</v>
      </c>
      <c r="E4287" s="10">
        <v>1.1574074074074073E-5</v>
      </c>
      <c r="F4287" t="s">
        <v>161</v>
      </c>
      <c r="G4287" t="s">
        <v>41</v>
      </c>
      <c r="H4287" s="11">
        <v>44171.448020833333</v>
      </c>
      <c r="I4287" t="s">
        <v>5556</v>
      </c>
      <c r="J4287">
        <v>0</v>
      </c>
      <c r="K4287">
        <v>87</v>
      </c>
      <c r="M4287">
        <v>4285</v>
      </c>
      <c r="N4287" s="16">
        <v>1.1574074074074073E-5</v>
      </c>
      <c r="O4287">
        <v>2</v>
      </c>
      <c r="P4287">
        <v>8</v>
      </c>
      <c r="Q4287">
        <f>pqZwift[[#This Row],[Afstand]]+IF(pqZwift[[#This Row],[Index]]&gt;1,Q4286,0)</f>
        <v>27407</v>
      </c>
      <c r="R4287">
        <v>30</v>
      </c>
      <c r="S4287">
        <v>87</v>
      </c>
    </row>
    <row r="4288" spans="2:19" x14ac:dyDescent="0.25">
      <c r="B4288">
        <v>4286</v>
      </c>
      <c r="C4288" t="s">
        <v>36</v>
      </c>
      <c r="D4288" t="s">
        <v>35</v>
      </c>
      <c r="E4288" s="10">
        <v>1.1574074074074073E-5</v>
      </c>
      <c r="F4288" t="s">
        <v>84</v>
      </c>
      <c r="G4288" t="s">
        <v>302</v>
      </c>
      <c r="H4288" s="11">
        <v>44171.44803240741</v>
      </c>
      <c r="I4288" t="s">
        <v>5557</v>
      </c>
      <c r="J4288">
        <v>0</v>
      </c>
      <c r="K4288">
        <v>88</v>
      </c>
      <c r="M4288">
        <v>4286</v>
      </c>
      <c r="N4288" s="16">
        <v>1.1574074074074073E-5</v>
      </c>
      <c r="O4288">
        <v>2</v>
      </c>
      <c r="P4288">
        <v>8</v>
      </c>
      <c r="Q4288">
        <f>pqZwift[[#This Row],[Afstand]]+IF(pqZwift[[#This Row],[Index]]&gt;1,Q4287,0)</f>
        <v>27415</v>
      </c>
      <c r="R4288">
        <v>29</v>
      </c>
      <c r="S4288">
        <v>88</v>
      </c>
    </row>
    <row r="4289" spans="2:19" x14ac:dyDescent="0.25">
      <c r="B4289">
        <v>4287</v>
      </c>
      <c r="C4289" t="s">
        <v>48</v>
      </c>
      <c r="D4289" t="s">
        <v>35</v>
      </c>
      <c r="E4289" s="10">
        <v>1.1574074074074073E-5</v>
      </c>
      <c r="F4289" t="s">
        <v>93</v>
      </c>
      <c r="G4289" t="s">
        <v>5558</v>
      </c>
      <c r="H4289" s="11">
        <v>44171.44804398148</v>
      </c>
      <c r="I4289" t="s">
        <v>5559</v>
      </c>
      <c r="J4289">
        <v>0</v>
      </c>
      <c r="K4289">
        <v>88</v>
      </c>
      <c r="M4289">
        <v>4287</v>
      </c>
      <c r="N4289" s="16">
        <v>1.1574074074074073E-5</v>
      </c>
      <c r="O4289">
        <v>3</v>
      </c>
      <c r="P4289">
        <v>8</v>
      </c>
      <c r="Q4289">
        <f>pqZwift[[#This Row],[Afstand]]+IF(pqZwift[[#This Row],[Index]]&gt;1,Q4288,0)</f>
        <v>27423</v>
      </c>
      <c r="R4289">
        <v>31</v>
      </c>
      <c r="S4289">
        <v>88</v>
      </c>
    </row>
    <row r="4290" spans="2:19" x14ac:dyDescent="0.25">
      <c r="B4290">
        <v>4288</v>
      </c>
      <c r="C4290" t="s">
        <v>48</v>
      </c>
      <c r="D4290" t="s">
        <v>66</v>
      </c>
      <c r="E4290" s="10">
        <v>1.1574074074074073E-5</v>
      </c>
      <c r="F4290" t="s">
        <v>315</v>
      </c>
      <c r="G4290" t="s">
        <v>430</v>
      </c>
      <c r="H4290" s="11">
        <v>44171.448055555556</v>
      </c>
      <c r="I4290" t="s">
        <v>5560</v>
      </c>
      <c r="J4290">
        <v>0</v>
      </c>
      <c r="K4290">
        <v>88</v>
      </c>
      <c r="M4290">
        <v>4288</v>
      </c>
      <c r="N4290" s="16">
        <v>1.1574074074074073E-5</v>
      </c>
      <c r="O4290">
        <v>3</v>
      </c>
      <c r="P4290">
        <v>6</v>
      </c>
      <c r="Q4290">
        <f>pqZwift[[#This Row],[Afstand]]+IF(pqZwift[[#This Row],[Index]]&gt;1,Q4289,0)</f>
        <v>27429</v>
      </c>
      <c r="R4290">
        <v>23</v>
      </c>
      <c r="S4290">
        <v>88</v>
      </c>
    </row>
    <row r="4291" spans="2:19" x14ac:dyDescent="0.25">
      <c r="B4291">
        <v>4289</v>
      </c>
      <c r="C4291" t="s">
        <v>44</v>
      </c>
      <c r="D4291" t="s">
        <v>35</v>
      </c>
      <c r="E4291" s="10">
        <v>1.1574074074074073E-5</v>
      </c>
      <c r="F4291" t="s">
        <v>84</v>
      </c>
      <c r="G4291" t="s">
        <v>5561</v>
      </c>
      <c r="H4291" s="11">
        <v>44171.448067129626</v>
      </c>
      <c r="I4291" t="s">
        <v>5562</v>
      </c>
      <c r="J4291">
        <v>0</v>
      </c>
      <c r="K4291">
        <v>89</v>
      </c>
      <c r="M4291">
        <v>4289</v>
      </c>
      <c r="N4291" s="16">
        <v>1.1574074074074073E-5</v>
      </c>
      <c r="O4291">
        <v>4</v>
      </c>
      <c r="P4291">
        <v>8</v>
      </c>
      <c r="Q4291">
        <f>pqZwift[[#This Row],[Afstand]]+IF(pqZwift[[#This Row],[Index]]&gt;1,Q4290,0)</f>
        <v>27437</v>
      </c>
      <c r="R4291">
        <v>29</v>
      </c>
      <c r="S4291">
        <v>89</v>
      </c>
    </row>
    <row r="4292" spans="2:19" x14ac:dyDescent="0.25">
      <c r="B4292">
        <v>4290</v>
      </c>
      <c r="C4292" t="s">
        <v>44</v>
      </c>
      <c r="D4292" t="s">
        <v>66</v>
      </c>
      <c r="E4292" s="10">
        <v>1.1574074074074073E-5</v>
      </c>
      <c r="F4292" t="s">
        <v>67</v>
      </c>
      <c r="G4292" t="s">
        <v>506</v>
      </c>
      <c r="H4292" s="11">
        <v>44171.448078703703</v>
      </c>
      <c r="I4292" t="s">
        <v>5563</v>
      </c>
      <c r="J4292">
        <v>0</v>
      </c>
      <c r="K4292">
        <v>86</v>
      </c>
      <c r="M4292">
        <v>4290</v>
      </c>
      <c r="N4292" s="16">
        <v>1.1574074074074073E-5</v>
      </c>
      <c r="O4292">
        <v>4</v>
      </c>
      <c r="P4292">
        <v>6</v>
      </c>
      <c r="Q4292">
        <f>pqZwift[[#This Row],[Afstand]]+IF(pqZwift[[#This Row],[Index]]&gt;1,Q4291,0)</f>
        <v>27443</v>
      </c>
      <c r="R4292">
        <v>21</v>
      </c>
      <c r="S4292">
        <v>86</v>
      </c>
    </row>
    <row r="4293" spans="2:19" x14ac:dyDescent="0.25">
      <c r="B4293">
        <v>4291</v>
      </c>
      <c r="C4293" t="s">
        <v>44</v>
      </c>
      <c r="D4293" t="s">
        <v>43</v>
      </c>
      <c r="E4293" s="10">
        <v>1.1574074074074073E-5</v>
      </c>
      <c r="F4293" t="s">
        <v>73</v>
      </c>
      <c r="G4293" t="s">
        <v>325</v>
      </c>
      <c r="H4293" s="11">
        <v>44171.44809027778</v>
      </c>
      <c r="I4293" t="s">
        <v>5564</v>
      </c>
      <c r="J4293">
        <v>0</v>
      </c>
      <c r="K4293">
        <v>86</v>
      </c>
      <c r="M4293">
        <v>4291</v>
      </c>
      <c r="N4293" s="16">
        <v>1.1574074074074073E-5</v>
      </c>
      <c r="O4293">
        <v>4</v>
      </c>
      <c r="P4293">
        <v>7</v>
      </c>
      <c r="Q4293">
        <f>pqZwift[[#This Row],[Afstand]]+IF(pqZwift[[#This Row],[Index]]&gt;1,Q4292,0)</f>
        <v>27450</v>
      </c>
      <c r="R4293">
        <v>24</v>
      </c>
      <c r="S4293">
        <v>86</v>
      </c>
    </row>
    <row r="4294" spans="2:19" x14ac:dyDescent="0.25">
      <c r="B4294">
        <v>4292</v>
      </c>
      <c r="C4294" t="s">
        <v>55</v>
      </c>
      <c r="D4294" t="s">
        <v>43</v>
      </c>
      <c r="E4294" s="10">
        <v>1.1574074074074073E-5</v>
      </c>
      <c r="F4294" t="s">
        <v>73</v>
      </c>
      <c r="G4294" t="s">
        <v>325</v>
      </c>
      <c r="H4294" s="11">
        <v>44171.448101851849</v>
      </c>
      <c r="I4294" t="s">
        <v>5565</v>
      </c>
      <c r="J4294">
        <v>0</v>
      </c>
      <c r="K4294">
        <v>85</v>
      </c>
      <c r="M4294">
        <v>4292</v>
      </c>
      <c r="N4294" s="16">
        <v>1.1574074074074073E-5</v>
      </c>
      <c r="O4294">
        <v>5</v>
      </c>
      <c r="P4294">
        <v>7</v>
      </c>
      <c r="Q4294">
        <f>pqZwift[[#This Row],[Afstand]]+IF(pqZwift[[#This Row],[Index]]&gt;1,Q4293,0)</f>
        <v>27457</v>
      </c>
      <c r="R4294">
        <v>24</v>
      </c>
      <c r="S4294">
        <v>85</v>
      </c>
    </row>
    <row r="4295" spans="2:19" x14ac:dyDescent="0.25">
      <c r="B4295">
        <v>4293</v>
      </c>
      <c r="C4295" t="s">
        <v>55</v>
      </c>
      <c r="D4295" t="s">
        <v>55</v>
      </c>
      <c r="E4295" s="10">
        <v>1.1574074074074073E-5</v>
      </c>
      <c r="F4295" t="s">
        <v>921</v>
      </c>
      <c r="G4295" t="s">
        <v>5136</v>
      </c>
      <c r="H4295" s="11">
        <v>44171.448113425926</v>
      </c>
      <c r="I4295" t="s">
        <v>5566</v>
      </c>
      <c r="J4295">
        <v>0</v>
      </c>
      <c r="K4295">
        <v>83</v>
      </c>
      <c r="M4295">
        <v>4293</v>
      </c>
      <c r="N4295" s="16">
        <v>1.1574074074074073E-5</v>
      </c>
      <c r="O4295">
        <v>5</v>
      </c>
      <c r="P4295">
        <v>5</v>
      </c>
      <c r="Q4295">
        <f>pqZwift[[#This Row],[Afstand]]+IF(pqZwift[[#This Row],[Index]]&gt;1,Q4294,0)</f>
        <v>27462</v>
      </c>
      <c r="R4295">
        <v>19</v>
      </c>
      <c r="S4295">
        <v>83</v>
      </c>
    </row>
    <row r="4296" spans="2:19" x14ac:dyDescent="0.25">
      <c r="B4296">
        <v>4294</v>
      </c>
      <c r="C4296" t="s">
        <v>55</v>
      </c>
      <c r="D4296" t="s">
        <v>66</v>
      </c>
      <c r="E4296" s="10">
        <v>1.1574074074074073E-5</v>
      </c>
      <c r="F4296" t="s">
        <v>327</v>
      </c>
      <c r="G4296" t="s">
        <v>778</v>
      </c>
      <c r="H4296" s="11">
        <v>44171.448125000003</v>
      </c>
      <c r="I4296" t="s">
        <v>5567</v>
      </c>
      <c r="J4296">
        <v>0</v>
      </c>
      <c r="K4296">
        <v>82</v>
      </c>
      <c r="M4296">
        <v>4294</v>
      </c>
      <c r="N4296" s="16">
        <v>1.1574074074074073E-5</v>
      </c>
      <c r="O4296">
        <v>5</v>
      </c>
      <c r="P4296">
        <v>6</v>
      </c>
      <c r="Q4296">
        <f>pqZwift[[#This Row],[Afstand]]+IF(pqZwift[[#This Row],[Index]]&gt;1,Q4295,0)</f>
        <v>27468</v>
      </c>
      <c r="R4296">
        <v>20</v>
      </c>
      <c r="S4296">
        <v>82</v>
      </c>
    </row>
    <row r="4297" spans="2:19" x14ac:dyDescent="0.25">
      <c r="B4297">
        <v>4295</v>
      </c>
      <c r="C4297" t="s">
        <v>66</v>
      </c>
      <c r="D4297" t="s">
        <v>55</v>
      </c>
      <c r="E4297" s="10">
        <v>1.1574074074074073E-5</v>
      </c>
      <c r="F4297" t="s">
        <v>61</v>
      </c>
      <c r="G4297" t="s">
        <v>5568</v>
      </c>
      <c r="H4297" s="11">
        <v>44171.448136574072</v>
      </c>
      <c r="I4297" t="s">
        <v>5569</v>
      </c>
      <c r="J4297">
        <v>0</v>
      </c>
      <c r="K4297">
        <v>80</v>
      </c>
      <c r="M4297">
        <v>4295</v>
      </c>
      <c r="N4297" s="16">
        <v>1.1574074074074073E-5</v>
      </c>
      <c r="O4297">
        <v>6</v>
      </c>
      <c r="P4297">
        <v>5</v>
      </c>
      <c r="Q4297">
        <f>pqZwift[[#This Row],[Afstand]]+IF(pqZwift[[#This Row],[Index]]&gt;1,Q4296,0)</f>
        <v>27473</v>
      </c>
      <c r="R4297">
        <v>18</v>
      </c>
      <c r="S4297">
        <v>80</v>
      </c>
    </row>
    <row r="4298" spans="2:19" x14ac:dyDescent="0.25">
      <c r="B4298">
        <v>4296</v>
      </c>
      <c r="C4298" t="s">
        <v>66</v>
      </c>
      <c r="D4298" t="s">
        <v>55</v>
      </c>
      <c r="E4298" s="10">
        <v>1.1574074074074073E-5</v>
      </c>
      <c r="F4298" t="s">
        <v>61</v>
      </c>
      <c r="G4298" t="s">
        <v>2618</v>
      </c>
      <c r="H4298" s="11">
        <v>44171.448148148149</v>
      </c>
      <c r="I4298" t="s">
        <v>5570</v>
      </c>
      <c r="J4298">
        <v>0</v>
      </c>
      <c r="K4298">
        <v>80</v>
      </c>
      <c r="M4298">
        <v>4296</v>
      </c>
      <c r="N4298" s="16">
        <v>1.1574074074074073E-5</v>
      </c>
      <c r="O4298">
        <v>6</v>
      </c>
      <c r="P4298">
        <v>5</v>
      </c>
      <c r="Q4298">
        <f>pqZwift[[#This Row],[Afstand]]+IF(pqZwift[[#This Row],[Index]]&gt;1,Q4297,0)</f>
        <v>27478</v>
      </c>
      <c r="R4298">
        <v>18</v>
      </c>
      <c r="S4298">
        <v>80</v>
      </c>
    </row>
    <row r="4299" spans="2:19" x14ac:dyDescent="0.25">
      <c r="B4299">
        <v>4297</v>
      </c>
      <c r="C4299" t="s">
        <v>66</v>
      </c>
      <c r="D4299" t="s">
        <v>55</v>
      </c>
      <c r="E4299" s="10">
        <v>1.1574074074074073E-5</v>
      </c>
      <c r="F4299" t="s">
        <v>61</v>
      </c>
      <c r="G4299" t="s">
        <v>336</v>
      </c>
      <c r="H4299" s="11">
        <v>44171.448159722226</v>
      </c>
      <c r="I4299" t="s">
        <v>5571</v>
      </c>
      <c r="J4299">
        <v>0</v>
      </c>
      <c r="K4299">
        <v>80</v>
      </c>
      <c r="M4299">
        <v>4297</v>
      </c>
      <c r="N4299" s="16">
        <v>1.1574074074074073E-5</v>
      </c>
      <c r="O4299">
        <v>6</v>
      </c>
      <c r="P4299">
        <v>5</v>
      </c>
      <c r="Q4299">
        <f>pqZwift[[#This Row],[Afstand]]+IF(pqZwift[[#This Row],[Index]]&gt;1,Q4298,0)</f>
        <v>27483</v>
      </c>
      <c r="R4299">
        <v>18</v>
      </c>
      <c r="S4299">
        <v>80</v>
      </c>
    </row>
    <row r="4300" spans="2:19" x14ac:dyDescent="0.25">
      <c r="B4300">
        <v>4298</v>
      </c>
      <c r="C4300" t="s">
        <v>66</v>
      </c>
      <c r="D4300" t="s">
        <v>55</v>
      </c>
      <c r="E4300" s="10">
        <v>1.1574074074074073E-5</v>
      </c>
      <c r="F4300" t="s">
        <v>921</v>
      </c>
      <c r="G4300" t="s">
        <v>5572</v>
      </c>
      <c r="H4300" s="11">
        <v>44171.448171296295</v>
      </c>
      <c r="I4300" t="s">
        <v>5573</v>
      </c>
      <c r="J4300">
        <v>0</v>
      </c>
      <c r="K4300">
        <v>81</v>
      </c>
      <c r="M4300">
        <v>4298</v>
      </c>
      <c r="N4300" s="16">
        <v>1.1574074074074073E-5</v>
      </c>
      <c r="O4300">
        <v>6</v>
      </c>
      <c r="P4300">
        <v>5</v>
      </c>
      <c r="Q4300">
        <f>pqZwift[[#This Row],[Afstand]]+IF(pqZwift[[#This Row],[Index]]&gt;1,Q4299,0)</f>
        <v>27488</v>
      </c>
      <c r="R4300">
        <v>19</v>
      </c>
      <c r="S4300">
        <v>81</v>
      </c>
    </row>
    <row r="4301" spans="2:19" x14ac:dyDescent="0.25">
      <c r="B4301">
        <v>4299</v>
      </c>
      <c r="C4301" t="s">
        <v>66</v>
      </c>
      <c r="D4301" t="s">
        <v>44</v>
      </c>
      <c r="E4301" s="10">
        <v>1.1574074074074073E-5</v>
      </c>
      <c r="F4301" t="s">
        <v>52</v>
      </c>
      <c r="G4301" t="s">
        <v>336</v>
      </c>
      <c r="H4301" s="11">
        <v>44171.448182870372</v>
      </c>
      <c r="I4301" t="s">
        <v>5574</v>
      </c>
      <c r="J4301">
        <v>0</v>
      </c>
      <c r="K4301">
        <v>80</v>
      </c>
      <c r="M4301">
        <v>4299</v>
      </c>
      <c r="N4301" s="16">
        <v>1.1574074074074073E-5</v>
      </c>
      <c r="O4301">
        <v>6</v>
      </c>
      <c r="P4301">
        <v>4</v>
      </c>
      <c r="Q4301">
        <f>pqZwift[[#This Row],[Afstand]]+IF(pqZwift[[#This Row],[Index]]&gt;1,Q4300,0)</f>
        <v>27492</v>
      </c>
      <c r="R4301">
        <v>16</v>
      </c>
      <c r="S4301">
        <v>80</v>
      </c>
    </row>
    <row r="4302" spans="2:19" x14ac:dyDescent="0.25">
      <c r="B4302">
        <v>4300</v>
      </c>
      <c r="C4302" t="s">
        <v>43</v>
      </c>
      <c r="D4302" t="s">
        <v>55</v>
      </c>
      <c r="E4302" s="10">
        <v>1.1574074074074073E-5</v>
      </c>
      <c r="F4302" t="s">
        <v>56</v>
      </c>
      <c r="G4302" t="s">
        <v>336</v>
      </c>
      <c r="H4302" s="11">
        <v>44171.448194444441</v>
      </c>
      <c r="I4302" t="s">
        <v>5575</v>
      </c>
      <c r="J4302">
        <v>0</v>
      </c>
      <c r="K4302">
        <v>81</v>
      </c>
      <c r="M4302">
        <v>4300</v>
      </c>
      <c r="N4302" s="16">
        <v>1.1574074074074073E-5</v>
      </c>
      <c r="O4302">
        <v>7</v>
      </c>
      <c r="P4302">
        <v>5</v>
      </c>
      <c r="Q4302">
        <f>pqZwift[[#This Row],[Afstand]]+IF(pqZwift[[#This Row],[Index]]&gt;1,Q4301,0)</f>
        <v>27497</v>
      </c>
      <c r="R4302">
        <v>17</v>
      </c>
      <c r="S4302">
        <v>81</v>
      </c>
    </row>
    <row r="4303" spans="2:19" x14ac:dyDescent="0.25">
      <c r="B4303">
        <v>4301</v>
      </c>
      <c r="C4303" t="s">
        <v>43</v>
      </c>
      <c r="D4303" t="s">
        <v>44</v>
      </c>
      <c r="E4303" s="10">
        <v>1.1574074074074073E-5</v>
      </c>
      <c r="F4303" t="s">
        <v>52</v>
      </c>
      <c r="G4303" t="s">
        <v>480</v>
      </c>
      <c r="H4303" s="11">
        <v>44171.448206018518</v>
      </c>
      <c r="I4303" t="s">
        <v>5576</v>
      </c>
      <c r="J4303">
        <v>0</v>
      </c>
      <c r="K4303">
        <v>81</v>
      </c>
      <c r="M4303">
        <v>4301</v>
      </c>
      <c r="N4303" s="16">
        <v>1.1574074074074073E-5</v>
      </c>
      <c r="O4303">
        <v>7</v>
      </c>
      <c r="P4303">
        <v>4</v>
      </c>
      <c r="Q4303">
        <f>pqZwift[[#This Row],[Afstand]]+IF(pqZwift[[#This Row],[Index]]&gt;1,Q4302,0)</f>
        <v>27501</v>
      </c>
      <c r="R4303">
        <v>16</v>
      </c>
      <c r="S4303">
        <v>81</v>
      </c>
    </row>
    <row r="4304" spans="2:19" x14ac:dyDescent="0.25">
      <c r="B4304">
        <v>4302</v>
      </c>
      <c r="C4304" t="s">
        <v>43</v>
      </c>
      <c r="D4304" t="s">
        <v>44</v>
      </c>
      <c r="E4304" s="10">
        <v>1.1574074074074073E-5</v>
      </c>
      <c r="F4304" t="s">
        <v>52</v>
      </c>
      <c r="G4304" t="s">
        <v>336</v>
      </c>
      <c r="H4304" s="11">
        <v>44171.448217592595</v>
      </c>
      <c r="I4304" t="s">
        <v>5577</v>
      </c>
      <c r="J4304">
        <v>0</v>
      </c>
      <c r="K4304">
        <v>80</v>
      </c>
      <c r="M4304">
        <v>4302</v>
      </c>
      <c r="N4304" s="16">
        <v>1.1574074074074073E-5</v>
      </c>
      <c r="O4304">
        <v>7</v>
      </c>
      <c r="P4304">
        <v>4</v>
      </c>
      <c r="Q4304">
        <f>pqZwift[[#This Row],[Afstand]]+IF(pqZwift[[#This Row],[Index]]&gt;1,Q4303,0)</f>
        <v>27505</v>
      </c>
      <c r="R4304">
        <v>16</v>
      </c>
      <c r="S4304">
        <v>80</v>
      </c>
    </row>
    <row r="4305" spans="2:19" x14ac:dyDescent="0.25">
      <c r="B4305">
        <v>4303</v>
      </c>
      <c r="C4305" t="s">
        <v>43</v>
      </c>
      <c r="D4305" t="s">
        <v>44</v>
      </c>
      <c r="E4305" s="10">
        <v>1.1574074074074073E-5</v>
      </c>
      <c r="F4305" t="s">
        <v>45</v>
      </c>
      <c r="G4305" t="s">
        <v>336</v>
      </c>
      <c r="H4305" s="11">
        <v>44171.448229166665</v>
      </c>
      <c r="I4305" t="s">
        <v>5578</v>
      </c>
      <c r="J4305">
        <v>0</v>
      </c>
      <c r="K4305">
        <v>81</v>
      </c>
      <c r="M4305">
        <v>4303</v>
      </c>
      <c r="N4305" s="16">
        <v>1.1574074074074073E-5</v>
      </c>
      <c r="O4305">
        <v>7</v>
      </c>
      <c r="P4305">
        <v>4</v>
      </c>
      <c r="Q4305">
        <f>pqZwift[[#This Row],[Afstand]]+IF(pqZwift[[#This Row],[Index]]&gt;1,Q4304,0)</f>
        <v>27509</v>
      </c>
      <c r="R4305">
        <v>15</v>
      </c>
      <c r="S4305">
        <v>81</v>
      </c>
    </row>
    <row r="4306" spans="2:19" x14ac:dyDescent="0.25">
      <c r="B4306">
        <v>4304</v>
      </c>
      <c r="C4306" t="s">
        <v>43</v>
      </c>
      <c r="D4306" t="s">
        <v>44</v>
      </c>
      <c r="E4306" s="10">
        <v>1.1574074074074073E-5</v>
      </c>
      <c r="F4306" t="s">
        <v>52</v>
      </c>
      <c r="G4306" t="s">
        <v>336</v>
      </c>
      <c r="H4306" s="11">
        <v>44171.448240740741</v>
      </c>
      <c r="I4306" t="s">
        <v>5579</v>
      </c>
      <c r="J4306">
        <v>0</v>
      </c>
      <c r="K4306">
        <v>81</v>
      </c>
      <c r="M4306">
        <v>4304</v>
      </c>
      <c r="N4306" s="16">
        <v>1.1574074074074073E-5</v>
      </c>
      <c r="O4306">
        <v>7</v>
      </c>
      <c r="P4306">
        <v>4</v>
      </c>
      <c r="Q4306">
        <f>pqZwift[[#This Row],[Afstand]]+IF(pqZwift[[#This Row],[Index]]&gt;1,Q4305,0)</f>
        <v>27513</v>
      </c>
      <c r="R4306">
        <v>16</v>
      </c>
      <c r="S4306">
        <v>81</v>
      </c>
    </row>
    <row r="4307" spans="2:19" x14ac:dyDescent="0.25">
      <c r="B4307">
        <v>4305</v>
      </c>
      <c r="C4307" t="s">
        <v>35</v>
      </c>
      <c r="D4307" t="s">
        <v>55</v>
      </c>
      <c r="E4307" s="10">
        <v>1.1574074074074073E-5</v>
      </c>
      <c r="F4307" t="s">
        <v>56</v>
      </c>
      <c r="G4307" t="s">
        <v>254</v>
      </c>
      <c r="H4307" s="11">
        <v>44171.448252314818</v>
      </c>
      <c r="I4307" t="s">
        <v>5580</v>
      </c>
      <c r="J4307">
        <v>0</v>
      </c>
      <c r="K4307">
        <v>81</v>
      </c>
      <c r="M4307">
        <v>4305</v>
      </c>
      <c r="N4307" s="16">
        <v>1.1574074074074073E-5</v>
      </c>
      <c r="O4307">
        <v>8</v>
      </c>
      <c r="P4307">
        <v>5</v>
      </c>
      <c r="Q4307">
        <f>pqZwift[[#This Row],[Afstand]]+IF(pqZwift[[#This Row],[Index]]&gt;1,Q4306,0)</f>
        <v>27518</v>
      </c>
      <c r="R4307">
        <v>17</v>
      </c>
      <c r="S4307">
        <v>81</v>
      </c>
    </row>
    <row r="4308" spans="2:19" x14ac:dyDescent="0.25">
      <c r="B4308">
        <v>4306</v>
      </c>
      <c r="C4308" t="s">
        <v>35</v>
      </c>
      <c r="D4308" t="s">
        <v>44</v>
      </c>
      <c r="E4308" s="10">
        <v>1.1574074074074073E-5</v>
      </c>
      <c r="F4308" t="s">
        <v>45</v>
      </c>
      <c r="G4308" t="s">
        <v>336</v>
      </c>
      <c r="H4308" s="11">
        <v>44171.448263888888</v>
      </c>
      <c r="I4308" t="s">
        <v>5581</v>
      </c>
      <c r="J4308">
        <v>0</v>
      </c>
      <c r="K4308">
        <v>82</v>
      </c>
      <c r="M4308">
        <v>4306</v>
      </c>
      <c r="N4308" s="16">
        <v>1.1574074074074073E-5</v>
      </c>
      <c r="O4308">
        <v>8</v>
      </c>
      <c r="P4308">
        <v>4</v>
      </c>
      <c r="Q4308">
        <f>pqZwift[[#This Row],[Afstand]]+IF(pqZwift[[#This Row],[Index]]&gt;1,Q4307,0)</f>
        <v>27522</v>
      </c>
      <c r="R4308">
        <v>15</v>
      </c>
      <c r="S4308">
        <v>82</v>
      </c>
    </row>
    <row r="4309" spans="2:19" x14ac:dyDescent="0.25">
      <c r="B4309">
        <v>4307</v>
      </c>
      <c r="C4309" t="s">
        <v>35</v>
      </c>
      <c r="D4309" t="s">
        <v>44</v>
      </c>
      <c r="E4309" s="10">
        <v>1.1574074074074073E-5</v>
      </c>
      <c r="F4309" t="s">
        <v>1151</v>
      </c>
      <c r="G4309" t="s">
        <v>336</v>
      </c>
      <c r="H4309" s="11">
        <v>44171.448275462964</v>
      </c>
      <c r="I4309" t="s">
        <v>5582</v>
      </c>
      <c r="J4309">
        <v>0</v>
      </c>
      <c r="K4309">
        <v>82</v>
      </c>
      <c r="M4309">
        <v>4307</v>
      </c>
      <c r="N4309" s="16">
        <v>1.1574074074074073E-5</v>
      </c>
      <c r="O4309">
        <v>8</v>
      </c>
      <c r="P4309">
        <v>4</v>
      </c>
      <c r="Q4309">
        <f>pqZwift[[#This Row],[Afstand]]+IF(pqZwift[[#This Row],[Index]]&gt;1,Q4308,0)</f>
        <v>27526</v>
      </c>
      <c r="R4309">
        <v>14</v>
      </c>
      <c r="S4309">
        <v>82</v>
      </c>
    </row>
    <row r="4310" spans="2:19" x14ac:dyDescent="0.25">
      <c r="B4310">
        <v>4308</v>
      </c>
      <c r="C4310" t="s">
        <v>35</v>
      </c>
      <c r="D4310" t="s">
        <v>44</v>
      </c>
      <c r="E4310" s="10">
        <v>1.1574074074074073E-5</v>
      </c>
      <c r="F4310" t="s">
        <v>45</v>
      </c>
      <c r="G4310" t="s">
        <v>475</v>
      </c>
      <c r="H4310" s="11">
        <v>44171.448287037034</v>
      </c>
      <c r="I4310" t="s">
        <v>5583</v>
      </c>
      <c r="J4310">
        <v>0</v>
      </c>
      <c r="K4310">
        <v>82</v>
      </c>
      <c r="M4310">
        <v>4308</v>
      </c>
      <c r="N4310" s="16">
        <v>1.1574074074074073E-5</v>
      </c>
      <c r="O4310">
        <v>8</v>
      </c>
      <c r="P4310">
        <v>4</v>
      </c>
      <c r="Q4310">
        <f>pqZwift[[#This Row],[Afstand]]+IF(pqZwift[[#This Row],[Index]]&gt;1,Q4309,0)</f>
        <v>27530</v>
      </c>
      <c r="R4310">
        <v>15</v>
      </c>
      <c r="S4310">
        <v>82</v>
      </c>
    </row>
    <row r="4311" spans="2:19" x14ac:dyDescent="0.25">
      <c r="B4311">
        <v>4309</v>
      </c>
      <c r="C4311" t="s">
        <v>35</v>
      </c>
      <c r="D4311" t="s">
        <v>44</v>
      </c>
      <c r="E4311" s="10">
        <v>1.1574074074074073E-5</v>
      </c>
      <c r="F4311" t="s">
        <v>1154</v>
      </c>
      <c r="G4311" t="s">
        <v>336</v>
      </c>
      <c r="H4311" s="11">
        <v>44171.448298611111</v>
      </c>
      <c r="I4311" t="s">
        <v>5584</v>
      </c>
      <c r="J4311">
        <v>0</v>
      </c>
      <c r="K4311">
        <v>83</v>
      </c>
      <c r="M4311">
        <v>4309</v>
      </c>
      <c r="N4311" s="16">
        <v>1.1574074074074073E-5</v>
      </c>
      <c r="O4311">
        <v>8</v>
      </c>
      <c r="P4311">
        <v>4</v>
      </c>
      <c r="Q4311">
        <f>pqZwift[[#This Row],[Afstand]]+IF(pqZwift[[#This Row],[Index]]&gt;1,Q4310,0)</f>
        <v>27534</v>
      </c>
      <c r="R4311">
        <v>13</v>
      </c>
      <c r="S4311">
        <v>83</v>
      </c>
    </row>
    <row r="4312" spans="2:19" x14ac:dyDescent="0.25">
      <c r="B4312">
        <v>4310</v>
      </c>
      <c r="C4312" t="s">
        <v>35</v>
      </c>
      <c r="D4312" t="s">
        <v>44</v>
      </c>
      <c r="E4312" s="10">
        <v>1.1574074074074073E-5</v>
      </c>
      <c r="F4312" t="s">
        <v>52</v>
      </c>
      <c r="G4312" t="s">
        <v>2528</v>
      </c>
      <c r="H4312" s="11">
        <v>44171.448310185187</v>
      </c>
      <c r="I4312" t="s">
        <v>5585</v>
      </c>
      <c r="J4312">
        <v>0</v>
      </c>
      <c r="K4312">
        <v>82</v>
      </c>
      <c r="M4312">
        <v>4310</v>
      </c>
      <c r="N4312" s="16">
        <v>1.1574074074074073E-5</v>
      </c>
      <c r="O4312">
        <v>8</v>
      </c>
      <c r="P4312">
        <v>4</v>
      </c>
      <c r="Q4312">
        <f>pqZwift[[#This Row],[Afstand]]+IF(pqZwift[[#This Row],[Index]]&gt;1,Q4311,0)</f>
        <v>27538</v>
      </c>
      <c r="R4312">
        <v>16</v>
      </c>
      <c r="S4312">
        <v>82</v>
      </c>
    </row>
    <row r="4313" spans="2:19" x14ac:dyDescent="0.25">
      <c r="B4313">
        <v>4311</v>
      </c>
      <c r="C4313" t="s">
        <v>87</v>
      </c>
      <c r="D4313" t="s">
        <v>44</v>
      </c>
      <c r="E4313" s="10">
        <v>1.1574074074074073E-5</v>
      </c>
      <c r="F4313" t="s">
        <v>1151</v>
      </c>
      <c r="G4313" t="s">
        <v>273</v>
      </c>
      <c r="H4313" s="11">
        <v>44171.448321759257</v>
      </c>
      <c r="I4313" t="s">
        <v>5586</v>
      </c>
      <c r="J4313">
        <v>0</v>
      </c>
      <c r="K4313">
        <v>81</v>
      </c>
      <c r="M4313">
        <v>4311</v>
      </c>
      <c r="N4313" s="16">
        <v>1.1574074074074073E-5</v>
      </c>
      <c r="O4313">
        <v>9</v>
      </c>
      <c r="P4313">
        <v>4</v>
      </c>
      <c r="Q4313">
        <f>pqZwift[[#This Row],[Afstand]]+IF(pqZwift[[#This Row],[Index]]&gt;1,Q4312,0)</f>
        <v>27542</v>
      </c>
      <c r="R4313">
        <v>14</v>
      </c>
      <c r="S4313">
        <v>81</v>
      </c>
    </row>
    <row r="4314" spans="2:19" x14ac:dyDescent="0.25">
      <c r="B4314">
        <v>4312</v>
      </c>
      <c r="C4314" t="s">
        <v>87</v>
      </c>
      <c r="D4314" t="s">
        <v>44</v>
      </c>
      <c r="E4314" s="10">
        <v>1.1574074074074073E-5</v>
      </c>
      <c r="F4314" t="s">
        <v>45</v>
      </c>
      <c r="G4314" t="s">
        <v>1296</v>
      </c>
      <c r="H4314" s="11">
        <v>44171.448333333334</v>
      </c>
      <c r="I4314" t="s">
        <v>5587</v>
      </c>
      <c r="J4314">
        <v>0</v>
      </c>
      <c r="K4314">
        <v>80</v>
      </c>
      <c r="M4314">
        <v>4312</v>
      </c>
      <c r="N4314" s="16">
        <v>1.1574074074074073E-5</v>
      </c>
      <c r="O4314">
        <v>9</v>
      </c>
      <c r="P4314">
        <v>4</v>
      </c>
      <c r="Q4314">
        <f>pqZwift[[#This Row],[Afstand]]+IF(pqZwift[[#This Row],[Index]]&gt;1,Q4313,0)</f>
        <v>27546</v>
      </c>
      <c r="R4314">
        <v>15</v>
      </c>
      <c r="S4314">
        <v>80</v>
      </c>
    </row>
    <row r="4315" spans="2:19" x14ac:dyDescent="0.25">
      <c r="B4315">
        <v>4313</v>
      </c>
      <c r="C4315" t="s">
        <v>87</v>
      </c>
      <c r="D4315" t="s">
        <v>44</v>
      </c>
      <c r="E4315" s="10">
        <v>1.1574074074074073E-5</v>
      </c>
      <c r="F4315" t="s">
        <v>1151</v>
      </c>
      <c r="G4315" t="s">
        <v>1294</v>
      </c>
      <c r="H4315" s="11">
        <v>44171.448344907411</v>
      </c>
      <c r="I4315" t="s">
        <v>5588</v>
      </c>
      <c r="J4315">
        <v>0</v>
      </c>
      <c r="K4315">
        <v>80</v>
      </c>
      <c r="M4315">
        <v>4313</v>
      </c>
      <c r="N4315" s="16">
        <v>1.1574074074074073E-5</v>
      </c>
      <c r="O4315">
        <v>9</v>
      </c>
      <c r="P4315">
        <v>4</v>
      </c>
      <c r="Q4315">
        <f>pqZwift[[#This Row],[Afstand]]+IF(pqZwift[[#This Row],[Index]]&gt;1,Q4314,0)</f>
        <v>27550</v>
      </c>
      <c r="R4315">
        <v>14</v>
      </c>
      <c r="S4315">
        <v>80</v>
      </c>
    </row>
    <row r="4316" spans="2:19" x14ac:dyDescent="0.25">
      <c r="B4316">
        <v>4314</v>
      </c>
      <c r="C4316" t="s">
        <v>87</v>
      </c>
      <c r="D4316" t="s">
        <v>44</v>
      </c>
      <c r="E4316" s="10">
        <v>1.1574074074074073E-5</v>
      </c>
      <c r="F4316" t="s">
        <v>1154</v>
      </c>
      <c r="G4316" t="s">
        <v>320</v>
      </c>
      <c r="H4316" s="11">
        <v>44171.44835648148</v>
      </c>
      <c r="I4316" t="s">
        <v>5589</v>
      </c>
      <c r="J4316">
        <v>0</v>
      </c>
      <c r="K4316">
        <v>80</v>
      </c>
      <c r="M4316">
        <v>4314</v>
      </c>
      <c r="N4316" s="16">
        <v>1.1574074074074073E-5</v>
      </c>
      <c r="O4316">
        <v>9</v>
      </c>
      <c r="P4316">
        <v>4</v>
      </c>
      <c r="Q4316">
        <f>pqZwift[[#This Row],[Afstand]]+IF(pqZwift[[#This Row],[Index]]&gt;1,Q4315,0)</f>
        <v>27554</v>
      </c>
      <c r="R4316">
        <v>13</v>
      </c>
      <c r="S4316">
        <v>80</v>
      </c>
    </row>
    <row r="4317" spans="2:19" x14ac:dyDescent="0.25">
      <c r="B4317">
        <v>4315</v>
      </c>
      <c r="C4317" t="s">
        <v>87</v>
      </c>
      <c r="D4317" t="s">
        <v>55</v>
      </c>
      <c r="E4317" s="10">
        <v>1.1574074074074073E-5</v>
      </c>
      <c r="F4317" t="s">
        <v>56</v>
      </c>
      <c r="G4317" t="s">
        <v>207</v>
      </c>
      <c r="H4317" s="11">
        <v>44171.448368055557</v>
      </c>
      <c r="I4317" t="s">
        <v>5590</v>
      </c>
      <c r="J4317">
        <v>0</v>
      </c>
      <c r="K4317">
        <v>81</v>
      </c>
      <c r="M4317">
        <v>4315</v>
      </c>
      <c r="N4317" s="16">
        <v>1.1574074074074073E-5</v>
      </c>
      <c r="O4317">
        <v>9</v>
      </c>
      <c r="P4317">
        <v>5</v>
      </c>
      <c r="Q4317">
        <f>pqZwift[[#This Row],[Afstand]]+IF(pqZwift[[#This Row],[Index]]&gt;1,Q4316,0)</f>
        <v>27559</v>
      </c>
      <c r="R4317">
        <v>17</v>
      </c>
      <c r="S4317">
        <v>81</v>
      </c>
    </row>
    <row r="4318" spans="2:19" x14ac:dyDescent="0.25">
      <c r="B4318">
        <v>4316</v>
      </c>
      <c r="C4318" t="s">
        <v>87</v>
      </c>
      <c r="D4318" t="s">
        <v>44</v>
      </c>
      <c r="E4318" s="10">
        <v>1.1574074074074073E-5</v>
      </c>
      <c r="F4318" t="s">
        <v>1154</v>
      </c>
      <c r="G4318" t="s">
        <v>3271</v>
      </c>
      <c r="H4318" s="11">
        <v>44171.448379629626</v>
      </c>
      <c r="I4318" t="s">
        <v>5591</v>
      </c>
      <c r="J4318">
        <v>0</v>
      </c>
      <c r="K4318">
        <v>82</v>
      </c>
      <c r="M4318">
        <v>4316</v>
      </c>
      <c r="N4318" s="16">
        <v>1.1574074074074073E-5</v>
      </c>
      <c r="O4318">
        <v>9</v>
      </c>
      <c r="P4318">
        <v>4</v>
      </c>
      <c r="Q4318">
        <f>pqZwift[[#This Row],[Afstand]]+IF(pqZwift[[#This Row],[Index]]&gt;1,Q4317,0)</f>
        <v>27563</v>
      </c>
      <c r="R4318">
        <v>13</v>
      </c>
      <c r="S4318">
        <v>82</v>
      </c>
    </row>
    <row r="4319" spans="2:19" x14ac:dyDescent="0.25">
      <c r="B4319">
        <v>4317</v>
      </c>
      <c r="C4319" t="s">
        <v>87</v>
      </c>
      <c r="D4319" t="s">
        <v>55</v>
      </c>
      <c r="E4319" s="10">
        <v>1.1574074074074073E-5</v>
      </c>
      <c r="F4319" t="s">
        <v>61</v>
      </c>
      <c r="G4319" t="s">
        <v>5592</v>
      </c>
      <c r="H4319" s="11">
        <v>44171.448391203703</v>
      </c>
      <c r="I4319" t="s">
        <v>5593</v>
      </c>
      <c r="J4319">
        <v>0</v>
      </c>
      <c r="K4319">
        <v>83</v>
      </c>
      <c r="M4319">
        <v>4317</v>
      </c>
      <c r="N4319" s="16">
        <v>1.1574074074074073E-5</v>
      </c>
      <c r="O4319">
        <v>9</v>
      </c>
      <c r="P4319">
        <v>5</v>
      </c>
      <c r="Q4319">
        <f>pqZwift[[#This Row],[Afstand]]+IF(pqZwift[[#This Row],[Index]]&gt;1,Q4318,0)</f>
        <v>27568</v>
      </c>
      <c r="R4319">
        <v>18</v>
      </c>
      <c r="S4319">
        <v>83</v>
      </c>
    </row>
    <row r="4320" spans="2:19" x14ac:dyDescent="0.25">
      <c r="B4320">
        <v>4318</v>
      </c>
      <c r="C4320" t="s">
        <v>87</v>
      </c>
      <c r="D4320" t="s">
        <v>44</v>
      </c>
      <c r="E4320" s="10">
        <v>1.1574074074074073E-5</v>
      </c>
      <c r="F4320" t="s">
        <v>52</v>
      </c>
      <c r="G4320" t="s">
        <v>53</v>
      </c>
      <c r="H4320" s="11">
        <v>44171.44840277778</v>
      </c>
      <c r="I4320" t="s">
        <v>5594</v>
      </c>
      <c r="J4320">
        <v>0</v>
      </c>
      <c r="K4320">
        <v>86</v>
      </c>
      <c r="M4320">
        <v>4318</v>
      </c>
      <c r="N4320" s="16">
        <v>1.1574074074074073E-5</v>
      </c>
      <c r="O4320">
        <v>9</v>
      </c>
      <c r="P4320">
        <v>4</v>
      </c>
      <c r="Q4320">
        <f>pqZwift[[#This Row],[Afstand]]+IF(pqZwift[[#This Row],[Index]]&gt;1,Q4319,0)</f>
        <v>27572</v>
      </c>
      <c r="R4320">
        <v>16</v>
      </c>
      <c r="S4320">
        <v>86</v>
      </c>
    </row>
    <row r="4321" spans="2:19" x14ac:dyDescent="0.25">
      <c r="B4321">
        <v>4319</v>
      </c>
      <c r="C4321" t="s">
        <v>87</v>
      </c>
      <c r="D4321" t="s">
        <v>55</v>
      </c>
      <c r="E4321" s="10">
        <v>1.1574074074074073E-5</v>
      </c>
      <c r="F4321" t="s">
        <v>327</v>
      </c>
      <c r="G4321" t="s">
        <v>3029</v>
      </c>
      <c r="H4321" s="11">
        <v>44171.448414351849</v>
      </c>
      <c r="I4321" t="s">
        <v>5595</v>
      </c>
      <c r="J4321">
        <v>0</v>
      </c>
      <c r="K4321">
        <v>87</v>
      </c>
      <c r="M4321">
        <v>4319</v>
      </c>
      <c r="N4321" s="16">
        <v>1.1574074074074073E-5</v>
      </c>
      <c r="O4321">
        <v>9</v>
      </c>
      <c r="P4321">
        <v>5</v>
      </c>
      <c r="Q4321">
        <f>pqZwift[[#This Row],[Afstand]]+IF(pqZwift[[#This Row],[Index]]&gt;1,Q4320,0)</f>
        <v>27577</v>
      </c>
      <c r="R4321">
        <v>20</v>
      </c>
      <c r="S4321">
        <v>87</v>
      </c>
    </row>
    <row r="4322" spans="2:19" x14ac:dyDescent="0.25">
      <c r="B4322">
        <v>4320</v>
      </c>
      <c r="C4322" t="s">
        <v>87</v>
      </c>
      <c r="D4322" t="s">
        <v>55</v>
      </c>
      <c r="E4322" s="10">
        <v>1.1574074074074073E-5</v>
      </c>
      <c r="F4322" t="s">
        <v>61</v>
      </c>
      <c r="G4322" t="s">
        <v>162</v>
      </c>
      <c r="H4322" s="11">
        <v>44171.448425925926</v>
      </c>
      <c r="I4322" t="s">
        <v>5596</v>
      </c>
      <c r="J4322">
        <v>0</v>
      </c>
      <c r="K4322">
        <v>88</v>
      </c>
      <c r="M4322">
        <v>4320</v>
      </c>
      <c r="N4322" s="16">
        <v>1.1574074074074073E-5</v>
      </c>
      <c r="O4322">
        <v>9</v>
      </c>
      <c r="P4322">
        <v>5</v>
      </c>
      <c r="Q4322">
        <f>pqZwift[[#This Row],[Afstand]]+IF(pqZwift[[#This Row],[Index]]&gt;1,Q4321,0)</f>
        <v>27582</v>
      </c>
      <c r="R4322">
        <v>18</v>
      </c>
      <c r="S4322">
        <v>88</v>
      </c>
    </row>
    <row r="4323" spans="2:19" x14ac:dyDescent="0.25">
      <c r="B4323">
        <v>4321</v>
      </c>
      <c r="C4323" t="s">
        <v>104</v>
      </c>
      <c r="D4323" t="s">
        <v>43</v>
      </c>
      <c r="E4323" s="10">
        <v>1.1574074074074073E-5</v>
      </c>
      <c r="F4323" t="s">
        <v>79</v>
      </c>
      <c r="G4323" t="s">
        <v>4841</v>
      </c>
      <c r="H4323" s="11">
        <v>44171.448437500003</v>
      </c>
      <c r="I4323" t="s">
        <v>5597</v>
      </c>
      <c r="J4323">
        <v>0</v>
      </c>
      <c r="K4323">
        <v>88</v>
      </c>
      <c r="M4323">
        <v>4321</v>
      </c>
      <c r="N4323" s="16">
        <v>1.1574074074074073E-5</v>
      </c>
      <c r="O4323">
        <v>10</v>
      </c>
      <c r="P4323">
        <v>7</v>
      </c>
      <c r="Q4323">
        <f>pqZwift[[#This Row],[Afstand]]+IF(pqZwift[[#This Row],[Index]]&gt;1,Q4322,0)</f>
        <v>27589</v>
      </c>
      <c r="R4323">
        <v>26</v>
      </c>
      <c r="S4323">
        <v>88</v>
      </c>
    </row>
    <row r="4324" spans="2:19" x14ac:dyDescent="0.25">
      <c r="B4324">
        <v>4322</v>
      </c>
      <c r="C4324" t="s">
        <v>104</v>
      </c>
      <c r="D4324" t="s">
        <v>55</v>
      </c>
      <c r="E4324" s="10">
        <v>1.1574074074074073E-5</v>
      </c>
      <c r="F4324" t="s">
        <v>61</v>
      </c>
      <c r="G4324" t="s">
        <v>3040</v>
      </c>
      <c r="H4324" s="11">
        <v>44171.448449074072</v>
      </c>
      <c r="I4324" t="s">
        <v>5598</v>
      </c>
      <c r="J4324">
        <v>0</v>
      </c>
      <c r="K4324">
        <v>88</v>
      </c>
      <c r="M4324">
        <v>4322</v>
      </c>
      <c r="N4324" s="16">
        <v>1.1574074074074073E-5</v>
      </c>
      <c r="O4324">
        <v>10</v>
      </c>
      <c r="P4324">
        <v>5</v>
      </c>
      <c r="Q4324">
        <f>pqZwift[[#This Row],[Afstand]]+IF(pqZwift[[#This Row],[Index]]&gt;1,Q4323,0)</f>
        <v>27594</v>
      </c>
      <c r="R4324">
        <v>18</v>
      </c>
      <c r="S4324">
        <v>88</v>
      </c>
    </row>
    <row r="4325" spans="2:19" x14ac:dyDescent="0.25">
      <c r="B4325">
        <v>4323</v>
      </c>
      <c r="C4325" t="s">
        <v>104</v>
      </c>
      <c r="D4325" t="s">
        <v>43</v>
      </c>
      <c r="E4325" s="10">
        <v>1.1574074074074073E-5</v>
      </c>
      <c r="F4325" t="s">
        <v>73</v>
      </c>
      <c r="G4325" t="s">
        <v>74</v>
      </c>
      <c r="H4325" s="11">
        <v>44171.448460648149</v>
      </c>
      <c r="I4325" t="s">
        <v>5599</v>
      </c>
      <c r="J4325">
        <v>0</v>
      </c>
      <c r="K4325">
        <v>88</v>
      </c>
      <c r="M4325">
        <v>4323</v>
      </c>
      <c r="N4325" s="16">
        <v>1.1574074074074073E-5</v>
      </c>
      <c r="O4325">
        <v>10</v>
      </c>
      <c r="P4325">
        <v>7</v>
      </c>
      <c r="Q4325">
        <f>pqZwift[[#This Row],[Afstand]]+IF(pqZwift[[#This Row],[Index]]&gt;1,Q4324,0)</f>
        <v>27601</v>
      </c>
      <c r="R4325">
        <v>24</v>
      </c>
      <c r="S4325">
        <v>88</v>
      </c>
    </row>
    <row r="4326" spans="2:19" x14ac:dyDescent="0.25">
      <c r="B4326">
        <v>4324</v>
      </c>
      <c r="C4326" t="s">
        <v>104</v>
      </c>
      <c r="D4326" t="s">
        <v>66</v>
      </c>
      <c r="E4326" s="10">
        <v>1.1574074074074073E-5</v>
      </c>
      <c r="F4326" t="s">
        <v>67</v>
      </c>
      <c r="G4326" t="s">
        <v>41</v>
      </c>
      <c r="H4326" s="11">
        <v>44171.448472222219</v>
      </c>
      <c r="I4326" t="s">
        <v>5600</v>
      </c>
      <c r="J4326">
        <v>0</v>
      </c>
      <c r="K4326">
        <v>87</v>
      </c>
      <c r="M4326">
        <v>4324</v>
      </c>
      <c r="N4326" s="16">
        <v>1.1574074074074073E-5</v>
      </c>
      <c r="O4326">
        <v>10</v>
      </c>
      <c r="P4326">
        <v>6</v>
      </c>
      <c r="Q4326">
        <f>pqZwift[[#This Row],[Afstand]]+IF(pqZwift[[#This Row],[Index]]&gt;1,Q4325,0)</f>
        <v>27607</v>
      </c>
      <c r="R4326">
        <v>21</v>
      </c>
      <c r="S4326">
        <v>87</v>
      </c>
    </row>
    <row r="4327" spans="2:19" x14ac:dyDescent="0.25">
      <c r="B4327">
        <v>4325</v>
      </c>
      <c r="C4327" t="s">
        <v>104</v>
      </c>
      <c r="D4327" t="s">
        <v>66</v>
      </c>
      <c r="E4327" s="10">
        <v>1.1574074074074073E-5</v>
      </c>
      <c r="F4327" t="s">
        <v>70</v>
      </c>
      <c r="G4327" t="s">
        <v>41</v>
      </c>
      <c r="H4327" s="11">
        <v>44171.448483796295</v>
      </c>
      <c r="I4327" t="s">
        <v>5601</v>
      </c>
      <c r="J4327">
        <v>0</v>
      </c>
      <c r="K4327">
        <v>88</v>
      </c>
      <c r="M4327">
        <v>4325</v>
      </c>
      <c r="N4327" s="16">
        <v>1.1574074074074073E-5</v>
      </c>
      <c r="O4327">
        <v>10</v>
      </c>
      <c r="P4327">
        <v>6</v>
      </c>
      <c r="Q4327">
        <f>pqZwift[[#This Row],[Afstand]]+IF(pqZwift[[#This Row],[Index]]&gt;1,Q4326,0)</f>
        <v>27613</v>
      </c>
      <c r="R4327">
        <v>22</v>
      </c>
      <c r="S4327">
        <v>88</v>
      </c>
    </row>
    <row r="4328" spans="2:19" x14ac:dyDescent="0.25">
      <c r="B4328">
        <v>4326</v>
      </c>
      <c r="C4328" t="s">
        <v>104</v>
      </c>
      <c r="D4328" t="s">
        <v>43</v>
      </c>
      <c r="E4328" s="10">
        <v>1.1574074074074073E-5</v>
      </c>
      <c r="F4328" t="s">
        <v>73</v>
      </c>
      <c r="G4328" t="s">
        <v>2363</v>
      </c>
      <c r="H4328" s="11">
        <v>44171.448495370372</v>
      </c>
      <c r="I4328" t="s">
        <v>5602</v>
      </c>
      <c r="J4328">
        <v>0</v>
      </c>
      <c r="K4328">
        <v>89</v>
      </c>
      <c r="M4328">
        <v>4326</v>
      </c>
      <c r="N4328" s="16">
        <v>1.1574074074074073E-5</v>
      </c>
      <c r="O4328">
        <v>10</v>
      </c>
      <c r="P4328">
        <v>7</v>
      </c>
      <c r="Q4328">
        <f>pqZwift[[#This Row],[Afstand]]+IF(pqZwift[[#This Row],[Index]]&gt;1,Q4327,0)</f>
        <v>27620</v>
      </c>
      <c r="R4328">
        <v>24</v>
      </c>
      <c r="S4328">
        <v>89</v>
      </c>
    </row>
    <row r="4329" spans="2:19" x14ac:dyDescent="0.25">
      <c r="B4329">
        <v>4327</v>
      </c>
      <c r="C4329" t="s">
        <v>104</v>
      </c>
      <c r="D4329" t="s">
        <v>66</v>
      </c>
      <c r="E4329" s="10">
        <v>1.1574074074074073E-5</v>
      </c>
      <c r="F4329" t="s">
        <v>70</v>
      </c>
      <c r="G4329" t="s">
        <v>4984</v>
      </c>
      <c r="H4329" s="11">
        <v>44171.448506944442</v>
      </c>
      <c r="I4329" t="s">
        <v>5603</v>
      </c>
      <c r="J4329">
        <v>0</v>
      </c>
      <c r="K4329">
        <v>89</v>
      </c>
      <c r="M4329">
        <v>4327</v>
      </c>
      <c r="N4329" s="16">
        <v>1.1574074074074073E-5</v>
      </c>
      <c r="O4329">
        <v>10</v>
      </c>
      <c r="P4329">
        <v>6</v>
      </c>
      <c r="Q4329">
        <f>pqZwift[[#This Row],[Afstand]]+IF(pqZwift[[#This Row],[Index]]&gt;1,Q4328,0)</f>
        <v>27626</v>
      </c>
      <c r="R4329">
        <v>22</v>
      </c>
      <c r="S4329">
        <v>89</v>
      </c>
    </row>
    <row r="4330" spans="2:19" x14ac:dyDescent="0.25">
      <c r="B4330">
        <v>4328</v>
      </c>
      <c r="C4330" t="s">
        <v>104</v>
      </c>
      <c r="D4330" t="s">
        <v>43</v>
      </c>
      <c r="E4330" s="10">
        <v>1.1574074074074073E-5</v>
      </c>
      <c r="F4330" t="s">
        <v>173</v>
      </c>
      <c r="G4330" t="s">
        <v>2915</v>
      </c>
      <c r="H4330" s="11">
        <v>44171.448518518519</v>
      </c>
      <c r="I4330" t="s">
        <v>5604</v>
      </c>
      <c r="J4330">
        <v>0</v>
      </c>
      <c r="K4330">
        <v>90</v>
      </c>
      <c r="M4330">
        <v>4328</v>
      </c>
      <c r="N4330" s="16">
        <v>1.1574074074074073E-5</v>
      </c>
      <c r="O4330">
        <v>10</v>
      </c>
      <c r="P4330">
        <v>7</v>
      </c>
      <c r="Q4330">
        <f>pqZwift[[#This Row],[Afstand]]+IF(pqZwift[[#This Row],[Index]]&gt;1,Q4329,0)</f>
        <v>27633</v>
      </c>
      <c r="R4330">
        <v>25</v>
      </c>
      <c r="S4330">
        <v>90</v>
      </c>
    </row>
    <row r="4331" spans="2:19" x14ac:dyDescent="0.25">
      <c r="B4331">
        <v>4329</v>
      </c>
      <c r="C4331" t="s">
        <v>104</v>
      </c>
      <c r="D4331" t="s">
        <v>66</v>
      </c>
      <c r="E4331" s="10">
        <v>1.1574074074074073E-5</v>
      </c>
      <c r="F4331" t="s">
        <v>67</v>
      </c>
      <c r="G4331" t="s">
        <v>5066</v>
      </c>
      <c r="H4331" s="11">
        <v>44171.448530092595</v>
      </c>
      <c r="I4331" t="s">
        <v>5605</v>
      </c>
      <c r="J4331">
        <v>0</v>
      </c>
      <c r="K4331">
        <v>89</v>
      </c>
      <c r="M4331">
        <v>4329</v>
      </c>
      <c r="N4331" s="16">
        <v>1.1574074074074073E-5</v>
      </c>
      <c r="O4331">
        <v>10</v>
      </c>
      <c r="P4331">
        <v>6</v>
      </c>
      <c r="Q4331">
        <f>pqZwift[[#This Row],[Afstand]]+IF(pqZwift[[#This Row],[Index]]&gt;1,Q4330,0)</f>
        <v>27639</v>
      </c>
      <c r="R4331">
        <v>21</v>
      </c>
      <c r="S4331">
        <v>89</v>
      </c>
    </row>
    <row r="4332" spans="2:19" x14ac:dyDescent="0.25">
      <c r="B4332">
        <v>4330</v>
      </c>
      <c r="C4332" t="s">
        <v>104</v>
      </c>
      <c r="D4332" t="s">
        <v>43</v>
      </c>
      <c r="E4332" s="10">
        <v>1.1574074074074073E-5</v>
      </c>
      <c r="F4332" t="s">
        <v>173</v>
      </c>
      <c r="G4332" t="s">
        <v>4862</v>
      </c>
      <c r="H4332" s="11">
        <v>44171.448541666665</v>
      </c>
      <c r="I4332" t="s">
        <v>5606</v>
      </c>
      <c r="J4332">
        <v>0</v>
      </c>
      <c r="K4332">
        <v>89</v>
      </c>
      <c r="M4332">
        <v>4330</v>
      </c>
      <c r="N4332" s="16">
        <v>1.1574074074074073E-5</v>
      </c>
      <c r="O4332">
        <v>10</v>
      </c>
      <c r="P4332">
        <v>7</v>
      </c>
      <c r="Q4332">
        <f>pqZwift[[#This Row],[Afstand]]+IF(pqZwift[[#This Row],[Index]]&gt;1,Q4331,0)</f>
        <v>27646</v>
      </c>
      <c r="R4332">
        <v>25</v>
      </c>
      <c r="S4332">
        <v>89</v>
      </c>
    </row>
    <row r="4333" spans="2:19" x14ac:dyDescent="0.25">
      <c r="B4333">
        <v>4331</v>
      </c>
      <c r="C4333" t="s">
        <v>104</v>
      </c>
      <c r="D4333" t="s">
        <v>43</v>
      </c>
      <c r="E4333" s="10">
        <v>1.1574074074074073E-5</v>
      </c>
      <c r="F4333" t="s">
        <v>173</v>
      </c>
      <c r="G4333" t="s">
        <v>4862</v>
      </c>
      <c r="H4333" s="11">
        <v>44171.448553240742</v>
      </c>
      <c r="I4333" t="s">
        <v>5607</v>
      </c>
      <c r="J4333">
        <v>0</v>
      </c>
      <c r="K4333">
        <v>88</v>
      </c>
      <c r="M4333">
        <v>4331</v>
      </c>
      <c r="N4333" s="16">
        <v>1.1574074074074073E-5</v>
      </c>
      <c r="O4333">
        <v>10</v>
      </c>
      <c r="P4333">
        <v>7</v>
      </c>
      <c r="Q4333">
        <f>pqZwift[[#This Row],[Afstand]]+IF(pqZwift[[#This Row],[Index]]&gt;1,Q4332,0)</f>
        <v>27653</v>
      </c>
      <c r="R4333">
        <v>25</v>
      </c>
      <c r="S4333">
        <v>88</v>
      </c>
    </row>
    <row r="4334" spans="2:19" x14ac:dyDescent="0.25">
      <c r="B4334">
        <v>4332</v>
      </c>
      <c r="C4334" t="s">
        <v>104</v>
      </c>
      <c r="D4334" t="s">
        <v>66</v>
      </c>
      <c r="E4334" s="10">
        <v>1.1574074074074073E-5</v>
      </c>
      <c r="F4334" t="s">
        <v>67</v>
      </c>
      <c r="G4334" t="s">
        <v>5066</v>
      </c>
      <c r="H4334" s="11">
        <v>44171.448564814818</v>
      </c>
      <c r="I4334" t="s">
        <v>5608</v>
      </c>
      <c r="J4334">
        <v>0</v>
      </c>
      <c r="K4334">
        <v>89</v>
      </c>
      <c r="M4334">
        <v>4332</v>
      </c>
      <c r="N4334" s="16">
        <v>1.1574074074074073E-5</v>
      </c>
      <c r="O4334">
        <v>10</v>
      </c>
      <c r="P4334">
        <v>6</v>
      </c>
      <c r="Q4334">
        <f>pqZwift[[#This Row],[Afstand]]+IF(pqZwift[[#This Row],[Index]]&gt;1,Q4333,0)</f>
        <v>27659</v>
      </c>
      <c r="R4334">
        <v>21</v>
      </c>
      <c r="S4334">
        <v>89</v>
      </c>
    </row>
    <row r="4335" spans="2:19" x14ac:dyDescent="0.25">
      <c r="B4335">
        <v>4333</v>
      </c>
      <c r="C4335" t="s">
        <v>104</v>
      </c>
      <c r="D4335" t="s">
        <v>43</v>
      </c>
      <c r="E4335" s="10">
        <v>1.1574074074074073E-5</v>
      </c>
      <c r="F4335" t="s">
        <v>173</v>
      </c>
      <c r="G4335" t="s">
        <v>2915</v>
      </c>
      <c r="H4335" s="11">
        <v>44171.448576388888</v>
      </c>
      <c r="I4335" t="s">
        <v>5609</v>
      </c>
      <c r="J4335">
        <v>0</v>
      </c>
      <c r="K4335">
        <v>86</v>
      </c>
      <c r="M4335">
        <v>4333</v>
      </c>
      <c r="N4335" s="16">
        <v>1.1574074074074073E-5</v>
      </c>
      <c r="O4335">
        <v>10</v>
      </c>
      <c r="P4335">
        <v>7</v>
      </c>
      <c r="Q4335">
        <f>pqZwift[[#This Row],[Afstand]]+IF(pqZwift[[#This Row],[Index]]&gt;1,Q4334,0)</f>
        <v>27666</v>
      </c>
      <c r="R4335">
        <v>25</v>
      </c>
      <c r="S4335">
        <v>86</v>
      </c>
    </row>
    <row r="4336" spans="2:19" x14ac:dyDescent="0.25">
      <c r="B4336">
        <v>4334</v>
      </c>
      <c r="C4336" t="s">
        <v>104</v>
      </c>
      <c r="D4336" t="s">
        <v>43</v>
      </c>
      <c r="E4336" s="10">
        <v>1.1574074074074073E-5</v>
      </c>
      <c r="F4336" t="s">
        <v>173</v>
      </c>
      <c r="G4336" t="s">
        <v>4862</v>
      </c>
      <c r="H4336" s="11">
        <v>44171.448587962965</v>
      </c>
      <c r="I4336" t="s">
        <v>5610</v>
      </c>
      <c r="J4336">
        <v>0</v>
      </c>
      <c r="K4336">
        <v>85</v>
      </c>
      <c r="M4336">
        <v>4334</v>
      </c>
      <c r="N4336" s="16">
        <v>1.1574074074074073E-5</v>
      </c>
      <c r="O4336">
        <v>10</v>
      </c>
      <c r="P4336">
        <v>7</v>
      </c>
      <c r="Q4336">
        <f>pqZwift[[#This Row],[Afstand]]+IF(pqZwift[[#This Row],[Index]]&gt;1,Q4335,0)</f>
        <v>27673</v>
      </c>
      <c r="R4336">
        <v>25</v>
      </c>
      <c r="S4336">
        <v>85</v>
      </c>
    </row>
    <row r="4337" spans="2:19" x14ac:dyDescent="0.25">
      <c r="B4337">
        <v>4335</v>
      </c>
      <c r="C4337" t="s">
        <v>104</v>
      </c>
      <c r="D4337" t="s">
        <v>43</v>
      </c>
      <c r="E4337" s="10">
        <v>1.1574074074074073E-5</v>
      </c>
      <c r="F4337" t="s">
        <v>173</v>
      </c>
      <c r="G4337" t="s">
        <v>2915</v>
      </c>
      <c r="H4337" s="11">
        <v>44171.448599537034</v>
      </c>
      <c r="I4337" t="s">
        <v>5611</v>
      </c>
      <c r="J4337">
        <v>0</v>
      </c>
      <c r="K4337">
        <v>84</v>
      </c>
      <c r="M4337">
        <v>4335</v>
      </c>
      <c r="N4337" s="16">
        <v>1.1574074074074073E-5</v>
      </c>
      <c r="O4337">
        <v>10</v>
      </c>
      <c r="P4337">
        <v>7</v>
      </c>
      <c r="Q4337">
        <f>pqZwift[[#This Row],[Afstand]]+IF(pqZwift[[#This Row],[Index]]&gt;1,Q4336,0)</f>
        <v>27680</v>
      </c>
      <c r="R4337">
        <v>25</v>
      </c>
      <c r="S4337">
        <v>84</v>
      </c>
    </row>
    <row r="4338" spans="2:19" x14ac:dyDescent="0.25">
      <c r="B4338">
        <v>4336</v>
      </c>
      <c r="C4338" t="s">
        <v>104</v>
      </c>
      <c r="D4338" t="s">
        <v>43</v>
      </c>
      <c r="E4338" s="10">
        <v>1.1574074074074073E-5</v>
      </c>
      <c r="F4338" t="s">
        <v>173</v>
      </c>
      <c r="G4338" t="s">
        <v>4862</v>
      </c>
      <c r="H4338" s="11">
        <v>44171.448611111111</v>
      </c>
      <c r="I4338" t="s">
        <v>5612</v>
      </c>
      <c r="J4338">
        <v>0</v>
      </c>
      <c r="K4338">
        <v>82</v>
      </c>
      <c r="M4338">
        <v>4336</v>
      </c>
      <c r="N4338" s="16">
        <v>1.1574074074074073E-5</v>
      </c>
      <c r="O4338">
        <v>10</v>
      </c>
      <c r="P4338">
        <v>7</v>
      </c>
      <c r="Q4338">
        <f>pqZwift[[#This Row],[Afstand]]+IF(pqZwift[[#This Row],[Index]]&gt;1,Q4337,0)</f>
        <v>27687</v>
      </c>
      <c r="R4338">
        <v>25</v>
      </c>
      <c r="S4338">
        <v>82</v>
      </c>
    </row>
    <row r="4339" spans="2:19" x14ac:dyDescent="0.25">
      <c r="B4339">
        <v>4337</v>
      </c>
      <c r="C4339" t="s">
        <v>104</v>
      </c>
      <c r="D4339" t="s">
        <v>43</v>
      </c>
      <c r="E4339" s="10">
        <v>1.1574074074074073E-5</v>
      </c>
      <c r="F4339" t="s">
        <v>79</v>
      </c>
      <c r="G4339" t="s">
        <v>2927</v>
      </c>
      <c r="H4339" s="11">
        <v>44171.448622685188</v>
      </c>
      <c r="I4339" t="s">
        <v>5613</v>
      </c>
      <c r="J4339">
        <v>0</v>
      </c>
      <c r="K4339">
        <v>83</v>
      </c>
      <c r="M4339">
        <v>4337</v>
      </c>
      <c r="N4339" s="16">
        <v>1.1574074074074073E-5</v>
      </c>
      <c r="O4339">
        <v>10</v>
      </c>
      <c r="P4339">
        <v>7</v>
      </c>
      <c r="Q4339">
        <f>pqZwift[[#This Row],[Afstand]]+IF(pqZwift[[#This Row],[Index]]&gt;1,Q4338,0)</f>
        <v>27694</v>
      </c>
      <c r="R4339">
        <v>26</v>
      </c>
      <c r="S4339">
        <v>83</v>
      </c>
    </row>
    <row r="4340" spans="2:19" x14ac:dyDescent="0.25">
      <c r="B4340">
        <v>4338</v>
      </c>
      <c r="C4340" t="s">
        <v>104</v>
      </c>
      <c r="D4340" t="s">
        <v>43</v>
      </c>
      <c r="E4340" s="10">
        <v>1.1574074074074073E-5</v>
      </c>
      <c r="F4340" t="s">
        <v>173</v>
      </c>
      <c r="G4340" t="s">
        <v>4960</v>
      </c>
      <c r="H4340" s="11">
        <v>44171.448634259257</v>
      </c>
      <c r="I4340" t="s">
        <v>5614</v>
      </c>
      <c r="J4340">
        <v>0</v>
      </c>
      <c r="K4340">
        <v>84</v>
      </c>
      <c r="M4340">
        <v>4338</v>
      </c>
      <c r="N4340" s="16">
        <v>1.1574074074074073E-5</v>
      </c>
      <c r="O4340">
        <v>10</v>
      </c>
      <c r="P4340">
        <v>7</v>
      </c>
      <c r="Q4340">
        <f>pqZwift[[#This Row],[Afstand]]+IF(pqZwift[[#This Row],[Index]]&gt;1,Q4339,0)</f>
        <v>27701</v>
      </c>
      <c r="R4340">
        <v>25</v>
      </c>
      <c r="S4340">
        <v>84</v>
      </c>
    </row>
    <row r="4341" spans="2:19" x14ac:dyDescent="0.25">
      <c r="B4341">
        <v>4339</v>
      </c>
      <c r="C4341" t="s">
        <v>104</v>
      </c>
      <c r="D4341" t="s">
        <v>35</v>
      </c>
      <c r="E4341" s="10">
        <v>1.1574074074074073E-5</v>
      </c>
      <c r="F4341" t="s">
        <v>185</v>
      </c>
      <c r="G4341" t="s">
        <v>5491</v>
      </c>
      <c r="H4341" s="11">
        <v>44171.448645833334</v>
      </c>
      <c r="I4341" t="s">
        <v>5615</v>
      </c>
      <c r="J4341">
        <v>0</v>
      </c>
      <c r="K4341">
        <v>83</v>
      </c>
      <c r="M4341">
        <v>4339</v>
      </c>
      <c r="N4341" s="16">
        <v>1.1574074074074073E-5</v>
      </c>
      <c r="O4341">
        <v>10</v>
      </c>
      <c r="P4341">
        <v>8</v>
      </c>
      <c r="Q4341">
        <f>pqZwift[[#This Row],[Afstand]]+IF(pqZwift[[#This Row],[Index]]&gt;1,Q4340,0)</f>
        <v>27709</v>
      </c>
      <c r="R4341">
        <v>28</v>
      </c>
      <c r="S4341">
        <v>83</v>
      </c>
    </row>
    <row r="4342" spans="2:19" x14ac:dyDescent="0.25">
      <c r="B4342">
        <v>4340</v>
      </c>
      <c r="C4342" t="s">
        <v>104</v>
      </c>
      <c r="D4342" t="s">
        <v>35</v>
      </c>
      <c r="E4342" s="10">
        <v>1.1574074074074073E-5</v>
      </c>
      <c r="F4342" t="s">
        <v>76</v>
      </c>
      <c r="G4342" t="s">
        <v>2237</v>
      </c>
      <c r="H4342" s="11">
        <v>44171.448657407411</v>
      </c>
      <c r="I4342" t="s">
        <v>5616</v>
      </c>
      <c r="J4342">
        <v>0</v>
      </c>
      <c r="K4342">
        <v>84</v>
      </c>
      <c r="M4342">
        <v>4340</v>
      </c>
      <c r="N4342" s="16">
        <v>1.1574074074074073E-5</v>
      </c>
      <c r="O4342">
        <v>10</v>
      </c>
      <c r="P4342">
        <v>8</v>
      </c>
      <c r="Q4342">
        <f>pqZwift[[#This Row],[Afstand]]+IF(pqZwift[[#This Row],[Index]]&gt;1,Q4341,0)</f>
        <v>27717</v>
      </c>
      <c r="R4342">
        <v>27</v>
      </c>
      <c r="S4342">
        <v>84</v>
      </c>
    </row>
    <row r="4343" spans="2:19" x14ac:dyDescent="0.25">
      <c r="B4343">
        <v>4341</v>
      </c>
      <c r="C4343" t="s">
        <v>104</v>
      </c>
      <c r="D4343" t="s">
        <v>35</v>
      </c>
      <c r="E4343" s="10">
        <v>1.1574074074074073E-5</v>
      </c>
      <c r="F4343" t="s">
        <v>185</v>
      </c>
      <c r="G4343" t="s">
        <v>5617</v>
      </c>
      <c r="H4343" s="11">
        <v>44171.44866898148</v>
      </c>
      <c r="I4343" t="s">
        <v>5618</v>
      </c>
      <c r="J4343">
        <v>0</v>
      </c>
      <c r="K4343">
        <v>85</v>
      </c>
      <c r="M4343">
        <v>4341</v>
      </c>
      <c r="N4343" s="16">
        <v>1.1574074074074073E-5</v>
      </c>
      <c r="O4343">
        <v>10</v>
      </c>
      <c r="P4343">
        <v>8</v>
      </c>
      <c r="Q4343">
        <f>pqZwift[[#This Row],[Afstand]]+IF(pqZwift[[#This Row],[Index]]&gt;1,Q4342,0)</f>
        <v>27725</v>
      </c>
      <c r="R4343">
        <v>28</v>
      </c>
      <c r="S4343">
        <v>85</v>
      </c>
    </row>
    <row r="4344" spans="2:19" x14ac:dyDescent="0.25">
      <c r="B4344">
        <v>4342</v>
      </c>
      <c r="C4344" t="s">
        <v>104</v>
      </c>
      <c r="D4344" t="s">
        <v>35</v>
      </c>
      <c r="E4344" s="10">
        <v>1.1574074074074073E-5</v>
      </c>
      <c r="F4344" t="s">
        <v>185</v>
      </c>
      <c r="G4344" t="s">
        <v>5491</v>
      </c>
      <c r="H4344" s="11">
        <v>44171.448680555557</v>
      </c>
      <c r="I4344" t="s">
        <v>5619</v>
      </c>
      <c r="J4344">
        <v>0</v>
      </c>
      <c r="K4344">
        <v>84</v>
      </c>
      <c r="M4344">
        <v>4342</v>
      </c>
      <c r="N4344" s="16">
        <v>1.1574074074074073E-5</v>
      </c>
      <c r="O4344">
        <v>10</v>
      </c>
      <c r="P4344">
        <v>8</v>
      </c>
      <c r="Q4344">
        <f>pqZwift[[#This Row],[Afstand]]+IF(pqZwift[[#This Row],[Index]]&gt;1,Q4343,0)</f>
        <v>27733</v>
      </c>
      <c r="R4344">
        <v>28</v>
      </c>
      <c r="S4344">
        <v>84</v>
      </c>
    </row>
    <row r="4345" spans="2:19" x14ac:dyDescent="0.25">
      <c r="B4345">
        <v>4343</v>
      </c>
      <c r="C4345" t="s">
        <v>104</v>
      </c>
      <c r="D4345" t="s">
        <v>35</v>
      </c>
      <c r="E4345" s="10">
        <v>1.1574074074074073E-5</v>
      </c>
      <c r="F4345" t="s">
        <v>185</v>
      </c>
      <c r="G4345" t="s">
        <v>5491</v>
      </c>
      <c r="H4345" s="11">
        <v>44171.448692129627</v>
      </c>
      <c r="I4345" t="s">
        <v>5620</v>
      </c>
      <c r="J4345">
        <v>0</v>
      </c>
      <c r="K4345">
        <v>84</v>
      </c>
      <c r="M4345">
        <v>4343</v>
      </c>
      <c r="N4345" s="16">
        <v>1.1574074074074073E-5</v>
      </c>
      <c r="O4345">
        <v>10</v>
      </c>
      <c r="P4345">
        <v>8</v>
      </c>
      <c r="Q4345">
        <f>pqZwift[[#This Row],[Afstand]]+IF(pqZwift[[#This Row],[Index]]&gt;1,Q4344,0)</f>
        <v>27741</v>
      </c>
      <c r="R4345">
        <v>28</v>
      </c>
      <c r="S4345">
        <v>84</v>
      </c>
    </row>
    <row r="4346" spans="2:19" x14ac:dyDescent="0.25">
      <c r="B4346">
        <v>4344</v>
      </c>
      <c r="C4346" t="s">
        <v>104</v>
      </c>
      <c r="D4346" t="s">
        <v>35</v>
      </c>
      <c r="E4346" s="10">
        <v>1.1574074074074073E-5</v>
      </c>
      <c r="F4346" t="s">
        <v>185</v>
      </c>
      <c r="G4346" t="s">
        <v>5617</v>
      </c>
      <c r="H4346" s="11">
        <v>44171.448703703703</v>
      </c>
      <c r="I4346" t="s">
        <v>5621</v>
      </c>
      <c r="J4346">
        <v>0</v>
      </c>
      <c r="K4346">
        <v>84</v>
      </c>
      <c r="M4346">
        <v>4344</v>
      </c>
      <c r="N4346" s="16">
        <v>1.1574074074074073E-5</v>
      </c>
      <c r="O4346">
        <v>10</v>
      </c>
      <c r="P4346">
        <v>8</v>
      </c>
      <c r="Q4346">
        <f>pqZwift[[#This Row],[Afstand]]+IF(pqZwift[[#This Row],[Index]]&gt;1,Q4345,0)</f>
        <v>27749</v>
      </c>
      <c r="R4346">
        <v>28</v>
      </c>
      <c r="S4346">
        <v>84</v>
      </c>
    </row>
    <row r="4347" spans="2:19" x14ac:dyDescent="0.25">
      <c r="B4347">
        <v>4345</v>
      </c>
      <c r="C4347" t="s">
        <v>104</v>
      </c>
      <c r="D4347" t="s">
        <v>35</v>
      </c>
      <c r="E4347" s="10">
        <v>1.1574074074074073E-5</v>
      </c>
      <c r="F4347" t="s">
        <v>185</v>
      </c>
      <c r="G4347" t="s">
        <v>4251</v>
      </c>
      <c r="H4347" s="11">
        <v>44171.44871527778</v>
      </c>
      <c r="I4347" t="s">
        <v>5622</v>
      </c>
      <c r="J4347">
        <v>0</v>
      </c>
      <c r="K4347">
        <v>85</v>
      </c>
      <c r="M4347">
        <v>4345</v>
      </c>
      <c r="N4347" s="16">
        <v>1.1574074074074073E-5</v>
      </c>
      <c r="O4347">
        <v>10</v>
      </c>
      <c r="P4347">
        <v>8</v>
      </c>
      <c r="Q4347">
        <f>pqZwift[[#This Row],[Afstand]]+IF(pqZwift[[#This Row],[Index]]&gt;1,Q4346,0)</f>
        <v>27757</v>
      </c>
      <c r="R4347">
        <v>28</v>
      </c>
      <c r="S4347">
        <v>85</v>
      </c>
    </row>
    <row r="4348" spans="2:19" x14ac:dyDescent="0.25">
      <c r="B4348">
        <v>4346</v>
      </c>
      <c r="C4348" t="s">
        <v>104</v>
      </c>
      <c r="D4348" t="s">
        <v>35</v>
      </c>
      <c r="E4348" s="10">
        <v>1.1574074074074073E-5</v>
      </c>
      <c r="F4348" t="s">
        <v>185</v>
      </c>
      <c r="G4348" t="s">
        <v>41</v>
      </c>
      <c r="H4348" s="11">
        <v>44171.44872685185</v>
      </c>
      <c r="I4348" t="s">
        <v>5623</v>
      </c>
      <c r="J4348">
        <v>0</v>
      </c>
      <c r="K4348">
        <v>84</v>
      </c>
      <c r="M4348">
        <v>4346</v>
      </c>
      <c r="N4348" s="16">
        <v>1.1574074074074073E-5</v>
      </c>
      <c r="O4348">
        <v>10</v>
      </c>
      <c r="P4348">
        <v>8</v>
      </c>
      <c r="Q4348">
        <f>pqZwift[[#This Row],[Afstand]]+IF(pqZwift[[#This Row],[Index]]&gt;1,Q4347,0)</f>
        <v>27765</v>
      </c>
      <c r="R4348">
        <v>28</v>
      </c>
      <c r="S4348">
        <v>84</v>
      </c>
    </row>
    <row r="4349" spans="2:19" x14ac:dyDescent="0.25">
      <c r="B4349">
        <v>4347</v>
      </c>
      <c r="C4349" t="s">
        <v>104</v>
      </c>
      <c r="D4349" t="s">
        <v>35</v>
      </c>
      <c r="E4349" s="10">
        <v>1.1574074074074073E-5</v>
      </c>
      <c r="F4349" t="s">
        <v>84</v>
      </c>
      <c r="G4349" t="s">
        <v>41</v>
      </c>
      <c r="H4349" s="11">
        <v>44171.448738425926</v>
      </c>
      <c r="I4349" t="s">
        <v>5624</v>
      </c>
      <c r="J4349">
        <v>0</v>
      </c>
      <c r="K4349">
        <v>85</v>
      </c>
      <c r="M4349">
        <v>4347</v>
      </c>
      <c r="N4349" s="16">
        <v>1.1574074074074073E-5</v>
      </c>
      <c r="O4349">
        <v>10</v>
      </c>
      <c r="P4349">
        <v>8</v>
      </c>
      <c r="Q4349">
        <f>pqZwift[[#This Row],[Afstand]]+IF(pqZwift[[#This Row],[Index]]&gt;1,Q4348,0)</f>
        <v>27773</v>
      </c>
      <c r="R4349">
        <v>29</v>
      </c>
      <c r="S4349">
        <v>85</v>
      </c>
    </row>
    <row r="4350" spans="2:19" x14ac:dyDescent="0.25">
      <c r="B4350">
        <v>4348</v>
      </c>
      <c r="C4350" t="s">
        <v>104</v>
      </c>
      <c r="D4350" t="s">
        <v>35</v>
      </c>
      <c r="E4350" s="10">
        <v>1.1574074074074073E-5</v>
      </c>
      <c r="F4350" t="s">
        <v>84</v>
      </c>
      <c r="G4350" t="s">
        <v>5625</v>
      </c>
      <c r="H4350" s="11">
        <v>44171.448750000003</v>
      </c>
      <c r="I4350" t="s">
        <v>5626</v>
      </c>
      <c r="J4350">
        <v>0</v>
      </c>
      <c r="K4350">
        <v>86</v>
      </c>
      <c r="M4350">
        <v>4348</v>
      </c>
      <c r="N4350" s="16">
        <v>1.1574074074074073E-5</v>
      </c>
      <c r="O4350">
        <v>10</v>
      </c>
      <c r="P4350">
        <v>8</v>
      </c>
      <c r="Q4350">
        <f>pqZwift[[#This Row],[Afstand]]+IF(pqZwift[[#This Row],[Index]]&gt;1,Q4349,0)</f>
        <v>27781</v>
      </c>
      <c r="R4350">
        <v>29</v>
      </c>
      <c r="S4350">
        <v>86</v>
      </c>
    </row>
    <row r="4351" spans="2:19" x14ac:dyDescent="0.25">
      <c r="B4351">
        <v>4349</v>
      </c>
      <c r="C4351" t="s">
        <v>104</v>
      </c>
      <c r="D4351" t="s">
        <v>35</v>
      </c>
      <c r="E4351" s="10">
        <v>1.1574074074074073E-5</v>
      </c>
      <c r="F4351" t="s">
        <v>84</v>
      </c>
      <c r="G4351" t="s">
        <v>85</v>
      </c>
      <c r="H4351" s="11">
        <v>44171.448761574073</v>
      </c>
      <c r="I4351" t="s">
        <v>5627</v>
      </c>
      <c r="J4351">
        <v>0</v>
      </c>
      <c r="K4351">
        <v>86</v>
      </c>
      <c r="M4351">
        <v>4349</v>
      </c>
      <c r="N4351" s="16">
        <v>1.1574074074074073E-5</v>
      </c>
      <c r="O4351">
        <v>10</v>
      </c>
      <c r="P4351">
        <v>8</v>
      </c>
      <c r="Q4351">
        <f>pqZwift[[#This Row],[Afstand]]+IF(pqZwift[[#This Row],[Index]]&gt;1,Q4350,0)</f>
        <v>27789</v>
      </c>
      <c r="R4351">
        <v>29</v>
      </c>
      <c r="S4351">
        <v>86</v>
      </c>
    </row>
    <row r="4352" spans="2:19" x14ac:dyDescent="0.25">
      <c r="B4352">
        <v>4350</v>
      </c>
      <c r="C4352" t="s">
        <v>87</v>
      </c>
      <c r="D4352" t="s">
        <v>35</v>
      </c>
      <c r="E4352" s="10">
        <v>1.1574074074074073E-5</v>
      </c>
      <c r="F4352" t="s">
        <v>84</v>
      </c>
      <c r="G4352" t="s">
        <v>85</v>
      </c>
      <c r="H4352" s="11">
        <v>44171.448773148149</v>
      </c>
      <c r="I4352" t="s">
        <v>5628</v>
      </c>
      <c r="J4352">
        <v>0</v>
      </c>
      <c r="K4352">
        <v>87</v>
      </c>
      <c r="M4352">
        <v>4350</v>
      </c>
      <c r="N4352" s="16">
        <v>1.1574074074074073E-5</v>
      </c>
      <c r="O4352">
        <v>9</v>
      </c>
      <c r="P4352">
        <v>8</v>
      </c>
      <c r="Q4352">
        <f>pqZwift[[#This Row],[Afstand]]+IF(pqZwift[[#This Row],[Index]]&gt;1,Q4351,0)</f>
        <v>27797</v>
      </c>
      <c r="R4352">
        <v>29</v>
      </c>
      <c r="S4352">
        <v>87</v>
      </c>
    </row>
    <row r="4353" spans="2:19" x14ac:dyDescent="0.25">
      <c r="B4353">
        <v>4351</v>
      </c>
      <c r="C4353" t="s">
        <v>87</v>
      </c>
      <c r="D4353" t="s">
        <v>35</v>
      </c>
      <c r="E4353" s="10">
        <v>1.1574074074074073E-5</v>
      </c>
      <c r="F4353" t="s">
        <v>161</v>
      </c>
      <c r="G4353" t="s">
        <v>2332</v>
      </c>
      <c r="H4353" s="11">
        <v>44171.448784722219</v>
      </c>
      <c r="I4353" t="s">
        <v>5629</v>
      </c>
      <c r="J4353">
        <v>0</v>
      </c>
      <c r="K4353">
        <v>87</v>
      </c>
      <c r="M4353">
        <v>4351</v>
      </c>
      <c r="N4353" s="16">
        <v>1.1574074074074073E-5</v>
      </c>
      <c r="O4353">
        <v>9</v>
      </c>
      <c r="P4353">
        <v>8</v>
      </c>
      <c r="Q4353">
        <f>pqZwift[[#This Row],[Afstand]]+IF(pqZwift[[#This Row],[Index]]&gt;1,Q4352,0)</f>
        <v>27805</v>
      </c>
      <c r="R4353">
        <v>30</v>
      </c>
      <c r="S4353">
        <v>87</v>
      </c>
    </row>
    <row r="4354" spans="2:19" x14ac:dyDescent="0.25">
      <c r="B4354">
        <v>4352</v>
      </c>
      <c r="C4354" t="s">
        <v>87</v>
      </c>
      <c r="D4354" t="s">
        <v>35</v>
      </c>
      <c r="E4354" s="10">
        <v>1.1574074074074073E-5</v>
      </c>
      <c r="F4354" t="s">
        <v>161</v>
      </c>
      <c r="G4354" t="s">
        <v>5630</v>
      </c>
      <c r="H4354" s="11">
        <v>44171.448796296296</v>
      </c>
      <c r="I4354" t="s">
        <v>5631</v>
      </c>
      <c r="J4354">
        <v>0</v>
      </c>
      <c r="K4354">
        <v>87</v>
      </c>
      <c r="M4354">
        <v>4352</v>
      </c>
      <c r="N4354" s="16">
        <v>1.1574074074074073E-5</v>
      </c>
      <c r="O4354">
        <v>9</v>
      </c>
      <c r="P4354">
        <v>8</v>
      </c>
      <c r="Q4354">
        <f>pqZwift[[#This Row],[Afstand]]+IF(pqZwift[[#This Row],[Index]]&gt;1,Q4353,0)</f>
        <v>27813</v>
      </c>
      <c r="R4354">
        <v>30</v>
      </c>
      <c r="S4354">
        <v>87</v>
      </c>
    </row>
    <row r="4355" spans="2:19" x14ac:dyDescent="0.25">
      <c r="B4355">
        <v>4353</v>
      </c>
      <c r="C4355" t="s">
        <v>87</v>
      </c>
      <c r="D4355" t="s">
        <v>35</v>
      </c>
      <c r="E4355" s="10">
        <v>1.1574074074074073E-5</v>
      </c>
      <c r="F4355" t="s">
        <v>161</v>
      </c>
      <c r="G4355" t="s">
        <v>162</v>
      </c>
      <c r="H4355" s="11">
        <v>44171.448807870373</v>
      </c>
      <c r="I4355" t="s">
        <v>5632</v>
      </c>
      <c r="J4355">
        <v>0</v>
      </c>
      <c r="K4355">
        <v>86</v>
      </c>
      <c r="M4355">
        <v>4353</v>
      </c>
      <c r="N4355" s="16">
        <v>1.1574074074074073E-5</v>
      </c>
      <c r="O4355">
        <v>9</v>
      </c>
      <c r="P4355">
        <v>8</v>
      </c>
      <c r="Q4355">
        <f>pqZwift[[#This Row],[Afstand]]+IF(pqZwift[[#This Row],[Index]]&gt;1,Q4354,0)</f>
        <v>27821</v>
      </c>
      <c r="R4355">
        <v>30</v>
      </c>
      <c r="S4355">
        <v>86</v>
      </c>
    </row>
    <row r="4356" spans="2:19" x14ac:dyDescent="0.25">
      <c r="B4356">
        <v>4354</v>
      </c>
      <c r="C4356" t="s">
        <v>104</v>
      </c>
      <c r="D4356" t="s">
        <v>35</v>
      </c>
      <c r="E4356" s="10">
        <v>1.1574074074074073E-5</v>
      </c>
      <c r="F4356" t="s">
        <v>161</v>
      </c>
      <c r="G4356" t="s">
        <v>162</v>
      </c>
      <c r="H4356" s="11">
        <v>44171.448819444442</v>
      </c>
      <c r="I4356" t="s">
        <v>5633</v>
      </c>
      <c r="J4356">
        <v>0</v>
      </c>
      <c r="K4356">
        <v>87</v>
      </c>
      <c r="M4356">
        <v>4354</v>
      </c>
      <c r="N4356" s="16">
        <v>1.1574074074074073E-5</v>
      </c>
      <c r="O4356">
        <v>10</v>
      </c>
      <c r="P4356">
        <v>8</v>
      </c>
      <c r="Q4356">
        <f>pqZwift[[#This Row],[Afstand]]+IF(pqZwift[[#This Row],[Index]]&gt;1,Q4355,0)</f>
        <v>27829</v>
      </c>
      <c r="R4356">
        <v>30</v>
      </c>
      <c r="S4356">
        <v>87</v>
      </c>
    </row>
    <row r="4357" spans="2:19" x14ac:dyDescent="0.25">
      <c r="B4357">
        <v>4355</v>
      </c>
      <c r="C4357" t="s">
        <v>104</v>
      </c>
      <c r="D4357" t="s">
        <v>35</v>
      </c>
      <c r="E4357" s="10">
        <v>1.1574074074074073E-5</v>
      </c>
      <c r="F4357" t="s">
        <v>76</v>
      </c>
      <c r="G4357" t="s">
        <v>38</v>
      </c>
      <c r="H4357" s="11">
        <v>44171.448831018519</v>
      </c>
      <c r="I4357" t="s">
        <v>5634</v>
      </c>
      <c r="J4357">
        <v>0</v>
      </c>
      <c r="K4357">
        <v>88</v>
      </c>
      <c r="M4357">
        <v>4355</v>
      </c>
      <c r="N4357" s="16">
        <v>1.1574074074074073E-5</v>
      </c>
      <c r="O4357">
        <v>10</v>
      </c>
      <c r="P4357">
        <v>8</v>
      </c>
      <c r="Q4357">
        <f>pqZwift[[#This Row],[Afstand]]+IF(pqZwift[[#This Row],[Index]]&gt;1,Q4356,0)</f>
        <v>27837</v>
      </c>
      <c r="R4357">
        <v>27</v>
      </c>
      <c r="S4357">
        <v>88</v>
      </c>
    </row>
    <row r="4358" spans="2:19" x14ac:dyDescent="0.25">
      <c r="B4358">
        <v>4356</v>
      </c>
      <c r="C4358" t="s">
        <v>104</v>
      </c>
      <c r="D4358" t="s">
        <v>35</v>
      </c>
      <c r="E4358" s="10">
        <v>1.1574074074074073E-5</v>
      </c>
      <c r="F4358" t="s">
        <v>76</v>
      </c>
      <c r="G4358" t="s">
        <v>38</v>
      </c>
      <c r="H4358" s="11">
        <v>44171.448842592596</v>
      </c>
      <c r="I4358" t="s">
        <v>5635</v>
      </c>
      <c r="J4358">
        <v>0</v>
      </c>
      <c r="K4358">
        <v>88</v>
      </c>
      <c r="M4358">
        <v>4356</v>
      </c>
      <c r="N4358" s="16">
        <v>1.1574074074074073E-5</v>
      </c>
      <c r="O4358">
        <v>10</v>
      </c>
      <c r="P4358">
        <v>8</v>
      </c>
      <c r="Q4358">
        <f>pqZwift[[#This Row],[Afstand]]+IF(pqZwift[[#This Row],[Index]]&gt;1,Q4357,0)</f>
        <v>27845</v>
      </c>
      <c r="R4358">
        <v>27</v>
      </c>
      <c r="S4358">
        <v>88</v>
      </c>
    </row>
    <row r="4359" spans="2:19" x14ac:dyDescent="0.25">
      <c r="B4359">
        <v>4357</v>
      </c>
      <c r="C4359" t="s">
        <v>117</v>
      </c>
      <c r="D4359" t="s">
        <v>43</v>
      </c>
      <c r="E4359" s="10">
        <v>1.1574074074074073E-5</v>
      </c>
      <c r="F4359" t="s">
        <v>73</v>
      </c>
      <c r="G4359" t="s">
        <v>2736</v>
      </c>
      <c r="H4359" s="11">
        <v>44171.448854166665</v>
      </c>
      <c r="I4359" t="s">
        <v>5636</v>
      </c>
      <c r="J4359">
        <v>0</v>
      </c>
      <c r="K4359">
        <v>88</v>
      </c>
      <c r="M4359">
        <v>4357</v>
      </c>
      <c r="N4359" s="16">
        <v>1.1574074074074073E-5</v>
      </c>
      <c r="O4359">
        <v>11</v>
      </c>
      <c r="P4359">
        <v>7</v>
      </c>
      <c r="Q4359">
        <f>pqZwift[[#This Row],[Afstand]]+IF(pqZwift[[#This Row],[Index]]&gt;1,Q4358,0)</f>
        <v>27852</v>
      </c>
      <c r="R4359">
        <v>24</v>
      </c>
      <c r="S4359">
        <v>88</v>
      </c>
    </row>
    <row r="4360" spans="2:19" x14ac:dyDescent="0.25">
      <c r="B4360">
        <v>4358</v>
      </c>
      <c r="C4360" t="s">
        <v>117</v>
      </c>
      <c r="D4360" t="s">
        <v>43</v>
      </c>
      <c r="E4360" s="10">
        <v>1.1574074074074073E-5</v>
      </c>
      <c r="F4360" t="s">
        <v>173</v>
      </c>
      <c r="G4360" t="s">
        <v>311</v>
      </c>
      <c r="H4360" s="11">
        <v>44171.448865740742</v>
      </c>
      <c r="I4360" t="s">
        <v>5637</v>
      </c>
      <c r="J4360">
        <v>0</v>
      </c>
      <c r="K4360">
        <v>86</v>
      </c>
      <c r="M4360">
        <v>4358</v>
      </c>
      <c r="N4360" s="16">
        <v>1.1574074074074073E-5</v>
      </c>
      <c r="O4360">
        <v>11</v>
      </c>
      <c r="P4360">
        <v>7</v>
      </c>
      <c r="Q4360">
        <f>pqZwift[[#This Row],[Afstand]]+IF(pqZwift[[#This Row],[Index]]&gt;1,Q4359,0)</f>
        <v>27859</v>
      </c>
      <c r="R4360">
        <v>25</v>
      </c>
      <c r="S4360">
        <v>86</v>
      </c>
    </row>
    <row r="4361" spans="2:19" x14ac:dyDescent="0.25">
      <c r="B4361">
        <v>4359</v>
      </c>
      <c r="C4361" t="s">
        <v>117</v>
      </c>
      <c r="D4361" t="s">
        <v>35</v>
      </c>
      <c r="E4361" s="10">
        <v>1.1574074074074073E-5</v>
      </c>
      <c r="F4361" t="s">
        <v>185</v>
      </c>
      <c r="G4361" t="s">
        <v>5638</v>
      </c>
      <c r="H4361" s="11">
        <v>44171.448877314811</v>
      </c>
      <c r="I4361" t="s">
        <v>5639</v>
      </c>
      <c r="J4361">
        <v>0</v>
      </c>
      <c r="K4361">
        <v>86</v>
      </c>
      <c r="M4361">
        <v>4359</v>
      </c>
      <c r="N4361" s="16">
        <v>1.1574074074074073E-5</v>
      </c>
      <c r="O4361">
        <v>11</v>
      </c>
      <c r="P4361">
        <v>8</v>
      </c>
      <c r="Q4361">
        <f>pqZwift[[#This Row],[Afstand]]+IF(pqZwift[[#This Row],[Index]]&gt;1,Q4360,0)</f>
        <v>27867</v>
      </c>
      <c r="R4361">
        <v>28</v>
      </c>
      <c r="S4361">
        <v>86</v>
      </c>
    </row>
    <row r="4362" spans="2:19" x14ac:dyDescent="0.25">
      <c r="B4362">
        <v>4360</v>
      </c>
      <c r="C4362" t="s">
        <v>401</v>
      </c>
      <c r="D4362" t="s">
        <v>55</v>
      </c>
      <c r="E4362" s="10">
        <v>1.1574074074074073E-5</v>
      </c>
      <c r="F4362" t="s">
        <v>921</v>
      </c>
      <c r="G4362" t="s">
        <v>2883</v>
      </c>
      <c r="H4362" s="11">
        <v>44171.448888888888</v>
      </c>
      <c r="I4362" t="s">
        <v>5640</v>
      </c>
      <c r="J4362">
        <v>0</v>
      </c>
      <c r="K4362">
        <v>85</v>
      </c>
      <c r="M4362">
        <v>4360</v>
      </c>
      <c r="N4362" s="16">
        <v>1.1574074074074073E-5</v>
      </c>
      <c r="O4362">
        <v>12</v>
      </c>
      <c r="P4362">
        <v>5</v>
      </c>
      <c r="Q4362">
        <f>pqZwift[[#This Row],[Afstand]]+IF(pqZwift[[#This Row],[Index]]&gt;1,Q4361,0)</f>
        <v>27872</v>
      </c>
      <c r="R4362">
        <v>19</v>
      </c>
      <c r="S4362">
        <v>85</v>
      </c>
    </row>
    <row r="4363" spans="2:19" x14ac:dyDescent="0.25">
      <c r="B4363">
        <v>4361</v>
      </c>
      <c r="C4363" t="s">
        <v>401</v>
      </c>
      <c r="D4363" t="s">
        <v>43</v>
      </c>
      <c r="E4363" s="10">
        <v>1.1574074074074073E-5</v>
      </c>
      <c r="F4363" t="s">
        <v>76</v>
      </c>
      <c r="G4363" t="s">
        <v>169</v>
      </c>
      <c r="H4363" s="11">
        <v>44171.448900462965</v>
      </c>
      <c r="I4363" t="s">
        <v>5641</v>
      </c>
      <c r="J4363">
        <v>0</v>
      </c>
      <c r="K4363">
        <v>85</v>
      </c>
      <c r="M4363">
        <v>4361</v>
      </c>
      <c r="N4363" s="16">
        <v>1.1574074074074073E-5</v>
      </c>
      <c r="O4363">
        <v>12</v>
      </c>
      <c r="P4363">
        <v>7</v>
      </c>
      <c r="Q4363">
        <f>pqZwift[[#This Row],[Afstand]]+IF(pqZwift[[#This Row],[Index]]&gt;1,Q4362,0)</f>
        <v>27879</v>
      </c>
      <c r="R4363">
        <v>27</v>
      </c>
      <c r="S4363">
        <v>85</v>
      </c>
    </row>
    <row r="4364" spans="2:19" x14ac:dyDescent="0.25">
      <c r="B4364">
        <v>4362</v>
      </c>
      <c r="C4364" t="s">
        <v>401</v>
      </c>
      <c r="D4364" t="s">
        <v>66</v>
      </c>
      <c r="E4364" s="10">
        <v>1.1574074074074073E-5</v>
      </c>
      <c r="F4364" t="s">
        <v>327</v>
      </c>
      <c r="G4364" t="s">
        <v>38</v>
      </c>
      <c r="H4364" s="11">
        <v>44171.448912037034</v>
      </c>
      <c r="I4364" t="s">
        <v>5642</v>
      </c>
      <c r="J4364">
        <v>0</v>
      </c>
      <c r="K4364">
        <v>86</v>
      </c>
      <c r="M4364">
        <v>4362</v>
      </c>
      <c r="N4364" s="16">
        <v>1.1574074074074073E-5</v>
      </c>
      <c r="O4364">
        <v>12</v>
      </c>
      <c r="P4364">
        <v>6</v>
      </c>
      <c r="Q4364">
        <f>pqZwift[[#This Row],[Afstand]]+IF(pqZwift[[#This Row],[Index]]&gt;1,Q4363,0)</f>
        <v>27885</v>
      </c>
      <c r="R4364">
        <v>20</v>
      </c>
      <c r="S4364">
        <v>86</v>
      </c>
    </row>
    <row r="4365" spans="2:19" x14ac:dyDescent="0.25">
      <c r="B4365">
        <v>4363</v>
      </c>
      <c r="C4365" t="s">
        <v>401</v>
      </c>
      <c r="D4365" t="s">
        <v>55</v>
      </c>
      <c r="E4365" s="10">
        <v>1.1574074074074073E-5</v>
      </c>
      <c r="F4365" t="s">
        <v>56</v>
      </c>
      <c r="G4365" t="s">
        <v>64</v>
      </c>
      <c r="H4365" s="11">
        <v>44171.448923611111</v>
      </c>
      <c r="I4365" t="s">
        <v>5643</v>
      </c>
      <c r="J4365">
        <v>0</v>
      </c>
      <c r="K4365">
        <v>85</v>
      </c>
      <c r="M4365">
        <v>4363</v>
      </c>
      <c r="N4365" s="16">
        <v>1.1574074074074073E-5</v>
      </c>
      <c r="O4365">
        <v>12</v>
      </c>
      <c r="P4365">
        <v>5</v>
      </c>
      <c r="Q4365">
        <f>pqZwift[[#This Row],[Afstand]]+IF(pqZwift[[#This Row],[Index]]&gt;1,Q4364,0)</f>
        <v>27890</v>
      </c>
      <c r="R4365">
        <v>17</v>
      </c>
      <c r="S4365">
        <v>85</v>
      </c>
    </row>
    <row r="4366" spans="2:19" x14ac:dyDescent="0.25">
      <c r="B4366">
        <v>4364</v>
      </c>
      <c r="C4366" t="s">
        <v>401</v>
      </c>
      <c r="D4366" t="s">
        <v>43</v>
      </c>
      <c r="E4366" s="10">
        <v>1.1574074074074073E-5</v>
      </c>
      <c r="F4366" t="s">
        <v>79</v>
      </c>
      <c r="G4366" t="s">
        <v>4843</v>
      </c>
      <c r="H4366" s="11">
        <v>44171.448935185188</v>
      </c>
      <c r="I4366" t="s">
        <v>5644</v>
      </c>
      <c r="J4366">
        <v>0</v>
      </c>
      <c r="K4366">
        <v>86</v>
      </c>
      <c r="M4366">
        <v>4364</v>
      </c>
      <c r="N4366" s="16">
        <v>1.1574074074074073E-5</v>
      </c>
      <c r="O4366">
        <v>12</v>
      </c>
      <c r="P4366">
        <v>7</v>
      </c>
      <c r="Q4366">
        <f>pqZwift[[#This Row],[Afstand]]+IF(pqZwift[[#This Row],[Index]]&gt;1,Q4365,0)</f>
        <v>27897</v>
      </c>
      <c r="R4366">
        <v>26</v>
      </c>
      <c r="S4366">
        <v>86</v>
      </c>
    </row>
    <row r="4367" spans="2:19" x14ac:dyDescent="0.25">
      <c r="B4367">
        <v>4365</v>
      </c>
      <c r="C4367" t="s">
        <v>401</v>
      </c>
      <c r="D4367" t="s">
        <v>55</v>
      </c>
      <c r="E4367" s="10">
        <v>1.1574074074074073E-5</v>
      </c>
      <c r="F4367" t="s">
        <v>61</v>
      </c>
      <c r="G4367" t="s">
        <v>132</v>
      </c>
      <c r="H4367" s="11">
        <v>44171.448946759258</v>
      </c>
      <c r="I4367" t="s">
        <v>5645</v>
      </c>
      <c r="J4367">
        <v>0</v>
      </c>
      <c r="K4367">
        <v>85</v>
      </c>
      <c r="M4367">
        <v>4365</v>
      </c>
      <c r="N4367" s="16">
        <v>1.1574074074074073E-5</v>
      </c>
      <c r="O4367">
        <v>12</v>
      </c>
      <c r="P4367">
        <v>5</v>
      </c>
      <c r="Q4367">
        <f>pqZwift[[#This Row],[Afstand]]+IF(pqZwift[[#This Row],[Index]]&gt;1,Q4366,0)</f>
        <v>27902</v>
      </c>
      <c r="R4367">
        <v>18</v>
      </c>
      <c r="S4367">
        <v>85</v>
      </c>
    </row>
    <row r="4368" spans="2:19" x14ac:dyDescent="0.25">
      <c r="B4368">
        <v>4366</v>
      </c>
      <c r="C4368" t="s">
        <v>1163</v>
      </c>
      <c r="D4368" t="s">
        <v>66</v>
      </c>
      <c r="E4368" s="10">
        <v>1.1574074074074073E-5</v>
      </c>
      <c r="F4368" t="s">
        <v>67</v>
      </c>
      <c r="G4368" t="s">
        <v>68</v>
      </c>
      <c r="H4368" s="11">
        <v>44171.448958333334</v>
      </c>
      <c r="I4368" t="s">
        <v>5646</v>
      </c>
      <c r="J4368">
        <v>0</v>
      </c>
      <c r="K4368">
        <v>85</v>
      </c>
      <c r="M4368">
        <v>4366</v>
      </c>
      <c r="N4368" s="16">
        <v>1.1574074074074073E-5</v>
      </c>
      <c r="O4368">
        <v>13</v>
      </c>
      <c r="P4368">
        <v>6</v>
      </c>
      <c r="Q4368">
        <f>pqZwift[[#This Row],[Afstand]]+IF(pqZwift[[#This Row],[Index]]&gt;1,Q4367,0)</f>
        <v>27908</v>
      </c>
      <c r="R4368">
        <v>21</v>
      </c>
      <c r="S4368">
        <v>85</v>
      </c>
    </row>
    <row r="4369" spans="2:19" x14ac:dyDescent="0.25">
      <c r="B4369">
        <v>4367</v>
      </c>
      <c r="C4369" t="s">
        <v>401</v>
      </c>
      <c r="D4369" t="s">
        <v>43</v>
      </c>
      <c r="E4369" s="10">
        <v>1.1574074074074073E-5</v>
      </c>
      <c r="F4369" t="s">
        <v>79</v>
      </c>
      <c r="G4369" t="s">
        <v>4843</v>
      </c>
      <c r="H4369" s="11">
        <v>44171.448969907404</v>
      </c>
      <c r="I4369" t="s">
        <v>5647</v>
      </c>
      <c r="J4369">
        <v>0</v>
      </c>
      <c r="K4369">
        <v>86</v>
      </c>
      <c r="M4369">
        <v>4367</v>
      </c>
      <c r="N4369" s="16">
        <v>1.1574074074074073E-5</v>
      </c>
      <c r="O4369">
        <v>12</v>
      </c>
      <c r="P4369">
        <v>7</v>
      </c>
      <c r="Q4369">
        <f>pqZwift[[#This Row],[Afstand]]+IF(pqZwift[[#This Row],[Index]]&gt;1,Q4368,0)</f>
        <v>27915</v>
      </c>
      <c r="R4369">
        <v>26</v>
      </c>
      <c r="S4369">
        <v>86</v>
      </c>
    </row>
    <row r="4370" spans="2:19" x14ac:dyDescent="0.25">
      <c r="B4370">
        <v>4368</v>
      </c>
      <c r="C4370" t="s">
        <v>401</v>
      </c>
      <c r="D4370" t="s">
        <v>66</v>
      </c>
      <c r="E4370" s="10">
        <v>1.1574074074074073E-5</v>
      </c>
      <c r="F4370" t="s">
        <v>327</v>
      </c>
      <c r="G4370" t="s">
        <v>2753</v>
      </c>
      <c r="H4370" s="11">
        <v>44171.448981481481</v>
      </c>
      <c r="I4370" t="s">
        <v>5648</v>
      </c>
      <c r="J4370">
        <v>0</v>
      </c>
      <c r="K4370">
        <v>86</v>
      </c>
      <c r="M4370">
        <v>4368</v>
      </c>
      <c r="N4370" s="16">
        <v>1.1574074074074073E-5</v>
      </c>
      <c r="O4370">
        <v>12</v>
      </c>
      <c r="P4370">
        <v>6</v>
      </c>
      <c r="Q4370">
        <f>pqZwift[[#This Row],[Afstand]]+IF(pqZwift[[#This Row],[Index]]&gt;1,Q4369,0)</f>
        <v>27921</v>
      </c>
      <c r="R4370">
        <v>20</v>
      </c>
      <c r="S4370">
        <v>86</v>
      </c>
    </row>
    <row r="4371" spans="2:19" x14ac:dyDescent="0.25">
      <c r="B4371">
        <v>4369</v>
      </c>
      <c r="C4371" t="s">
        <v>401</v>
      </c>
      <c r="D4371" t="s">
        <v>55</v>
      </c>
      <c r="E4371" s="10">
        <v>1.1574074074074073E-5</v>
      </c>
      <c r="F4371" t="s">
        <v>61</v>
      </c>
      <c r="G4371" t="s">
        <v>3946</v>
      </c>
      <c r="H4371" s="11">
        <v>44171.448993055557</v>
      </c>
      <c r="I4371" t="s">
        <v>5649</v>
      </c>
      <c r="J4371">
        <v>0</v>
      </c>
      <c r="K4371">
        <v>87</v>
      </c>
      <c r="M4371">
        <v>4369</v>
      </c>
      <c r="N4371" s="16">
        <v>1.1574074074074073E-5</v>
      </c>
      <c r="O4371">
        <v>12</v>
      </c>
      <c r="P4371">
        <v>5</v>
      </c>
      <c r="Q4371">
        <f>pqZwift[[#This Row],[Afstand]]+IF(pqZwift[[#This Row],[Index]]&gt;1,Q4370,0)</f>
        <v>27926</v>
      </c>
      <c r="R4371">
        <v>18</v>
      </c>
      <c r="S4371">
        <v>87</v>
      </c>
    </row>
    <row r="4372" spans="2:19" x14ac:dyDescent="0.25">
      <c r="B4372">
        <v>4370</v>
      </c>
      <c r="C4372" t="s">
        <v>401</v>
      </c>
      <c r="D4372" t="s">
        <v>43</v>
      </c>
      <c r="E4372" s="10">
        <v>1.1574074074074073E-5</v>
      </c>
      <c r="F4372" t="s">
        <v>173</v>
      </c>
      <c r="G4372" t="s">
        <v>351</v>
      </c>
      <c r="H4372" s="11">
        <v>44171.449004629627</v>
      </c>
      <c r="I4372" t="s">
        <v>5650</v>
      </c>
      <c r="J4372">
        <v>0</v>
      </c>
      <c r="K4372">
        <v>89</v>
      </c>
      <c r="M4372">
        <v>4370</v>
      </c>
      <c r="N4372" s="16">
        <v>1.1574074074074073E-5</v>
      </c>
      <c r="O4372">
        <v>12</v>
      </c>
      <c r="P4372">
        <v>7</v>
      </c>
      <c r="Q4372">
        <f>pqZwift[[#This Row],[Afstand]]+IF(pqZwift[[#This Row],[Index]]&gt;1,Q4371,0)</f>
        <v>27933</v>
      </c>
      <c r="R4372">
        <v>25</v>
      </c>
      <c r="S4372">
        <v>89</v>
      </c>
    </row>
    <row r="4373" spans="2:19" x14ac:dyDescent="0.25">
      <c r="B4373">
        <v>4371</v>
      </c>
      <c r="C4373" t="s">
        <v>401</v>
      </c>
      <c r="D4373" t="s">
        <v>43</v>
      </c>
      <c r="E4373" s="10">
        <v>1.1574074074074073E-5</v>
      </c>
      <c r="F4373" t="s">
        <v>173</v>
      </c>
      <c r="G4373" t="s">
        <v>394</v>
      </c>
      <c r="H4373" s="11">
        <v>44171.449016203704</v>
      </c>
      <c r="I4373" t="s">
        <v>5651</v>
      </c>
      <c r="J4373">
        <v>0</v>
      </c>
      <c r="K4373">
        <v>90</v>
      </c>
      <c r="M4373">
        <v>4371</v>
      </c>
      <c r="N4373" s="16">
        <v>1.1574074074074073E-5</v>
      </c>
      <c r="O4373">
        <v>12</v>
      </c>
      <c r="P4373">
        <v>7</v>
      </c>
      <c r="Q4373">
        <f>pqZwift[[#This Row],[Afstand]]+IF(pqZwift[[#This Row],[Index]]&gt;1,Q4372,0)</f>
        <v>27940</v>
      </c>
      <c r="R4373">
        <v>25</v>
      </c>
      <c r="S4373">
        <v>90</v>
      </c>
    </row>
    <row r="4374" spans="2:19" x14ac:dyDescent="0.25">
      <c r="B4374">
        <v>4372</v>
      </c>
      <c r="C4374" t="s">
        <v>401</v>
      </c>
      <c r="D4374" t="s">
        <v>66</v>
      </c>
      <c r="E4374" s="10">
        <v>1.1574074074074073E-5</v>
      </c>
      <c r="F4374" t="s">
        <v>67</v>
      </c>
      <c r="G4374" t="s">
        <v>286</v>
      </c>
      <c r="H4374" s="11">
        <v>44171.44902777778</v>
      </c>
      <c r="I4374" t="s">
        <v>5652</v>
      </c>
      <c r="J4374">
        <v>0</v>
      </c>
      <c r="K4374">
        <v>88</v>
      </c>
      <c r="M4374">
        <v>4372</v>
      </c>
      <c r="N4374" s="16">
        <v>1.1574074074074073E-5</v>
      </c>
      <c r="O4374">
        <v>12</v>
      </c>
      <c r="P4374">
        <v>6</v>
      </c>
      <c r="Q4374">
        <f>pqZwift[[#This Row],[Afstand]]+IF(pqZwift[[#This Row],[Index]]&gt;1,Q4373,0)</f>
        <v>27946</v>
      </c>
      <c r="R4374">
        <v>21</v>
      </c>
      <c r="S4374">
        <v>88</v>
      </c>
    </row>
    <row r="4375" spans="2:19" x14ac:dyDescent="0.25">
      <c r="B4375">
        <v>4373</v>
      </c>
      <c r="C4375" t="s">
        <v>401</v>
      </c>
      <c r="D4375" t="s">
        <v>43</v>
      </c>
      <c r="E4375" s="10">
        <v>1.1574074074074073E-5</v>
      </c>
      <c r="F4375" t="s">
        <v>173</v>
      </c>
      <c r="G4375" t="s">
        <v>399</v>
      </c>
      <c r="H4375" s="11">
        <v>44171.44903935185</v>
      </c>
      <c r="I4375" t="s">
        <v>5653</v>
      </c>
      <c r="J4375">
        <v>0</v>
      </c>
      <c r="K4375">
        <v>88</v>
      </c>
      <c r="M4375">
        <v>4373</v>
      </c>
      <c r="N4375" s="16">
        <v>1.1574074074074073E-5</v>
      </c>
      <c r="O4375">
        <v>12</v>
      </c>
      <c r="P4375">
        <v>7</v>
      </c>
      <c r="Q4375">
        <f>pqZwift[[#This Row],[Afstand]]+IF(pqZwift[[#This Row],[Index]]&gt;1,Q4374,0)</f>
        <v>27953</v>
      </c>
      <c r="R4375">
        <v>25</v>
      </c>
      <c r="S4375">
        <v>88</v>
      </c>
    </row>
    <row r="4376" spans="2:19" x14ac:dyDescent="0.25">
      <c r="B4376">
        <v>4374</v>
      </c>
      <c r="C4376" t="s">
        <v>401</v>
      </c>
      <c r="D4376" t="s">
        <v>43</v>
      </c>
      <c r="E4376" s="10">
        <v>1.1574074074074073E-5</v>
      </c>
      <c r="F4376" t="s">
        <v>173</v>
      </c>
      <c r="G4376" t="s">
        <v>403</v>
      </c>
      <c r="H4376" s="11">
        <v>44171.449050925927</v>
      </c>
      <c r="I4376" t="s">
        <v>5654</v>
      </c>
      <c r="J4376">
        <v>0</v>
      </c>
      <c r="K4376">
        <v>88</v>
      </c>
      <c r="M4376">
        <v>4374</v>
      </c>
      <c r="N4376" s="16">
        <v>1.1574074074074073E-5</v>
      </c>
      <c r="O4376">
        <v>12</v>
      </c>
      <c r="P4376">
        <v>7</v>
      </c>
      <c r="Q4376">
        <f>pqZwift[[#This Row],[Afstand]]+IF(pqZwift[[#This Row],[Index]]&gt;1,Q4375,0)</f>
        <v>27960</v>
      </c>
      <c r="R4376">
        <v>25</v>
      </c>
      <c r="S4376">
        <v>88</v>
      </c>
    </row>
    <row r="4377" spans="2:19" x14ac:dyDescent="0.25">
      <c r="B4377">
        <v>4375</v>
      </c>
      <c r="C4377" t="s">
        <v>401</v>
      </c>
      <c r="D4377" t="s">
        <v>66</v>
      </c>
      <c r="E4377" s="10">
        <v>1.1574074074074073E-5</v>
      </c>
      <c r="F4377" t="s">
        <v>67</v>
      </c>
      <c r="G4377" t="s">
        <v>5655</v>
      </c>
      <c r="H4377" s="11">
        <v>44171.449062500003</v>
      </c>
      <c r="I4377" t="s">
        <v>5656</v>
      </c>
      <c r="J4377">
        <v>0</v>
      </c>
      <c r="K4377">
        <v>86</v>
      </c>
      <c r="M4377">
        <v>4375</v>
      </c>
      <c r="N4377" s="16">
        <v>1.1574074074074073E-5</v>
      </c>
      <c r="O4377">
        <v>12</v>
      </c>
      <c r="P4377">
        <v>6</v>
      </c>
      <c r="Q4377">
        <f>pqZwift[[#This Row],[Afstand]]+IF(pqZwift[[#This Row],[Index]]&gt;1,Q4376,0)</f>
        <v>27966</v>
      </c>
      <c r="R4377">
        <v>21</v>
      </c>
      <c r="S4377">
        <v>86</v>
      </c>
    </row>
    <row r="4378" spans="2:19" x14ac:dyDescent="0.25">
      <c r="B4378">
        <v>4376</v>
      </c>
      <c r="C4378" t="s">
        <v>401</v>
      </c>
      <c r="D4378" t="s">
        <v>43</v>
      </c>
      <c r="E4378" s="10">
        <v>1.1574074074074073E-5</v>
      </c>
      <c r="F4378" t="s">
        <v>173</v>
      </c>
      <c r="G4378" t="s">
        <v>320</v>
      </c>
      <c r="H4378" s="11">
        <v>44171.449074074073</v>
      </c>
      <c r="I4378" t="s">
        <v>5657</v>
      </c>
      <c r="J4378">
        <v>0</v>
      </c>
      <c r="K4378">
        <v>85</v>
      </c>
      <c r="M4378">
        <v>4376</v>
      </c>
      <c r="N4378" s="16">
        <v>1.1574074074074073E-5</v>
      </c>
      <c r="O4378">
        <v>12</v>
      </c>
      <c r="P4378">
        <v>7</v>
      </c>
      <c r="Q4378">
        <f>pqZwift[[#This Row],[Afstand]]+IF(pqZwift[[#This Row],[Index]]&gt;1,Q4377,0)</f>
        <v>27973</v>
      </c>
      <c r="R4378">
        <v>25</v>
      </c>
      <c r="S4378">
        <v>85</v>
      </c>
    </row>
    <row r="4379" spans="2:19" x14ac:dyDescent="0.25">
      <c r="B4379">
        <v>4377</v>
      </c>
      <c r="C4379" t="s">
        <v>401</v>
      </c>
      <c r="D4379" t="s">
        <v>43</v>
      </c>
      <c r="E4379" s="10">
        <v>1.1574074074074073E-5</v>
      </c>
      <c r="F4379" t="s">
        <v>79</v>
      </c>
      <c r="G4379" t="s">
        <v>5658</v>
      </c>
      <c r="H4379" s="11">
        <v>44171.44908564815</v>
      </c>
      <c r="I4379" t="s">
        <v>5659</v>
      </c>
      <c r="J4379">
        <v>0</v>
      </c>
      <c r="K4379">
        <v>87</v>
      </c>
      <c r="M4379">
        <v>4377</v>
      </c>
      <c r="N4379" s="16">
        <v>1.1574074074074073E-5</v>
      </c>
      <c r="O4379">
        <v>12</v>
      </c>
      <c r="P4379">
        <v>7</v>
      </c>
      <c r="Q4379">
        <f>pqZwift[[#This Row],[Afstand]]+IF(pqZwift[[#This Row],[Index]]&gt;1,Q4378,0)</f>
        <v>27980</v>
      </c>
      <c r="R4379">
        <v>26</v>
      </c>
      <c r="S4379">
        <v>87</v>
      </c>
    </row>
    <row r="4380" spans="2:19" x14ac:dyDescent="0.25">
      <c r="B4380">
        <v>4378</v>
      </c>
      <c r="C4380" t="s">
        <v>1163</v>
      </c>
      <c r="D4380" t="s">
        <v>66</v>
      </c>
      <c r="E4380" s="10">
        <v>1.1574074074074073E-5</v>
      </c>
      <c r="F4380" t="s">
        <v>70</v>
      </c>
      <c r="G4380" t="s">
        <v>1254</v>
      </c>
      <c r="H4380" s="11">
        <v>44171.449097222219</v>
      </c>
      <c r="I4380" t="s">
        <v>5660</v>
      </c>
      <c r="J4380">
        <v>0</v>
      </c>
      <c r="K4380">
        <v>88</v>
      </c>
      <c r="M4380">
        <v>4378</v>
      </c>
      <c r="N4380" s="16">
        <v>1.1574074074074073E-5</v>
      </c>
      <c r="O4380">
        <v>13</v>
      </c>
      <c r="P4380">
        <v>6</v>
      </c>
      <c r="Q4380">
        <f>pqZwift[[#This Row],[Afstand]]+IF(pqZwift[[#This Row],[Index]]&gt;1,Q4379,0)</f>
        <v>27986</v>
      </c>
      <c r="R4380">
        <v>22</v>
      </c>
      <c r="S4380">
        <v>88</v>
      </c>
    </row>
    <row r="4381" spans="2:19" x14ac:dyDescent="0.25">
      <c r="B4381">
        <v>4379</v>
      </c>
      <c r="C4381" t="s">
        <v>401</v>
      </c>
      <c r="D4381" t="s">
        <v>43</v>
      </c>
      <c r="E4381" s="10">
        <v>1.1574074074074073E-5</v>
      </c>
      <c r="F4381" t="s">
        <v>79</v>
      </c>
      <c r="G4381" t="s">
        <v>347</v>
      </c>
      <c r="H4381" s="11">
        <v>44171.449108796296</v>
      </c>
      <c r="I4381" t="s">
        <v>5661</v>
      </c>
      <c r="J4381">
        <v>0</v>
      </c>
      <c r="K4381">
        <v>89</v>
      </c>
      <c r="M4381">
        <v>4379</v>
      </c>
      <c r="N4381" s="16">
        <v>1.1574074074074073E-5</v>
      </c>
      <c r="O4381">
        <v>12</v>
      </c>
      <c r="P4381">
        <v>7</v>
      </c>
      <c r="Q4381">
        <f>pqZwift[[#This Row],[Afstand]]+IF(pqZwift[[#This Row],[Index]]&gt;1,Q4380,0)</f>
        <v>27993</v>
      </c>
      <c r="R4381">
        <v>26</v>
      </c>
      <c r="S4381">
        <v>89</v>
      </c>
    </row>
    <row r="4382" spans="2:19" x14ac:dyDescent="0.25">
      <c r="B4382">
        <v>4380</v>
      </c>
      <c r="C4382" t="s">
        <v>401</v>
      </c>
      <c r="D4382" t="s">
        <v>35</v>
      </c>
      <c r="E4382" s="10">
        <v>1.1574074074074073E-5</v>
      </c>
      <c r="F4382" t="s">
        <v>185</v>
      </c>
      <c r="G4382" t="s">
        <v>282</v>
      </c>
      <c r="H4382" s="11">
        <v>44171.449120370373</v>
      </c>
      <c r="I4382" t="s">
        <v>5662</v>
      </c>
      <c r="J4382">
        <v>0</v>
      </c>
      <c r="K4382">
        <v>90</v>
      </c>
      <c r="M4382">
        <v>4380</v>
      </c>
      <c r="N4382" s="16">
        <v>1.1574074074074073E-5</v>
      </c>
      <c r="O4382">
        <v>12</v>
      </c>
      <c r="P4382">
        <v>8</v>
      </c>
      <c r="Q4382">
        <f>pqZwift[[#This Row],[Afstand]]+IF(pqZwift[[#This Row],[Index]]&gt;1,Q4381,0)</f>
        <v>28001</v>
      </c>
      <c r="R4382">
        <v>28</v>
      </c>
      <c r="S4382">
        <v>90</v>
      </c>
    </row>
    <row r="4383" spans="2:19" x14ac:dyDescent="0.25">
      <c r="B4383">
        <v>4381</v>
      </c>
      <c r="C4383" t="s">
        <v>401</v>
      </c>
      <c r="D4383" t="s">
        <v>43</v>
      </c>
      <c r="E4383" s="10">
        <v>1.1574074074074073E-5</v>
      </c>
      <c r="F4383" t="s">
        <v>79</v>
      </c>
      <c r="G4383" t="s">
        <v>237</v>
      </c>
      <c r="H4383" s="11">
        <v>44171.449131944442</v>
      </c>
      <c r="I4383" t="s">
        <v>5663</v>
      </c>
      <c r="J4383">
        <v>0</v>
      </c>
      <c r="K4383">
        <v>89</v>
      </c>
      <c r="M4383">
        <v>4381</v>
      </c>
      <c r="N4383" s="16">
        <v>1.1574074074074073E-5</v>
      </c>
      <c r="O4383">
        <v>12</v>
      </c>
      <c r="P4383">
        <v>7</v>
      </c>
      <c r="Q4383">
        <f>pqZwift[[#This Row],[Afstand]]+IF(pqZwift[[#This Row],[Index]]&gt;1,Q4382,0)</f>
        <v>28008</v>
      </c>
      <c r="R4383">
        <v>26</v>
      </c>
      <c r="S4383">
        <v>89</v>
      </c>
    </row>
    <row r="4384" spans="2:19" x14ac:dyDescent="0.25">
      <c r="B4384">
        <v>4382</v>
      </c>
      <c r="C4384" t="s">
        <v>401</v>
      </c>
      <c r="D4384" t="s">
        <v>87</v>
      </c>
      <c r="E4384" s="10">
        <v>1.1574074074074073E-5</v>
      </c>
      <c r="F4384" t="s">
        <v>93</v>
      </c>
      <c r="G4384" t="s">
        <v>603</v>
      </c>
      <c r="H4384" s="11">
        <v>44171.449143518519</v>
      </c>
      <c r="I4384" t="s">
        <v>5664</v>
      </c>
      <c r="J4384">
        <v>0</v>
      </c>
      <c r="K4384">
        <v>90</v>
      </c>
      <c r="M4384">
        <v>4382</v>
      </c>
      <c r="N4384" s="16">
        <v>1.1574074074074073E-5</v>
      </c>
      <c r="O4384">
        <v>12</v>
      </c>
      <c r="P4384">
        <v>9</v>
      </c>
      <c r="Q4384">
        <f>pqZwift[[#This Row],[Afstand]]+IF(pqZwift[[#This Row],[Index]]&gt;1,Q4383,0)</f>
        <v>28017</v>
      </c>
      <c r="R4384">
        <v>31</v>
      </c>
      <c r="S4384">
        <v>90</v>
      </c>
    </row>
    <row r="4385" spans="2:19" x14ac:dyDescent="0.25">
      <c r="B4385">
        <v>4383</v>
      </c>
      <c r="C4385" t="s">
        <v>401</v>
      </c>
      <c r="D4385" t="s">
        <v>87</v>
      </c>
      <c r="E4385" s="10">
        <v>1.1574074074074073E-5</v>
      </c>
      <c r="F4385" t="s">
        <v>88</v>
      </c>
      <c r="G4385" t="s">
        <v>336</v>
      </c>
      <c r="H4385" s="11">
        <v>44171.449155092596</v>
      </c>
      <c r="I4385" t="s">
        <v>5665</v>
      </c>
      <c r="J4385">
        <v>0</v>
      </c>
      <c r="K4385">
        <v>89</v>
      </c>
      <c r="M4385">
        <v>4383</v>
      </c>
      <c r="N4385" s="16">
        <v>1.1574074074074073E-5</v>
      </c>
      <c r="O4385">
        <v>12</v>
      </c>
      <c r="P4385">
        <v>9</v>
      </c>
      <c r="Q4385">
        <f>pqZwift[[#This Row],[Afstand]]+IF(pqZwift[[#This Row],[Index]]&gt;1,Q4384,0)</f>
        <v>28026</v>
      </c>
      <c r="R4385">
        <v>32</v>
      </c>
      <c r="S4385">
        <v>89</v>
      </c>
    </row>
    <row r="4386" spans="2:19" x14ac:dyDescent="0.25">
      <c r="B4386">
        <v>4384</v>
      </c>
      <c r="C4386" t="s">
        <v>117</v>
      </c>
      <c r="D4386" t="s">
        <v>87</v>
      </c>
      <c r="E4386" s="10">
        <v>1.1574074074074073E-5</v>
      </c>
      <c r="F4386" t="s">
        <v>98</v>
      </c>
      <c r="G4386" t="s">
        <v>336</v>
      </c>
      <c r="H4386" s="11">
        <v>44171.449166666665</v>
      </c>
      <c r="I4386" t="s">
        <v>5666</v>
      </c>
      <c r="J4386">
        <v>0</v>
      </c>
      <c r="K4386">
        <v>89</v>
      </c>
      <c r="M4386">
        <v>4384</v>
      </c>
      <c r="N4386" s="16">
        <v>1.1574074074074073E-5</v>
      </c>
      <c r="O4386">
        <v>11</v>
      </c>
      <c r="P4386">
        <v>9</v>
      </c>
      <c r="Q4386">
        <f>pqZwift[[#This Row],[Afstand]]+IF(pqZwift[[#This Row],[Index]]&gt;1,Q4385,0)</f>
        <v>28035</v>
      </c>
      <c r="R4386">
        <v>34</v>
      </c>
      <c r="S4386">
        <v>89</v>
      </c>
    </row>
    <row r="4387" spans="2:19" x14ac:dyDescent="0.25">
      <c r="B4387">
        <v>4385</v>
      </c>
      <c r="C4387" t="s">
        <v>117</v>
      </c>
      <c r="D4387" t="s">
        <v>104</v>
      </c>
      <c r="E4387" s="10">
        <v>1.1574074074074073E-5</v>
      </c>
      <c r="F4387" t="s">
        <v>112</v>
      </c>
      <c r="G4387" t="s">
        <v>5667</v>
      </c>
      <c r="H4387" s="11">
        <v>44171.449178240742</v>
      </c>
      <c r="I4387" t="s">
        <v>5668</v>
      </c>
      <c r="J4387">
        <v>0</v>
      </c>
      <c r="K4387">
        <v>88</v>
      </c>
      <c r="M4387">
        <v>4385</v>
      </c>
      <c r="N4387" s="16">
        <v>1.1574074074074073E-5</v>
      </c>
      <c r="O4387">
        <v>11</v>
      </c>
      <c r="P4387">
        <v>10</v>
      </c>
      <c r="Q4387">
        <f>pqZwift[[#This Row],[Afstand]]+IF(pqZwift[[#This Row],[Index]]&gt;1,Q4386,0)</f>
        <v>28045</v>
      </c>
      <c r="R4387">
        <v>36</v>
      </c>
      <c r="S4387">
        <v>88</v>
      </c>
    </row>
    <row r="4388" spans="2:19" x14ac:dyDescent="0.25">
      <c r="B4388">
        <v>4386</v>
      </c>
      <c r="C4388" t="s">
        <v>104</v>
      </c>
      <c r="D4388" t="s">
        <v>104</v>
      </c>
      <c r="E4388" s="10">
        <v>1.1574074074074073E-5</v>
      </c>
      <c r="F4388" t="s">
        <v>112</v>
      </c>
      <c r="G4388" t="s">
        <v>543</v>
      </c>
      <c r="H4388" s="11">
        <v>44171.449189814812</v>
      </c>
      <c r="I4388" t="s">
        <v>5669</v>
      </c>
      <c r="J4388">
        <v>0</v>
      </c>
      <c r="K4388">
        <v>88</v>
      </c>
      <c r="M4388">
        <v>4386</v>
      </c>
      <c r="N4388" s="16">
        <v>1.1574074074074073E-5</v>
      </c>
      <c r="O4388">
        <v>10</v>
      </c>
      <c r="P4388">
        <v>10</v>
      </c>
      <c r="Q4388">
        <f>pqZwift[[#This Row],[Afstand]]+IF(pqZwift[[#This Row],[Index]]&gt;1,Q4387,0)</f>
        <v>28055</v>
      </c>
      <c r="R4388">
        <v>36</v>
      </c>
      <c r="S4388">
        <v>88</v>
      </c>
    </row>
    <row r="4389" spans="2:19" x14ac:dyDescent="0.25">
      <c r="B4389">
        <v>4387</v>
      </c>
      <c r="C4389" t="s">
        <v>104</v>
      </c>
      <c r="D4389" t="s">
        <v>104</v>
      </c>
      <c r="E4389" s="10">
        <v>1.1574074074074073E-5</v>
      </c>
      <c r="F4389" t="s">
        <v>142</v>
      </c>
      <c r="G4389" t="s">
        <v>432</v>
      </c>
      <c r="H4389" s="11">
        <v>44171.449201388888</v>
      </c>
      <c r="I4389" t="s">
        <v>5670</v>
      </c>
      <c r="J4389">
        <v>0</v>
      </c>
      <c r="K4389">
        <v>88</v>
      </c>
      <c r="M4389">
        <v>4387</v>
      </c>
      <c r="N4389" s="16">
        <v>1.1574074074074073E-5</v>
      </c>
      <c r="O4389">
        <v>10</v>
      </c>
      <c r="P4389">
        <v>10</v>
      </c>
      <c r="Q4389">
        <f>pqZwift[[#This Row],[Afstand]]+IF(pqZwift[[#This Row],[Index]]&gt;1,Q4388,0)</f>
        <v>28065</v>
      </c>
      <c r="R4389">
        <v>37</v>
      </c>
      <c r="S4389">
        <v>88</v>
      </c>
    </row>
    <row r="4390" spans="2:19" x14ac:dyDescent="0.25">
      <c r="B4390">
        <v>4388</v>
      </c>
      <c r="C4390" t="s">
        <v>87</v>
      </c>
      <c r="D4390" t="s">
        <v>117</v>
      </c>
      <c r="E4390" s="10">
        <v>1.1574074074074073E-5</v>
      </c>
      <c r="F4390" t="s">
        <v>118</v>
      </c>
      <c r="G4390" t="s">
        <v>410</v>
      </c>
      <c r="H4390" s="11">
        <v>44171.449212962965</v>
      </c>
      <c r="I4390" t="s">
        <v>5671</v>
      </c>
      <c r="J4390">
        <v>0</v>
      </c>
      <c r="K4390">
        <v>88</v>
      </c>
      <c r="M4390">
        <v>4388</v>
      </c>
      <c r="N4390" s="16">
        <v>1.1574074074074073E-5</v>
      </c>
      <c r="O4390">
        <v>9</v>
      </c>
      <c r="P4390">
        <v>11</v>
      </c>
      <c r="Q4390">
        <f>pqZwift[[#This Row],[Afstand]]+IF(pqZwift[[#This Row],[Index]]&gt;1,Q4389,0)</f>
        <v>28076</v>
      </c>
      <c r="R4390">
        <v>39</v>
      </c>
      <c r="S4390">
        <v>88</v>
      </c>
    </row>
    <row r="4391" spans="2:19" x14ac:dyDescent="0.25">
      <c r="B4391">
        <v>4389</v>
      </c>
      <c r="C4391" t="s">
        <v>87</v>
      </c>
      <c r="D4391" t="s">
        <v>87</v>
      </c>
      <c r="E4391" s="10">
        <v>1.1574074074074073E-5</v>
      </c>
      <c r="F4391" t="s">
        <v>98</v>
      </c>
      <c r="G4391" t="s">
        <v>286</v>
      </c>
      <c r="H4391" s="11">
        <v>44171.449224537035</v>
      </c>
      <c r="I4391" t="s">
        <v>5672</v>
      </c>
      <c r="J4391">
        <v>0</v>
      </c>
      <c r="K4391">
        <v>88</v>
      </c>
      <c r="M4391">
        <v>4389</v>
      </c>
      <c r="N4391" s="16">
        <v>1.1574074074074073E-5</v>
      </c>
      <c r="O4391">
        <v>9</v>
      </c>
      <c r="P4391">
        <v>9</v>
      </c>
      <c r="Q4391">
        <f>pqZwift[[#This Row],[Afstand]]+IF(pqZwift[[#This Row],[Index]]&gt;1,Q4390,0)</f>
        <v>28085</v>
      </c>
      <c r="R4391">
        <v>34</v>
      </c>
      <c r="S4391">
        <v>88</v>
      </c>
    </row>
    <row r="4392" spans="2:19" x14ac:dyDescent="0.25">
      <c r="B4392">
        <v>4390</v>
      </c>
      <c r="C4392" t="s">
        <v>87</v>
      </c>
      <c r="D4392" t="s">
        <v>117</v>
      </c>
      <c r="E4392" s="10">
        <v>1.1574074074074073E-5</v>
      </c>
      <c r="F4392" t="s">
        <v>388</v>
      </c>
      <c r="G4392" t="s">
        <v>3367</v>
      </c>
      <c r="H4392" s="11">
        <v>44171.449236111112</v>
      </c>
      <c r="I4392" t="s">
        <v>5673</v>
      </c>
      <c r="J4392">
        <v>0</v>
      </c>
      <c r="K4392">
        <v>86</v>
      </c>
      <c r="M4392">
        <v>4390</v>
      </c>
      <c r="N4392" s="16">
        <v>1.1574074074074073E-5</v>
      </c>
      <c r="O4392">
        <v>9</v>
      </c>
      <c r="P4392">
        <v>11</v>
      </c>
      <c r="Q4392">
        <f>pqZwift[[#This Row],[Afstand]]+IF(pqZwift[[#This Row],[Index]]&gt;1,Q4391,0)</f>
        <v>28096</v>
      </c>
      <c r="R4392">
        <v>38</v>
      </c>
      <c r="S4392">
        <v>86</v>
      </c>
    </row>
    <row r="4393" spans="2:19" x14ac:dyDescent="0.25">
      <c r="B4393">
        <v>4391</v>
      </c>
      <c r="C4393" t="s">
        <v>87</v>
      </c>
      <c r="D4393" t="s">
        <v>87</v>
      </c>
      <c r="E4393" s="10">
        <v>1.1574074074074073E-5</v>
      </c>
      <c r="F4393" t="s">
        <v>98</v>
      </c>
      <c r="G4393" t="s">
        <v>351</v>
      </c>
      <c r="H4393" s="11">
        <v>44171.449247685188</v>
      </c>
      <c r="I4393" t="s">
        <v>5674</v>
      </c>
      <c r="J4393">
        <v>0</v>
      </c>
      <c r="K4393">
        <v>86</v>
      </c>
      <c r="M4393">
        <v>4391</v>
      </c>
      <c r="N4393" s="16">
        <v>1.1574074074074073E-5</v>
      </c>
      <c r="O4393">
        <v>9</v>
      </c>
      <c r="P4393">
        <v>9</v>
      </c>
      <c r="Q4393">
        <f>pqZwift[[#This Row],[Afstand]]+IF(pqZwift[[#This Row],[Index]]&gt;1,Q4392,0)</f>
        <v>28105</v>
      </c>
      <c r="R4393">
        <v>34</v>
      </c>
      <c r="S4393">
        <v>86</v>
      </c>
    </row>
    <row r="4394" spans="2:19" x14ac:dyDescent="0.25">
      <c r="B4394">
        <v>4392</v>
      </c>
      <c r="C4394" t="s">
        <v>104</v>
      </c>
      <c r="D4394" t="s">
        <v>117</v>
      </c>
      <c r="E4394" s="10">
        <v>1.1574074074074073E-5</v>
      </c>
      <c r="F4394" t="s">
        <v>388</v>
      </c>
      <c r="G4394" t="s">
        <v>392</v>
      </c>
      <c r="H4394" s="11">
        <v>44171.449259259258</v>
      </c>
      <c r="I4394" t="s">
        <v>5675</v>
      </c>
      <c r="J4394">
        <v>0</v>
      </c>
      <c r="K4394">
        <v>86</v>
      </c>
      <c r="M4394">
        <v>4392</v>
      </c>
      <c r="N4394" s="16">
        <v>1.1574074074074073E-5</v>
      </c>
      <c r="O4394">
        <v>10</v>
      </c>
      <c r="P4394">
        <v>11</v>
      </c>
      <c r="Q4394">
        <f>pqZwift[[#This Row],[Afstand]]+IF(pqZwift[[#This Row],[Index]]&gt;1,Q4393,0)</f>
        <v>28116</v>
      </c>
      <c r="R4394">
        <v>38</v>
      </c>
      <c r="S4394">
        <v>86</v>
      </c>
    </row>
    <row r="4395" spans="2:19" x14ac:dyDescent="0.25">
      <c r="B4395">
        <v>4393</v>
      </c>
      <c r="C4395" t="s">
        <v>104</v>
      </c>
      <c r="D4395" t="s">
        <v>87</v>
      </c>
      <c r="E4395" s="10">
        <v>1.1574074074074073E-5</v>
      </c>
      <c r="F4395" t="s">
        <v>98</v>
      </c>
      <c r="G4395" t="s">
        <v>403</v>
      </c>
      <c r="H4395" s="11">
        <v>44171.449270833335</v>
      </c>
      <c r="I4395" t="s">
        <v>5676</v>
      </c>
      <c r="J4395">
        <v>0</v>
      </c>
      <c r="K4395">
        <v>85</v>
      </c>
      <c r="M4395">
        <v>4393</v>
      </c>
      <c r="N4395" s="16">
        <v>1.1574074074074073E-5</v>
      </c>
      <c r="O4395">
        <v>10</v>
      </c>
      <c r="P4395">
        <v>9</v>
      </c>
      <c r="Q4395">
        <f>pqZwift[[#This Row],[Afstand]]+IF(pqZwift[[#This Row],[Index]]&gt;1,Q4394,0)</f>
        <v>28125</v>
      </c>
      <c r="R4395">
        <v>34</v>
      </c>
      <c r="S4395">
        <v>85</v>
      </c>
    </row>
    <row r="4396" spans="2:19" x14ac:dyDescent="0.25">
      <c r="B4396">
        <v>4394</v>
      </c>
      <c r="C4396" t="s">
        <v>104</v>
      </c>
      <c r="D4396" t="s">
        <v>117</v>
      </c>
      <c r="E4396" s="10">
        <v>1.1574074074074073E-5</v>
      </c>
      <c r="F4396" t="s">
        <v>118</v>
      </c>
      <c r="G4396" t="s">
        <v>410</v>
      </c>
      <c r="H4396" s="11">
        <v>44171.449282407404</v>
      </c>
      <c r="I4396" t="s">
        <v>5677</v>
      </c>
      <c r="J4396">
        <v>0</v>
      </c>
      <c r="K4396">
        <v>85</v>
      </c>
      <c r="M4396">
        <v>4394</v>
      </c>
      <c r="N4396" s="16">
        <v>1.1574074074074073E-5</v>
      </c>
      <c r="O4396">
        <v>10</v>
      </c>
      <c r="P4396">
        <v>11</v>
      </c>
      <c r="Q4396">
        <f>pqZwift[[#This Row],[Afstand]]+IF(pqZwift[[#This Row],[Index]]&gt;1,Q4395,0)</f>
        <v>28136</v>
      </c>
      <c r="R4396">
        <v>39</v>
      </c>
      <c r="S4396">
        <v>85</v>
      </c>
    </row>
    <row r="4397" spans="2:19" x14ac:dyDescent="0.25">
      <c r="B4397">
        <v>4395</v>
      </c>
      <c r="C4397" t="s">
        <v>104</v>
      </c>
      <c r="D4397" t="s">
        <v>87</v>
      </c>
      <c r="E4397" s="10">
        <v>1.1574074074074073E-5</v>
      </c>
      <c r="F4397" t="s">
        <v>93</v>
      </c>
      <c r="G4397" t="s">
        <v>2690</v>
      </c>
      <c r="H4397" s="11">
        <v>44171.449293981481</v>
      </c>
      <c r="I4397" t="s">
        <v>5678</v>
      </c>
      <c r="J4397">
        <v>0</v>
      </c>
      <c r="K4397">
        <v>85</v>
      </c>
      <c r="M4397">
        <v>4395</v>
      </c>
      <c r="N4397" s="16">
        <v>1.1574074074074073E-5</v>
      </c>
      <c r="O4397">
        <v>10</v>
      </c>
      <c r="P4397">
        <v>9</v>
      </c>
      <c r="Q4397">
        <f>pqZwift[[#This Row],[Afstand]]+IF(pqZwift[[#This Row],[Index]]&gt;1,Q4396,0)</f>
        <v>28145</v>
      </c>
      <c r="R4397">
        <v>31</v>
      </c>
      <c r="S4397">
        <v>85</v>
      </c>
    </row>
    <row r="4398" spans="2:19" x14ac:dyDescent="0.25">
      <c r="B4398">
        <v>4396</v>
      </c>
      <c r="C4398" t="s">
        <v>104</v>
      </c>
      <c r="D4398" t="s">
        <v>35</v>
      </c>
      <c r="E4398" s="10">
        <v>1.1574074074074073E-5</v>
      </c>
      <c r="F4398" t="s">
        <v>93</v>
      </c>
      <c r="G4398" t="s">
        <v>5679</v>
      </c>
      <c r="H4398" s="11">
        <v>44171.449305555558</v>
      </c>
      <c r="I4398" t="s">
        <v>5680</v>
      </c>
      <c r="J4398">
        <v>0</v>
      </c>
      <c r="K4398">
        <v>84</v>
      </c>
      <c r="M4398">
        <v>4396</v>
      </c>
      <c r="N4398" s="16">
        <v>1.1574074074074073E-5</v>
      </c>
      <c r="O4398">
        <v>10</v>
      </c>
      <c r="P4398">
        <v>8</v>
      </c>
      <c r="Q4398">
        <f>pqZwift[[#This Row],[Afstand]]+IF(pqZwift[[#This Row],[Index]]&gt;1,Q4397,0)</f>
        <v>28153</v>
      </c>
      <c r="R4398">
        <v>31</v>
      </c>
      <c r="S4398">
        <v>84</v>
      </c>
    </row>
    <row r="4399" spans="2:19" x14ac:dyDescent="0.25">
      <c r="B4399">
        <v>4397</v>
      </c>
      <c r="C4399" t="s">
        <v>104</v>
      </c>
      <c r="D4399" t="s">
        <v>117</v>
      </c>
      <c r="E4399" s="10">
        <v>1.1574074074074073E-5</v>
      </c>
      <c r="F4399" t="s">
        <v>388</v>
      </c>
      <c r="G4399" t="s">
        <v>1260</v>
      </c>
      <c r="H4399" s="11">
        <v>44171.449317129627</v>
      </c>
      <c r="I4399" t="s">
        <v>5681</v>
      </c>
      <c r="J4399">
        <v>0</v>
      </c>
      <c r="K4399">
        <v>84</v>
      </c>
      <c r="M4399">
        <v>4397</v>
      </c>
      <c r="N4399" s="16">
        <v>1.1574074074074073E-5</v>
      </c>
      <c r="O4399">
        <v>10</v>
      </c>
      <c r="P4399">
        <v>11</v>
      </c>
      <c r="Q4399">
        <f>pqZwift[[#This Row],[Afstand]]+IF(pqZwift[[#This Row],[Index]]&gt;1,Q4398,0)</f>
        <v>28164</v>
      </c>
      <c r="R4399">
        <v>38</v>
      </c>
      <c r="S4399">
        <v>84</v>
      </c>
    </row>
    <row r="4400" spans="2:19" x14ac:dyDescent="0.25">
      <c r="B4400">
        <v>4398</v>
      </c>
      <c r="C4400" t="s">
        <v>104</v>
      </c>
      <c r="D4400" t="s">
        <v>35</v>
      </c>
      <c r="E4400" s="10">
        <v>1.1574074074074073E-5</v>
      </c>
      <c r="F4400" t="s">
        <v>84</v>
      </c>
      <c r="G4400" t="s">
        <v>5682</v>
      </c>
      <c r="H4400" s="11">
        <v>44171.449328703704</v>
      </c>
      <c r="I4400" t="s">
        <v>5683</v>
      </c>
      <c r="J4400">
        <v>0</v>
      </c>
      <c r="K4400">
        <v>82</v>
      </c>
      <c r="M4400">
        <v>4398</v>
      </c>
      <c r="N4400" s="16">
        <v>1.1574074074074073E-5</v>
      </c>
      <c r="O4400">
        <v>10</v>
      </c>
      <c r="P4400">
        <v>8</v>
      </c>
      <c r="Q4400">
        <f>pqZwift[[#This Row],[Afstand]]+IF(pqZwift[[#This Row],[Index]]&gt;1,Q4399,0)</f>
        <v>28172</v>
      </c>
      <c r="R4400">
        <v>29</v>
      </c>
      <c r="S4400">
        <v>82</v>
      </c>
    </row>
    <row r="4401" spans="2:19" x14ac:dyDescent="0.25">
      <c r="B4401">
        <v>4399</v>
      </c>
      <c r="C4401" t="s">
        <v>104</v>
      </c>
      <c r="D4401" t="s">
        <v>87</v>
      </c>
      <c r="E4401" s="10">
        <v>1.1574074074074073E-5</v>
      </c>
      <c r="F4401" t="s">
        <v>98</v>
      </c>
      <c r="G4401" t="s">
        <v>351</v>
      </c>
      <c r="H4401" s="11">
        <v>44171.449340277781</v>
      </c>
      <c r="I4401" t="s">
        <v>5684</v>
      </c>
      <c r="J4401">
        <v>0</v>
      </c>
      <c r="K4401">
        <v>81</v>
      </c>
      <c r="M4401">
        <v>4399</v>
      </c>
      <c r="N4401" s="16">
        <v>1.1574074074074073E-5</v>
      </c>
      <c r="O4401">
        <v>10</v>
      </c>
      <c r="P4401">
        <v>9</v>
      </c>
      <c r="Q4401">
        <f>pqZwift[[#This Row],[Afstand]]+IF(pqZwift[[#This Row],[Index]]&gt;1,Q4400,0)</f>
        <v>28181</v>
      </c>
      <c r="R4401">
        <v>34</v>
      </c>
      <c r="S4401">
        <v>81</v>
      </c>
    </row>
    <row r="4402" spans="2:19" x14ac:dyDescent="0.25">
      <c r="B4402">
        <v>4400</v>
      </c>
      <c r="C4402" t="s">
        <v>104</v>
      </c>
      <c r="D4402" t="s">
        <v>35</v>
      </c>
      <c r="E4402" s="10">
        <v>1.1574074074074073E-5</v>
      </c>
      <c r="F4402" t="s">
        <v>161</v>
      </c>
      <c r="G4402" t="s">
        <v>288</v>
      </c>
      <c r="H4402" s="11">
        <v>44171.44935185185</v>
      </c>
      <c r="I4402" t="s">
        <v>5685</v>
      </c>
      <c r="J4402">
        <v>0</v>
      </c>
      <c r="K4402">
        <v>81</v>
      </c>
      <c r="M4402">
        <v>4400</v>
      </c>
      <c r="N4402" s="16">
        <v>1.1574074074074073E-5</v>
      </c>
      <c r="O4402">
        <v>10</v>
      </c>
      <c r="P4402">
        <v>8</v>
      </c>
      <c r="Q4402">
        <f>pqZwift[[#This Row],[Afstand]]+IF(pqZwift[[#This Row],[Index]]&gt;1,Q4401,0)</f>
        <v>28189</v>
      </c>
      <c r="R4402">
        <v>30</v>
      </c>
      <c r="S4402">
        <v>81</v>
      </c>
    </row>
    <row r="4403" spans="2:19" x14ac:dyDescent="0.25">
      <c r="B4403">
        <v>4401</v>
      </c>
      <c r="C4403" t="s">
        <v>104</v>
      </c>
      <c r="D4403" t="s">
        <v>117</v>
      </c>
      <c r="E4403" s="10">
        <v>1.1574074074074073E-5</v>
      </c>
      <c r="F4403" t="s">
        <v>388</v>
      </c>
      <c r="G4403" t="s">
        <v>318</v>
      </c>
      <c r="H4403" s="11">
        <v>44171.449363425927</v>
      </c>
      <c r="I4403" t="s">
        <v>5686</v>
      </c>
      <c r="J4403">
        <v>0</v>
      </c>
      <c r="K4403">
        <v>81</v>
      </c>
      <c r="M4403">
        <v>4401</v>
      </c>
      <c r="N4403" s="16">
        <v>1.1574074074074073E-5</v>
      </c>
      <c r="O4403">
        <v>10</v>
      </c>
      <c r="P4403">
        <v>11</v>
      </c>
      <c r="Q4403">
        <f>pqZwift[[#This Row],[Afstand]]+IF(pqZwift[[#This Row],[Index]]&gt;1,Q4402,0)</f>
        <v>28200</v>
      </c>
      <c r="R4403">
        <v>38</v>
      </c>
      <c r="S4403">
        <v>81</v>
      </c>
    </row>
    <row r="4404" spans="2:19" x14ac:dyDescent="0.25">
      <c r="B4404">
        <v>4402</v>
      </c>
      <c r="C4404" t="s">
        <v>104</v>
      </c>
      <c r="D4404" t="s">
        <v>35</v>
      </c>
      <c r="E4404" s="10">
        <v>1.1574074074074073E-5</v>
      </c>
      <c r="F4404" t="s">
        <v>161</v>
      </c>
      <c r="G4404" t="s">
        <v>201</v>
      </c>
      <c r="H4404" s="11">
        <v>44171.449374999997</v>
      </c>
      <c r="I4404" t="s">
        <v>5687</v>
      </c>
      <c r="J4404">
        <v>0</v>
      </c>
      <c r="K4404">
        <v>80</v>
      </c>
      <c r="M4404">
        <v>4402</v>
      </c>
      <c r="N4404" s="16">
        <v>1.1574074074074073E-5</v>
      </c>
      <c r="O4404">
        <v>10</v>
      </c>
      <c r="P4404">
        <v>8</v>
      </c>
      <c r="Q4404">
        <f>pqZwift[[#This Row],[Afstand]]+IF(pqZwift[[#This Row],[Index]]&gt;1,Q4403,0)</f>
        <v>28208</v>
      </c>
      <c r="R4404">
        <v>30</v>
      </c>
      <c r="S4404">
        <v>80</v>
      </c>
    </row>
    <row r="4405" spans="2:19" x14ac:dyDescent="0.25">
      <c r="B4405">
        <v>4403</v>
      </c>
      <c r="C4405" t="s">
        <v>104</v>
      </c>
      <c r="D4405" t="s">
        <v>35</v>
      </c>
      <c r="E4405" s="10">
        <v>1.1574074074074073E-5</v>
      </c>
      <c r="F4405" t="s">
        <v>161</v>
      </c>
      <c r="G4405" t="s">
        <v>357</v>
      </c>
      <c r="H4405" s="11">
        <v>44171.449386574073</v>
      </c>
      <c r="I4405" t="s">
        <v>5688</v>
      </c>
      <c r="J4405">
        <v>0</v>
      </c>
      <c r="K4405">
        <v>80</v>
      </c>
      <c r="M4405">
        <v>4403</v>
      </c>
      <c r="N4405" s="16">
        <v>1.1574074074074073E-5</v>
      </c>
      <c r="O4405">
        <v>10</v>
      </c>
      <c r="P4405">
        <v>8</v>
      </c>
      <c r="Q4405">
        <f>pqZwift[[#This Row],[Afstand]]+IF(pqZwift[[#This Row],[Index]]&gt;1,Q4404,0)</f>
        <v>28216</v>
      </c>
      <c r="R4405">
        <v>30</v>
      </c>
      <c r="S4405">
        <v>80</v>
      </c>
    </row>
    <row r="4406" spans="2:19" x14ac:dyDescent="0.25">
      <c r="B4406">
        <v>4404</v>
      </c>
      <c r="C4406" t="s">
        <v>104</v>
      </c>
      <c r="D4406" t="s">
        <v>117</v>
      </c>
      <c r="E4406" s="10">
        <v>1.1574074074074073E-5</v>
      </c>
      <c r="F4406" t="s">
        <v>118</v>
      </c>
      <c r="G4406" t="s">
        <v>5689</v>
      </c>
      <c r="H4406" s="11">
        <v>44171.44939814815</v>
      </c>
      <c r="I4406" t="s">
        <v>5690</v>
      </c>
      <c r="J4406">
        <v>0</v>
      </c>
      <c r="K4406">
        <v>80</v>
      </c>
      <c r="M4406">
        <v>4404</v>
      </c>
      <c r="N4406" s="16">
        <v>1.1574074074074073E-5</v>
      </c>
      <c r="O4406">
        <v>10</v>
      </c>
      <c r="P4406">
        <v>11</v>
      </c>
      <c r="Q4406">
        <f>pqZwift[[#This Row],[Afstand]]+IF(pqZwift[[#This Row],[Index]]&gt;1,Q4405,0)</f>
        <v>28227</v>
      </c>
      <c r="R4406">
        <v>39</v>
      </c>
      <c r="S4406">
        <v>80</v>
      </c>
    </row>
    <row r="4407" spans="2:19" x14ac:dyDescent="0.25">
      <c r="B4407">
        <v>4405</v>
      </c>
      <c r="C4407" t="s">
        <v>104</v>
      </c>
      <c r="D4407" t="s">
        <v>35</v>
      </c>
      <c r="E4407" s="10">
        <v>1.1574074074074073E-5</v>
      </c>
      <c r="F4407" t="s">
        <v>161</v>
      </c>
      <c r="G4407" t="s">
        <v>376</v>
      </c>
      <c r="H4407" s="11">
        <v>44171.44940972222</v>
      </c>
      <c r="I4407" t="s">
        <v>5691</v>
      </c>
      <c r="J4407">
        <v>0</v>
      </c>
      <c r="K4407">
        <v>81</v>
      </c>
      <c r="M4407">
        <v>4405</v>
      </c>
      <c r="N4407" s="16">
        <v>1.1574074074074073E-5</v>
      </c>
      <c r="O4407">
        <v>10</v>
      </c>
      <c r="P4407">
        <v>8</v>
      </c>
      <c r="Q4407">
        <f>pqZwift[[#This Row],[Afstand]]+IF(pqZwift[[#This Row],[Index]]&gt;1,Q4406,0)</f>
        <v>28235</v>
      </c>
      <c r="R4407">
        <v>30</v>
      </c>
      <c r="S4407">
        <v>81</v>
      </c>
    </row>
    <row r="4408" spans="2:19" x14ac:dyDescent="0.25">
      <c r="B4408">
        <v>4406</v>
      </c>
      <c r="C4408" t="s">
        <v>104</v>
      </c>
      <c r="D4408" t="s">
        <v>35</v>
      </c>
      <c r="E4408" s="10">
        <v>1.1574074074074073E-5</v>
      </c>
      <c r="F4408" t="s">
        <v>161</v>
      </c>
      <c r="G4408" t="s">
        <v>5692</v>
      </c>
      <c r="H4408" s="11">
        <v>44171.449421296296</v>
      </c>
      <c r="I4408" t="s">
        <v>5693</v>
      </c>
      <c r="J4408">
        <v>0</v>
      </c>
      <c r="K4408">
        <v>82</v>
      </c>
      <c r="M4408">
        <v>4406</v>
      </c>
      <c r="N4408" s="16">
        <v>1.1574074074074073E-5</v>
      </c>
      <c r="O4408">
        <v>10</v>
      </c>
      <c r="P4408">
        <v>8</v>
      </c>
      <c r="Q4408">
        <f>pqZwift[[#This Row],[Afstand]]+IF(pqZwift[[#This Row],[Index]]&gt;1,Q4407,0)</f>
        <v>28243</v>
      </c>
      <c r="R4408">
        <v>30</v>
      </c>
      <c r="S4408">
        <v>82</v>
      </c>
    </row>
    <row r="4409" spans="2:19" x14ac:dyDescent="0.25">
      <c r="B4409">
        <v>4407</v>
      </c>
      <c r="C4409" t="s">
        <v>104</v>
      </c>
      <c r="D4409" t="s">
        <v>35</v>
      </c>
      <c r="E4409" s="10">
        <v>1.1574074074074073E-5</v>
      </c>
      <c r="F4409" t="s">
        <v>161</v>
      </c>
      <c r="G4409" t="s">
        <v>288</v>
      </c>
      <c r="H4409" s="11">
        <v>44171.449432870373</v>
      </c>
      <c r="I4409" t="s">
        <v>5694</v>
      </c>
      <c r="J4409">
        <v>0</v>
      </c>
      <c r="K4409">
        <v>86</v>
      </c>
      <c r="M4409">
        <v>4407</v>
      </c>
      <c r="N4409" s="16">
        <v>1.1574074074074073E-5</v>
      </c>
      <c r="O4409">
        <v>10</v>
      </c>
      <c r="P4409">
        <v>8</v>
      </c>
      <c r="Q4409">
        <f>pqZwift[[#This Row],[Afstand]]+IF(pqZwift[[#This Row],[Index]]&gt;1,Q4408,0)</f>
        <v>28251</v>
      </c>
      <c r="R4409">
        <v>30</v>
      </c>
      <c r="S4409">
        <v>86</v>
      </c>
    </row>
    <row r="4410" spans="2:19" x14ac:dyDescent="0.25">
      <c r="B4410">
        <v>4408</v>
      </c>
      <c r="C4410" t="s">
        <v>104</v>
      </c>
      <c r="D4410" t="s">
        <v>35</v>
      </c>
      <c r="E4410" s="10">
        <v>1.1574074074074073E-5</v>
      </c>
      <c r="F4410" t="s">
        <v>161</v>
      </c>
      <c r="G4410" t="s">
        <v>376</v>
      </c>
      <c r="H4410" s="11">
        <v>44171.449444444443</v>
      </c>
      <c r="I4410" t="s">
        <v>5695</v>
      </c>
      <c r="J4410">
        <v>0</v>
      </c>
      <c r="K4410">
        <v>87</v>
      </c>
      <c r="M4410">
        <v>4408</v>
      </c>
      <c r="N4410" s="16">
        <v>1.1574074074074073E-5</v>
      </c>
      <c r="O4410">
        <v>10</v>
      </c>
      <c r="P4410">
        <v>8</v>
      </c>
      <c r="Q4410">
        <f>pqZwift[[#This Row],[Afstand]]+IF(pqZwift[[#This Row],[Index]]&gt;1,Q4409,0)</f>
        <v>28259</v>
      </c>
      <c r="R4410">
        <v>30</v>
      </c>
      <c r="S4410">
        <v>87</v>
      </c>
    </row>
    <row r="4411" spans="2:19" x14ac:dyDescent="0.25">
      <c r="B4411">
        <v>4409</v>
      </c>
      <c r="C4411" t="s">
        <v>104</v>
      </c>
      <c r="D4411" t="s">
        <v>87</v>
      </c>
      <c r="E4411" s="10">
        <v>1.1574074074074073E-5</v>
      </c>
      <c r="F4411" t="s">
        <v>93</v>
      </c>
      <c r="G4411" t="s">
        <v>5696</v>
      </c>
      <c r="H4411" s="11">
        <v>44171.449456018519</v>
      </c>
      <c r="I4411" t="s">
        <v>5697</v>
      </c>
      <c r="J4411">
        <v>0</v>
      </c>
      <c r="K4411">
        <v>87</v>
      </c>
      <c r="M4411">
        <v>4409</v>
      </c>
      <c r="N4411" s="16">
        <v>1.1574074074074073E-5</v>
      </c>
      <c r="O4411">
        <v>10</v>
      </c>
      <c r="P4411">
        <v>9</v>
      </c>
      <c r="Q4411">
        <f>pqZwift[[#This Row],[Afstand]]+IF(pqZwift[[#This Row],[Index]]&gt;1,Q4410,0)</f>
        <v>28268</v>
      </c>
      <c r="R4411">
        <v>31</v>
      </c>
      <c r="S4411">
        <v>87</v>
      </c>
    </row>
    <row r="4412" spans="2:19" x14ac:dyDescent="0.25">
      <c r="B4412">
        <v>4410</v>
      </c>
      <c r="C4412" t="s">
        <v>104</v>
      </c>
      <c r="D4412" t="s">
        <v>87</v>
      </c>
      <c r="E4412" s="10">
        <v>1.1574074074074073E-5</v>
      </c>
      <c r="F4412" t="s">
        <v>101</v>
      </c>
      <c r="G4412" t="s">
        <v>5698</v>
      </c>
      <c r="H4412" s="11">
        <v>44171.449467592596</v>
      </c>
      <c r="I4412" t="s">
        <v>5699</v>
      </c>
      <c r="J4412">
        <v>0</v>
      </c>
      <c r="K4412">
        <v>86</v>
      </c>
      <c r="M4412">
        <v>4410</v>
      </c>
      <c r="N4412" s="16">
        <v>1.1574074074074073E-5</v>
      </c>
      <c r="O4412">
        <v>10</v>
      </c>
      <c r="P4412">
        <v>9</v>
      </c>
      <c r="Q4412">
        <f>pqZwift[[#This Row],[Afstand]]+IF(pqZwift[[#This Row],[Index]]&gt;1,Q4411,0)</f>
        <v>28277</v>
      </c>
      <c r="R4412">
        <v>33</v>
      </c>
      <c r="S4412">
        <v>86</v>
      </c>
    </row>
    <row r="4413" spans="2:19" x14ac:dyDescent="0.25">
      <c r="B4413">
        <v>4411</v>
      </c>
      <c r="C4413" t="s">
        <v>104</v>
      </c>
      <c r="D4413" t="s">
        <v>87</v>
      </c>
      <c r="E4413" s="10">
        <v>1.1574074074074073E-5</v>
      </c>
      <c r="F4413" t="s">
        <v>88</v>
      </c>
      <c r="G4413" t="s">
        <v>165</v>
      </c>
      <c r="H4413" s="11">
        <v>44171.449479166666</v>
      </c>
      <c r="I4413" t="s">
        <v>5700</v>
      </c>
      <c r="J4413">
        <v>0</v>
      </c>
      <c r="K4413">
        <v>87</v>
      </c>
      <c r="M4413">
        <v>4411</v>
      </c>
      <c r="N4413" s="16">
        <v>1.1574074074074073E-5</v>
      </c>
      <c r="O4413">
        <v>10</v>
      </c>
      <c r="P4413">
        <v>9</v>
      </c>
      <c r="Q4413">
        <f>pqZwift[[#This Row],[Afstand]]+IF(pqZwift[[#This Row],[Index]]&gt;1,Q4412,0)</f>
        <v>28286</v>
      </c>
      <c r="R4413">
        <v>32</v>
      </c>
      <c r="S4413">
        <v>87</v>
      </c>
    </row>
    <row r="4414" spans="2:19" x14ac:dyDescent="0.25">
      <c r="B4414">
        <v>4412</v>
      </c>
      <c r="C4414" t="s">
        <v>87</v>
      </c>
      <c r="D4414" t="s">
        <v>104</v>
      </c>
      <c r="E4414" s="10">
        <v>1.1574074074074073E-5</v>
      </c>
      <c r="F4414" t="s">
        <v>98</v>
      </c>
      <c r="G4414" t="s">
        <v>4461</v>
      </c>
      <c r="H4414" s="11">
        <v>44171.449490740742</v>
      </c>
      <c r="I4414" t="s">
        <v>5701</v>
      </c>
      <c r="J4414">
        <v>0</v>
      </c>
      <c r="K4414">
        <v>88</v>
      </c>
      <c r="M4414">
        <v>4412</v>
      </c>
      <c r="N4414" s="16">
        <v>1.1574074074074073E-5</v>
      </c>
      <c r="O4414">
        <v>9</v>
      </c>
      <c r="P4414">
        <v>10</v>
      </c>
      <c r="Q4414">
        <f>pqZwift[[#This Row],[Afstand]]+IF(pqZwift[[#This Row],[Index]]&gt;1,Q4413,0)</f>
        <v>28296</v>
      </c>
      <c r="R4414">
        <v>34</v>
      </c>
      <c r="S4414">
        <v>88</v>
      </c>
    </row>
    <row r="4415" spans="2:19" x14ac:dyDescent="0.25">
      <c r="B4415">
        <v>4413</v>
      </c>
      <c r="C4415" t="s">
        <v>87</v>
      </c>
      <c r="D4415" t="s">
        <v>35</v>
      </c>
      <c r="E4415" s="10">
        <v>1.1574074074074073E-5</v>
      </c>
      <c r="F4415" t="s">
        <v>84</v>
      </c>
      <c r="G4415" t="s">
        <v>140</v>
      </c>
      <c r="H4415" s="11">
        <v>44171.449502314812</v>
      </c>
      <c r="I4415" t="s">
        <v>5702</v>
      </c>
      <c r="J4415">
        <v>0</v>
      </c>
      <c r="K4415">
        <v>89</v>
      </c>
      <c r="M4415">
        <v>4413</v>
      </c>
      <c r="N4415" s="16">
        <v>1.1574074074074073E-5</v>
      </c>
      <c r="O4415">
        <v>9</v>
      </c>
      <c r="P4415">
        <v>8</v>
      </c>
      <c r="Q4415">
        <f>pqZwift[[#This Row],[Afstand]]+IF(pqZwift[[#This Row],[Index]]&gt;1,Q4414,0)</f>
        <v>28304</v>
      </c>
      <c r="R4415">
        <v>29</v>
      </c>
      <c r="S4415">
        <v>89</v>
      </c>
    </row>
    <row r="4416" spans="2:19" x14ac:dyDescent="0.25">
      <c r="B4416">
        <v>4414</v>
      </c>
      <c r="C4416" t="s">
        <v>87</v>
      </c>
      <c r="D4416" t="s">
        <v>87</v>
      </c>
      <c r="E4416" s="10">
        <v>1.1574074074074073E-5</v>
      </c>
      <c r="F4416" t="s">
        <v>88</v>
      </c>
      <c r="G4416" t="s">
        <v>3325</v>
      </c>
      <c r="H4416" s="11">
        <v>44171.449513888889</v>
      </c>
      <c r="I4416" t="s">
        <v>5703</v>
      </c>
      <c r="J4416">
        <v>0</v>
      </c>
      <c r="K4416">
        <v>90</v>
      </c>
      <c r="M4416">
        <v>4414</v>
      </c>
      <c r="N4416" s="16">
        <v>1.1574074074074073E-5</v>
      </c>
      <c r="O4416">
        <v>9</v>
      </c>
      <c r="P4416">
        <v>9</v>
      </c>
      <c r="Q4416">
        <f>pqZwift[[#This Row],[Afstand]]+IF(pqZwift[[#This Row],[Index]]&gt;1,Q4415,0)</f>
        <v>28313</v>
      </c>
      <c r="R4416">
        <v>32</v>
      </c>
      <c r="S4416">
        <v>90</v>
      </c>
    </row>
    <row r="4417" spans="2:19" x14ac:dyDescent="0.25">
      <c r="B4417">
        <v>4415</v>
      </c>
      <c r="C4417" t="s">
        <v>87</v>
      </c>
      <c r="D4417" t="s">
        <v>87</v>
      </c>
      <c r="E4417" s="10">
        <v>1.1574074074074073E-5</v>
      </c>
      <c r="F4417" t="s">
        <v>88</v>
      </c>
      <c r="G4417" t="s">
        <v>2971</v>
      </c>
      <c r="H4417" s="11">
        <v>44171.449525462966</v>
      </c>
      <c r="I4417" t="s">
        <v>5704</v>
      </c>
      <c r="J4417">
        <v>0</v>
      </c>
      <c r="K4417">
        <v>89</v>
      </c>
      <c r="M4417">
        <v>4415</v>
      </c>
      <c r="N4417" s="16">
        <v>1.1574074074074073E-5</v>
      </c>
      <c r="O4417">
        <v>9</v>
      </c>
      <c r="P4417">
        <v>9</v>
      </c>
      <c r="Q4417">
        <f>pqZwift[[#This Row],[Afstand]]+IF(pqZwift[[#This Row],[Index]]&gt;1,Q4416,0)</f>
        <v>28322</v>
      </c>
      <c r="R4417">
        <v>32</v>
      </c>
      <c r="S4417">
        <v>89</v>
      </c>
    </row>
    <row r="4418" spans="2:19" x14ac:dyDescent="0.25">
      <c r="B4418">
        <v>4416</v>
      </c>
      <c r="C4418" t="s">
        <v>87</v>
      </c>
      <c r="D4418" t="s">
        <v>87</v>
      </c>
      <c r="E4418" s="10">
        <v>1.1574074074074073E-5</v>
      </c>
      <c r="F4418" t="s">
        <v>93</v>
      </c>
      <c r="G4418" t="s">
        <v>3812</v>
      </c>
      <c r="H4418" s="11">
        <v>44171.449537037035</v>
      </c>
      <c r="I4418" t="s">
        <v>5705</v>
      </c>
      <c r="J4418">
        <v>0</v>
      </c>
      <c r="K4418">
        <v>89</v>
      </c>
      <c r="M4418">
        <v>4416</v>
      </c>
      <c r="N4418" s="16">
        <v>1.1574074074074073E-5</v>
      </c>
      <c r="O4418">
        <v>9</v>
      </c>
      <c r="P4418">
        <v>9</v>
      </c>
      <c r="Q4418">
        <f>pqZwift[[#This Row],[Afstand]]+IF(pqZwift[[#This Row],[Index]]&gt;1,Q4417,0)</f>
        <v>28331</v>
      </c>
      <c r="R4418">
        <v>31</v>
      </c>
      <c r="S4418">
        <v>89</v>
      </c>
    </row>
    <row r="4419" spans="2:19" x14ac:dyDescent="0.25">
      <c r="B4419">
        <v>4417</v>
      </c>
      <c r="C4419" t="s">
        <v>87</v>
      </c>
      <c r="D4419" t="s">
        <v>87</v>
      </c>
      <c r="E4419" s="10">
        <v>1.1574074074074073E-5</v>
      </c>
      <c r="F4419" t="s">
        <v>93</v>
      </c>
      <c r="G4419" t="s">
        <v>41</v>
      </c>
      <c r="H4419" s="11">
        <v>44171.449548611112</v>
      </c>
      <c r="I4419" t="s">
        <v>5706</v>
      </c>
      <c r="J4419">
        <v>0</v>
      </c>
      <c r="K4419">
        <v>88</v>
      </c>
      <c r="M4419">
        <v>4417</v>
      </c>
      <c r="N4419" s="16">
        <v>1.1574074074074073E-5</v>
      </c>
      <c r="O4419">
        <v>9</v>
      </c>
      <c r="P4419">
        <v>9</v>
      </c>
      <c r="Q4419">
        <f>pqZwift[[#This Row],[Afstand]]+IF(pqZwift[[#This Row],[Index]]&gt;1,Q4418,0)</f>
        <v>28340</v>
      </c>
      <c r="R4419">
        <v>31</v>
      </c>
      <c r="S4419">
        <v>88</v>
      </c>
    </row>
    <row r="4420" spans="2:19" x14ac:dyDescent="0.25">
      <c r="B4420">
        <v>4418</v>
      </c>
      <c r="C4420" t="s">
        <v>87</v>
      </c>
      <c r="D4420" t="s">
        <v>87</v>
      </c>
      <c r="E4420" s="10">
        <v>1.1574074074074073E-5</v>
      </c>
      <c r="F4420" t="s">
        <v>88</v>
      </c>
      <c r="G4420" t="s">
        <v>2060</v>
      </c>
      <c r="H4420" s="11">
        <v>44171.449560185189</v>
      </c>
      <c r="I4420" t="s">
        <v>5707</v>
      </c>
      <c r="J4420">
        <v>0</v>
      </c>
      <c r="K4420">
        <v>89</v>
      </c>
      <c r="M4420">
        <v>4418</v>
      </c>
      <c r="N4420" s="16">
        <v>1.1574074074074073E-5</v>
      </c>
      <c r="O4420">
        <v>9</v>
      </c>
      <c r="P4420">
        <v>9</v>
      </c>
      <c r="Q4420">
        <f>pqZwift[[#This Row],[Afstand]]+IF(pqZwift[[#This Row],[Index]]&gt;1,Q4419,0)</f>
        <v>28349</v>
      </c>
      <c r="R4420">
        <v>32</v>
      </c>
      <c r="S4420">
        <v>89</v>
      </c>
    </row>
    <row r="4421" spans="2:19" x14ac:dyDescent="0.25">
      <c r="B4421">
        <v>4419</v>
      </c>
      <c r="C4421" t="s">
        <v>87</v>
      </c>
      <c r="D4421" t="s">
        <v>87</v>
      </c>
      <c r="E4421" s="10">
        <v>1.1574074074074073E-5</v>
      </c>
      <c r="F4421" t="s">
        <v>101</v>
      </c>
      <c r="G4421" t="s">
        <v>5246</v>
      </c>
      <c r="H4421" s="11">
        <v>44171.449571759258</v>
      </c>
      <c r="I4421" t="s">
        <v>5708</v>
      </c>
      <c r="J4421">
        <v>0</v>
      </c>
      <c r="K4421">
        <v>88</v>
      </c>
      <c r="M4421">
        <v>4419</v>
      </c>
      <c r="N4421" s="16">
        <v>1.1574074074074073E-5</v>
      </c>
      <c r="O4421">
        <v>9</v>
      </c>
      <c r="P4421">
        <v>9</v>
      </c>
      <c r="Q4421">
        <f>pqZwift[[#This Row],[Afstand]]+IF(pqZwift[[#This Row],[Index]]&gt;1,Q4420,0)</f>
        <v>28358</v>
      </c>
      <c r="R4421">
        <v>33</v>
      </c>
      <c r="S4421">
        <v>88</v>
      </c>
    </row>
    <row r="4422" spans="2:19" x14ac:dyDescent="0.25">
      <c r="B4422">
        <v>4420</v>
      </c>
      <c r="C4422" t="s">
        <v>87</v>
      </c>
      <c r="D4422" t="s">
        <v>35</v>
      </c>
      <c r="E4422" s="10">
        <v>1.1574074074074073E-5</v>
      </c>
      <c r="F4422" t="s">
        <v>84</v>
      </c>
      <c r="G4422" t="s">
        <v>5488</v>
      </c>
      <c r="H4422" s="11">
        <v>44171.449583333335</v>
      </c>
      <c r="I4422" t="s">
        <v>5709</v>
      </c>
      <c r="J4422">
        <v>0</v>
      </c>
      <c r="K4422">
        <v>89</v>
      </c>
      <c r="M4422">
        <v>4420</v>
      </c>
      <c r="N4422" s="16">
        <v>1.1574074074074073E-5</v>
      </c>
      <c r="O4422">
        <v>9</v>
      </c>
      <c r="P4422">
        <v>8</v>
      </c>
      <c r="Q4422">
        <f>pqZwift[[#This Row],[Afstand]]+IF(pqZwift[[#This Row],[Index]]&gt;1,Q4421,0)</f>
        <v>28366</v>
      </c>
      <c r="R4422">
        <v>29</v>
      </c>
      <c r="S4422">
        <v>89</v>
      </c>
    </row>
    <row r="4423" spans="2:19" x14ac:dyDescent="0.25">
      <c r="B4423">
        <v>4421</v>
      </c>
      <c r="C4423" t="s">
        <v>87</v>
      </c>
      <c r="D4423" t="s">
        <v>35</v>
      </c>
      <c r="E4423" s="10">
        <v>1.1574074074074073E-5</v>
      </c>
      <c r="F4423" t="s">
        <v>84</v>
      </c>
      <c r="G4423" t="s">
        <v>5488</v>
      </c>
      <c r="H4423" s="11">
        <v>44171.449594907404</v>
      </c>
      <c r="I4423" t="s">
        <v>5710</v>
      </c>
      <c r="J4423">
        <v>0</v>
      </c>
      <c r="K4423">
        <v>90</v>
      </c>
      <c r="M4423">
        <v>4421</v>
      </c>
      <c r="N4423" s="16">
        <v>1.1574074074074073E-5</v>
      </c>
      <c r="O4423">
        <v>9</v>
      </c>
      <c r="P4423">
        <v>8</v>
      </c>
      <c r="Q4423">
        <f>pqZwift[[#This Row],[Afstand]]+IF(pqZwift[[#This Row],[Index]]&gt;1,Q4422,0)</f>
        <v>28374</v>
      </c>
      <c r="R4423">
        <v>29</v>
      </c>
      <c r="S4423">
        <v>90</v>
      </c>
    </row>
    <row r="4424" spans="2:19" x14ac:dyDescent="0.25">
      <c r="B4424">
        <v>4422</v>
      </c>
      <c r="C4424" t="s">
        <v>87</v>
      </c>
      <c r="D4424" t="s">
        <v>87</v>
      </c>
      <c r="E4424" s="10">
        <v>1.1574074074074073E-5</v>
      </c>
      <c r="F4424" t="s">
        <v>93</v>
      </c>
      <c r="G4424" t="s">
        <v>2359</v>
      </c>
      <c r="H4424" s="11">
        <v>44171.449606481481</v>
      </c>
      <c r="I4424" t="s">
        <v>5711</v>
      </c>
      <c r="J4424">
        <v>0</v>
      </c>
      <c r="K4424">
        <v>89</v>
      </c>
      <c r="M4424">
        <v>4422</v>
      </c>
      <c r="N4424" s="16">
        <v>1.1574074074074073E-5</v>
      </c>
      <c r="O4424">
        <v>9</v>
      </c>
      <c r="P4424">
        <v>9</v>
      </c>
      <c r="Q4424">
        <f>pqZwift[[#This Row],[Afstand]]+IF(pqZwift[[#This Row],[Index]]&gt;1,Q4423,0)</f>
        <v>28383</v>
      </c>
      <c r="R4424">
        <v>31</v>
      </c>
      <c r="S4424">
        <v>89</v>
      </c>
    </row>
    <row r="4425" spans="2:19" x14ac:dyDescent="0.25">
      <c r="B4425">
        <v>4423</v>
      </c>
      <c r="C4425" t="s">
        <v>104</v>
      </c>
      <c r="D4425" t="s">
        <v>35</v>
      </c>
      <c r="E4425" s="10">
        <v>1.1574074074074073E-5</v>
      </c>
      <c r="F4425" t="s">
        <v>161</v>
      </c>
      <c r="G4425" t="s">
        <v>4784</v>
      </c>
      <c r="H4425" s="11">
        <v>44171.449618055558</v>
      </c>
      <c r="I4425" t="s">
        <v>5712</v>
      </c>
      <c r="J4425">
        <v>0</v>
      </c>
      <c r="K4425">
        <v>88</v>
      </c>
      <c r="M4425">
        <v>4423</v>
      </c>
      <c r="N4425" s="16">
        <v>1.1574074074074073E-5</v>
      </c>
      <c r="O4425">
        <v>10</v>
      </c>
      <c r="P4425">
        <v>8</v>
      </c>
      <c r="Q4425">
        <f>pqZwift[[#This Row],[Afstand]]+IF(pqZwift[[#This Row],[Index]]&gt;1,Q4424,0)</f>
        <v>28391</v>
      </c>
      <c r="R4425">
        <v>30</v>
      </c>
      <c r="S4425">
        <v>88</v>
      </c>
    </row>
    <row r="4426" spans="2:19" x14ac:dyDescent="0.25">
      <c r="B4426">
        <v>4424</v>
      </c>
      <c r="C4426" t="s">
        <v>104</v>
      </c>
      <c r="D4426" t="s">
        <v>35</v>
      </c>
      <c r="E4426" s="10">
        <v>1.1574074074074073E-5</v>
      </c>
      <c r="F4426" t="s">
        <v>161</v>
      </c>
      <c r="G4426" t="s">
        <v>41</v>
      </c>
      <c r="H4426" s="11">
        <v>44171.449629629627</v>
      </c>
      <c r="I4426" t="s">
        <v>5713</v>
      </c>
      <c r="J4426">
        <v>0</v>
      </c>
      <c r="K4426">
        <v>89</v>
      </c>
      <c r="M4426">
        <v>4424</v>
      </c>
      <c r="N4426" s="16">
        <v>1.1574074074074073E-5</v>
      </c>
      <c r="O4426">
        <v>10</v>
      </c>
      <c r="P4426">
        <v>8</v>
      </c>
      <c r="Q4426">
        <f>pqZwift[[#This Row],[Afstand]]+IF(pqZwift[[#This Row],[Index]]&gt;1,Q4425,0)</f>
        <v>28399</v>
      </c>
      <c r="R4426">
        <v>30</v>
      </c>
      <c r="S4426">
        <v>89</v>
      </c>
    </row>
    <row r="4427" spans="2:19" x14ac:dyDescent="0.25">
      <c r="B4427">
        <v>4425</v>
      </c>
      <c r="C4427" t="s">
        <v>104</v>
      </c>
      <c r="D4427" t="s">
        <v>87</v>
      </c>
      <c r="E4427" s="10">
        <v>1.1574074074074073E-5</v>
      </c>
      <c r="F4427" t="s">
        <v>93</v>
      </c>
      <c r="G4427" t="s">
        <v>5714</v>
      </c>
      <c r="H4427" s="11">
        <v>44171.449641203704</v>
      </c>
      <c r="I4427" t="s">
        <v>5715</v>
      </c>
      <c r="J4427">
        <v>0</v>
      </c>
      <c r="K4427">
        <v>88</v>
      </c>
      <c r="M4427">
        <v>4425</v>
      </c>
      <c r="N4427" s="16">
        <v>1.1574074074074073E-5</v>
      </c>
      <c r="O4427">
        <v>10</v>
      </c>
      <c r="P4427">
        <v>9</v>
      </c>
      <c r="Q4427">
        <f>pqZwift[[#This Row],[Afstand]]+IF(pqZwift[[#This Row],[Index]]&gt;1,Q4426,0)</f>
        <v>28408</v>
      </c>
      <c r="R4427">
        <v>31</v>
      </c>
      <c r="S4427">
        <v>88</v>
      </c>
    </row>
    <row r="4428" spans="2:19" x14ac:dyDescent="0.25">
      <c r="B4428">
        <v>4426</v>
      </c>
      <c r="C4428" t="s">
        <v>104</v>
      </c>
      <c r="D4428" t="s">
        <v>87</v>
      </c>
      <c r="E4428" s="10">
        <v>1.1574074074074073E-5</v>
      </c>
      <c r="F4428" t="s">
        <v>88</v>
      </c>
      <c r="G4428" t="s">
        <v>5716</v>
      </c>
      <c r="H4428" s="11">
        <v>44171.449652777781</v>
      </c>
      <c r="I4428" t="s">
        <v>5717</v>
      </c>
      <c r="J4428">
        <v>0</v>
      </c>
      <c r="K4428">
        <v>89</v>
      </c>
      <c r="M4428">
        <v>4426</v>
      </c>
      <c r="N4428" s="16">
        <v>1.1574074074074073E-5</v>
      </c>
      <c r="O4428">
        <v>10</v>
      </c>
      <c r="P4428">
        <v>9</v>
      </c>
      <c r="Q4428">
        <f>pqZwift[[#This Row],[Afstand]]+IF(pqZwift[[#This Row],[Index]]&gt;1,Q4427,0)</f>
        <v>28417</v>
      </c>
      <c r="R4428">
        <v>32</v>
      </c>
      <c r="S4428">
        <v>89</v>
      </c>
    </row>
    <row r="4429" spans="2:19" x14ac:dyDescent="0.25">
      <c r="B4429">
        <v>4427</v>
      </c>
      <c r="C4429" t="s">
        <v>104</v>
      </c>
      <c r="D4429" t="s">
        <v>35</v>
      </c>
      <c r="E4429" s="10">
        <v>1.1574074074074073E-5</v>
      </c>
      <c r="F4429" t="s">
        <v>76</v>
      </c>
      <c r="G4429" t="s">
        <v>5718</v>
      </c>
      <c r="H4429" s="11">
        <v>44171.449664351851</v>
      </c>
      <c r="I4429" t="s">
        <v>5719</v>
      </c>
      <c r="J4429">
        <v>0</v>
      </c>
      <c r="K4429">
        <v>88</v>
      </c>
      <c r="M4429">
        <v>4427</v>
      </c>
      <c r="N4429" s="16">
        <v>1.1574074074074073E-5</v>
      </c>
      <c r="O4429">
        <v>10</v>
      </c>
      <c r="P4429">
        <v>8</v>
      </c>
      <c r="Q4429">
        <f>pqZwift[[#This Row],[Afstand]]+IF(pqZwift[[#This Row],[Index]]&gt;1,Q4428,0)</f>
        <v>28425</v>
      </c>
      <c r="R4429">
        <v>27</v>
      </c>
      <c r="S4429">
        <v>88</v>
      </c>
    </row>
    <row r="4430" spans="2:19" x14ac:dyDescent="0.25">
      <c r="B4430">
        <v>4428</v>
      </c>
      <c r="C4430" t="s">
        <v>104</v>
      </c>
      <c r="D4430" t="s">
        <v>35</v>
      </c>
      <c r="E4430" s="10">
        <v>1.1574074074074073E-5</v>
      </c>
      <c r="F4430" t="s">
        <v>185</v>
      </c>
      <c r="G4430" t="s">
        <v>2232</v>
      </c>
      <c r="H4430" s="11">
        <v>44171.449675925927</v>
      </c>
      <c r="I4430" t="s">
        <v>5720</v>
      </c>
      <c r="J4430">
        <v>0</v>
      </c>
      <c r="K4430">
        <v>89</v>
      </c>
      <c r="M4430">
        <v>4428</v>
      </c>
      <c r="N4430" s="16">
        <v>1.1574074074074073E-5</v>
      </c>
      <c r="O4430">
        <v>10</v>
      </c>
      <c r="P4430">
        <v>8</v>
      </c>
      <c r="Q4430">
        <f>pqZwift[[#This Row],[Afstand]]+IF(pqZwift[[#This Row],[Index]]&gt;1,Q4429,0)</f>
        <v>28433</v>
      </c>
      <c r="R4430">
        <v>28</v>
      </c>
      <c r="S4430">
        <v>89</v>
      </c>
    </row>
    <row r="4431" spans="2:19" x14ac:dyDescent="0.25">
      <c r="B4431">
        <v>4429</v>
      </c>
      <c r="C4431" t="s">
        <v>104</v>
      </c>
      <c r="D4431" t="s">
        <v>35</v>
      </c>
      <c r="E4431" s="10">
        <v>1.1574074074074073E-5</v>
      </c>
      <c r="F4431" t="s">
        <v>161</v>
      </c>
      <c r="G4431" t="s">
        <v>3887</v>
      </c>
      <c r="H4431" s="11">
        <v>44171.449687499997</v>
      </c>
      <c r="I4431" t="s">
        <v>5721</v>
      </c>
      <c r="J4431">
        <v>0</v>
      </c>
      <c r="K4431">
        <v>89</v>
      </c>
      <c r="M4431">
        <v>4429</v>
      </c>
      <c r="N4431" s="16">
        <v>1.1574074074074073E-5</v>
      </c>
      <c r="O4431">
        <v>10</v>
      </c>
      <c r="P4431">
        <v>8</v>
      </c>
      <c r="Q4431">
        <f>pqZwift[[#This Row],[Afstand]]+IF(pqZwift[[#This Row],[Index]]&gt;1,Q4430,0)</f>
        <v>28441</v>
      </c>
      <c r="R4431">
        <v>30</v>
      </c>
      <c r="S4431">
        <v>89</v>
      </c>
    </row>
    <row r="4432" spans="2:19" x14ac:dyDescent="0.25">
      <c r="B4432">
        <v>4430</v>
      </c>
      <c r="C4432" t="s">
        <v>104</v>
      </c>
      <c r="D4432" t="s">
        <v>87</v>
      </c>
      <c r="E4432" s="10">
        <v>1.1574074074074073E-5</v>
      </c>
      <c r="F4432" t="s">
        <v>88</v>
      </c>
      <c r="G4432" t="s">
        <v>5722</v>
      </c>
      <c r="H4432" s="11">
        <v>44171.449699074074</v>
      </c>
      <c r="I4432" t="s">
        <v>5723</v>
      </c>
      <c r="J4432">
        <v>0</v>
      </c>
      <c r="K4432">
        <v>89</v>
      </c>
      <c r="M4432">
        <v>4430</v>
      </c>
      <c r="N4432" s="16">
        <v>1.1574074074074073E-5</v>
      </c>
      <c r="O4432">
        <v>10</v>
      </c>
      <c r="P4432">
        <v>9</v>
      </c>
      <c r="Q4432">
        <f>pqZwift[[#This Row],[Afstand]]+IF(pqZwift[[#This Row],[Index]]&gt;1,Q4431,0)</f>
        <v>28450</v>
      </c>
      <c r="R4432">
        <v>32</v>
      </c>
      <c r="S4432">
        <v>89</v>
      </c>
    </row>
    <row r="4433" spans="2:19" x14ac:dyDescent="0.25">
      <c r="B4433">
        <v>4431</v>
      </c>
      <c r="C4433" t="s">
        <v>104</v>
      </c>
      <c r="D4433" t="s">
        <v>35</v>
      </c>
      <c r="E4433" s="10">
        <v>1.1574074074074073E-5</v>
      </c>
      <c r="F4433" t="s">
        <v>76</v>
      </c>
      <c r="G4433" t="s">
        <v>5346</v>
      </c>
      <c r="H4433" s="11">
        <v>44171.44971064815</v>
      </c>
      <c r="I4433" t="s">
        <v>5724</v>
      </c>
      <c r="J4433">
        <v>0</v>
      </c>
      <c r="K4433">
        <v>90</v>
      </c>
      <c r="M4433">
        <v>4431</v>
      </c>
      <c r="N4433" s="16">
        <v>1.1574074074074073E-5</v>
      </c>
      <c r="O4433">
        <v>10</v>
      </c>
      <c r="P4433">
        <v>8</v>
      </c>
      <c r="Q4433">
        <f>pqZwift[[#This Row],[Afstand]]+IF(pqZwift[[#This Row],[Index]]&gt;1,Q4432,0)</f>
        <v>28458</v>
      </c>
      <c r="R4433">
        <v>27</v>
      </c>
      <c r="S4433">
        <v>90</v>
      </c>
    </row>
    <row r="4434" spans="2:19" x14ac:dyDescent="0.25">
      <c r="B4434">
        <v>4432</v>
      </c>
      <c r="C4434" t="s">
        <v>104</v>
      </c>
      <c r="D4434" t="s">
        <v>87</v>
      </c>
      <c r="E4434" s="10">
        <v>1.1574074074074073E-5</v>
      </c>
      <c r="F4434" t="s">
        <v>93</v>
      </c>
      <c r="G4434" t="s">
        <v>5371</v>
      </c>
      <c r="H4434" s="11">
        <v>44171.44972222222</v>
      </c>
      <c r="I4434" t="s">
        <v>5725</v>
      </c>
      <c r="J4434">
        <v>0</v>
      </c>
      <c r="K4434">
        <v>89</v>
      </c>
      <c r="M4434">
        <v>4432</v>
      </c>
      <c r="N4434" s="16">
        <v>1.1574074074074073E-5</v>
      </c>
      <c r="O4434">
        <v>10</v>
      </c>
      <c r="P4434">
        <v>9</v>
      </c>
      <c r="Q4434">
        <f>pqZwift[[#This Row],[Afstand]]+IF(pqZwift[[#This Row],[Index]]&gt;1,Q4433,0)</f>
        <v>28467</v>
      </c>
      <c r="R4434">
        <v>31</v>
      </c>
      <c r="S4434">
        <v>89</v>
      </c>
    </row>
    <row r="4435" spans="2:19" x14ac:dyDescent="0.25">
      <c r="B4435">
        <v>4433</v>
      </c>
      <c r="C4435" t="s">
        <v>104</v>
      </c>
      <c r="D4435" t="s">
        <v>35</v>
      </c>
      <c r="E4435" s="10">
        <v>1.1574074074074073E-5</v>
      </c>
      <c r="F4435" t="s">
        <v>76</v>
      </c>
      <c r="G4435" t="s">
        <v>907</v>
      </c>
      <c r="H4435" s="11">
        <v>44171.449733796297</v>
      </c>
      <c r="I4435" t="s">
        <v>5726</v>
      </c>
      <c r="J4435">
        <v>0</v>
      </c>
      <c r="K4435">
        <v>90</v>
      </c>
      <c r="M4435">
        <v>4433</v>
      </c>
      <c r="N4435" s="16">
        <v>1.1574074074074073E-5</v>
      </c>
      <c r="O4435">
        <v>10</v>
      </c>
      <c r="P4435">
        <v>8</v>
      </c>
      <c r="Q4435">
        <f>pqZwift[[#This Row],[Afstand]]+IF(pqZwift[[#This Row],[Index]]&gt;1,Q4434,0)</f>
        <v>28475</v>
      </c>
      <c r="R4435">
        <v>27</v>
      </c>
      <c r="S4435">
        <v>90</v>
      </c>
    </row>
    <row r="4436" spans="2:19" x14ac:dyDescent="0.25">
      <c r="B4436">
        <v>4434</v>
      </c>
      <c r="C4436" t="s">
        <v>104</v>
      </c>
      <c r="D4436" t="s">
        <v>87</v>
      </c>
      <c r="E4436" s="10">
        <v>1.1574074074074073E-5</v>
      </c>
      <c r="F4436" t="s">
        <v>88</v>
      </c>
      <c r="G4436" t="s">
        <v>5727</v>
      </c>
      <c r="H4436" s="11">
        <v>44171.449745370373</v>
      </c>
      <c r="I4436" t="s">
        <v>5728</v>
      </c>
      <c r="J4436">
        <v>0</v>
      </c>
      <c r="K4436">
        <v>89</v>
      </c>
      <c r="M4436">
        <v>4434</v>
      </c>
      <c r="N4436" s="16">
        <v>1.1574074074074073E-5</v>
      </c>
      <c r="O4436">
        <v>10</v>
      </c>
      <c r="P4436">
        <v>9</v>
      </c>
      <c r="Q4436">
        <f>pqZwift[[#This Row],[Afstand]]+IF(pqZwift[[#This Row],[Index]]&gt;1,Q4435,0)</f>
        <v>28484</v>
      </c>
      <c r="R4436">
        <v>32</v>
      </c>
      <c r="S4436">
        <v>89</v>
      </c>
    </row>
    <row r="4437" spans="2:19" x14ac:dyDescent="0.25">
      <c r="B4437">
        <v>4435</v>
      </c>
      <c r="C4437" t="s">
        <v>104</v>
      </c>
      <c r="D4437" t="s">
        <v>35</v>
      </c>
      <c r="E4437" s="10">
        <v>1.1574074074074073E-5</v>
      </c>
      <c r="F4437" t="s">
        <v>161</v>
      </c>
      <c r="G4437" t="s">
        <v>933</v>
      </c>
      <c r="H4437" s="11">
        <v>44171.449756944443</v>
      </c>
      <c r="I4437" t="s">
        <v>5729</v>
      </c>
      <c r="J4437">
        <v>0</v>
      </c>
      <c r="K4437">
        <v>89</v>
      </c>
      <c r="M4437">
        <v>4435</v>
      </c>
      <c r="N4437" s="16">
        <v>1.1574074074074073E-5</v>
      </c>
      <c r="O4437">
        <v>10</v>
      </c>
      <c r="P4437">
        <v>8</v>
      </c>
      <c r="Q4437">
        <f>pqZwift[[#This Row],[Afstand]]+IF(pqZwift[[#This Row],[Index]]&gt;1,Q4436,0)</f>
        <v>28492</v>
      </c>
      <c r="R4437">
        <v>30</v>
      </c>
      <c r="S4437">
        <v>89</v>
      </c>
    </row>
    <row r="4438" spans="2:19" x14ac:dyDescent="0.25">
      <c r="B4438">
        <v>4436</v>
      </c>
      <c r="C4438" t="s">
        <v>104</v>
      </c>
      <c r="D4438" t="s">
        <v>35</v>
      </c>
      <c r="E4438" s="10">
        <v>1.1574074074074073E-5</v>
      </c>
      <c r="F4438" t="s">
        <v>185</v>
      </c>
      <c r="G4438" t="s">
        <v>2232</v>
      </c>
      <c r="H4438" s="11">
        <v>44171.44976851852</v>
      </c>
      <c r="I4438" t="s">
        <v>5730</v>
      </c>
      <c r="J4438">
        <v>0</v>
      </c>
      <c r="K4438">
        <v>88</v>
      </c>
      <c r="M4438">
        <v>4436</v>
      </c>
      <c r="N4438" s="16">
        <v>1.1574074074074073E-5</v>
      </c>
      <c r="O4438">
        <v>10</v>
      </c>
      <c r="P4438">
        <v>8</v>
      </c>
      <c r="Q4438">
        <f>pqZwift[[#This Row],[Afstand]]+IF(pqZwift[[#This Row],[Index]]&gt;1,Q4437,0)</f>
        <v>28500</v>
      </c>
      <c r="R4438">
        <v>28</v>
      </c>
      <c r="S4438">
        <v>88</v>
      </c>
    </row>
    <row r="4439" spans="2:19" x14ac:dyDescent="0.25">
      <c r="B4439">
        <v>4437</v>
      </c>
      <c r="C4439" t="s">
        <v>104</v>
      </c>
      <c r="D4439" t="s">
        <v>35</v>
      </c>
      <c r="E4439" s="10">
        <v>1.1574074074074073E-5</v>
      </c>
      <c r="F4439" t="s">
        <v>161</v>
      </c>
      <c r="G4439" t="s">
        <v>5297</v>
      </c>
      <c r="H4439" s="11">
        <v>44171.449780092589</v>
      </c>
      <c r="I4439" t="s">
        <v>5731</v>
      </c>
      <c r="J4439">
        <v>0</v>
      </c>
      <c r="K4439">
        <v>89</v>
      </c>
      <c r="M4439">
        <v>4437</v>
      </c>
      <c r="N4439" s="16">
        <v>1.1574074074074073E-5</v>
      </c>
      <c r="O4439">
        <v>10</v>
      </c>
      <c r="P4439">
        <v>8</v>
      </c>
      <c r="Q4439">
        <f>pqZwift[[#This Row],[Afstand]]+IF(pqZwift[[#This Row],[Index]]&gt;1,Q4438,0)</f>
        <v>28508</v>
      </c>
      <c r="R4439">
        <v>30</v>
      </c>
      <c r="S4439">
        <v>89</v>
      </c>
    </row>
    <row r="4440" spans="2:19" x14ac:dyDescent="0.25">
      <c r="B4440">
        <v>4438</v>
      </c>
      <c r="C4440" t="s">
        <v>104</v>
      </c>
      <c r="D4440" t="s">
        <v>87</v>
      </c>
      <c r="E4440" s="10">
        <v>1.1574074074074073E-5</v>
      </c>
      <c r="F4440" t="s">
        <v>93</v>
      </c>
      <c r="G4440" t="s">
        <v>4285</v>
      </c>
      <c r="H4440" s="11">
        <v>44171.449791666666</v>
      </c>
      <c r="I4440" t="s">
        <v>5732</v>
      </c>
      <c r="J4440">
        <v>0</v>
      </c>
      <c r="K4440">
        <v>88</v>
      </c>
      <c r="M4440">
        <v>4438</v>
      </c>
      <c r="N4440" s="16">
        <v>1.1574074074074073E-5</v>
      </c>
      <c r="O4440">
        <v>10</v>
      </c>
      <c r="P4440">
        <v>9</v>
      </c>
      <c r="Q4440">
        <f>pqZwift[[#This Row],[Afstand]]+IF(pqZwift[[#This Row],[Index]]&gt;1,Q4439,0)</f>
        <v>28517</v>
      </c>
      <c r="R4440">
        <v>31</v>
      </c>
      <c r="S4440">
        <v>88</v>
      </c>
    </row>
    <row r="4441" spans="2:19" x14ac:dyDescent="0.25">
      <c r="B4441">
        <v>4439</v>
      </c>
      <c r="C4441" t="s">
        <v>104</v>
      </c>
      <c r="D4441" t="s">
        <v>87</v>
      </c>
      <c r="E4441" s="10">
        <v>1.1574074074074073E-5</v>
      </c>
      <c r="F4441" t="s">
        <v>93</v>
      </c>
      <c r="G4441" t="s">
        <v>4285</v>
      </c>
      <c r="H4441" s="11">
        <v>44171.449803240743</v>
      </c>
      <c r="I4441" t="s">
        <v>5733</v>
      </c>
      <c r="J4441">
        <v>0</v>
      </c>
      <c r="K4441">
        <v>89</v>
      </c>
      <c r="M4441">
        <v>4439</v>
      </c>
      <c r="N4441" s="16">
        <v>1.1574074074074073E-5</v>
      </c>
      <c r="O4441">
        <v>10</v>
      </c>
      <c r="P4441">
        <v>9</v>
      </c>
      <c r="Q4441">
        <f>pqZwift[[#This Row],[Afstand]]+IF(pqZwift[[#This Row],[Index]]&gt;1,Q4440,0)</f>
        <v>28526</v>
      </c>
      <c r="R4441">
        <v>31</v>
      </c>
      <c r="S4441">
        <v>89</v>
      </c>
    </row>
    <row r="4442" spans="2:19" x14ac:dyDescent="0.25">
      <c r="B4442">
        <v>4440</v>
      </c>
      <c r="C4442" t="s">
        <v>104</v>
      </c>
      <c r="D4442" t="s">
        <v>87</v>
      </c>
      <c r="E4442" s="10">
        <v>1.1574074074074073E-5</v>
      </c>
      <c r="F4442" t="s">
        <v>88</v>
      </c>
      <c r="G4442" t="s">
        <v>41</v>
      </c>
      <c r="H4442" s="11">
        <v>44171.449814814812</v>
      </c>
      <c r="I4442" t="s">
        <v>5734</v>
      </c>
      <c r="J4442">
        <v>0</v>
      </c>
      <c r="K4442">
        <v>89</v>
      </c>
      <c r="M4442">
        <v>4440</v>
      </c>
      <c r="N4442" s="16">
        <v>1.1574074074074073E-5</v>
      </c>
      <c r="O4442">
        <v>10</v>
      </c>
      <c r="P4442">
        <v>9</v>
      </c>
      <c r="Q4442">
        <f>pqZwift[[#This Row],[Afstand]]+IF(pqZwift[[#This Row],[Index]]&gt;1,Q4441,0)</f>
        <v>28535</v>
      </c>
      <c r="R4442">
        <v>32</v>
      </c>
      <c r="S4442">
        <v>89</v>
      </c>
    </row>
    <row r="4443" spans="2:19" x14ac:dyDescent="0.25">
      <c r="B4443">
        <v>4441</v>
      </c>
      <c r="C4443" t="s">
        <v>104</v>
      </c>
      <c r="D4443" t="s">
        <v>87</v>
      </c>
      <c r="E4443" s="10">
        <v>1.1574074074074073E-5</v>
      </c>
      <c r="F4443" t="s">
        <v>93</v>
      </c>
      <c r="G4443" t="s">
        <v>41</v>
      </c>
      <c r="H4443" s="11">
        <v>44171.449826388889</v>
      </c>
      <c r="I4443" t="s">
        <v>5735</v>
      </c>
      <c r="J4443">
        <v>0</v>
      </c>
      <c r="K4443">
        <v>90</v>
      </c>
      <c r="M4443">
        <v>4441</v>
      </c>
      <c r="N4443" s="16">
        <v>1.1574074074074073E-5</v>
      </c>
      <c r="O4443">
        <v>10</v>
      </c>
      <c r="P4443">
        <v>9</v>
      </c>
      <c r="Q4443">
        <f>pqZwift[[#This Row],[Afstand]]+IF(pqZwift[[#This Row],[Index]]&gt;1,Q4442,0)</f>
        <v>28544</v>
      </c>
      <c r="R4443">
        <v>31</v>
      </c>
      <c r="S4443">
        <v>90</v>
      </c>
    </row>
    <row r="4444" spans="2:19" x14ac:dyDescent="0.25">
      <c r="B4444">
        <v>4442</v>
      </c>
      <c r="C4444" t="s">
        <v>104</v>
      </c>
      <c r="D4444" t="s">
        <v>87</v>
      </c>
      <c r="E4444" s="10">
        <v>1.1574074074074073E-5</v>
      </c>
      <c r="F4444" t="s">
        <v>88</v>
      </c>
      <c r="G4444" t="s">
        <v>91</v>
      </c>
      <c r="H4444" s="11">
        <v>44171.449837962966</v>
      </c>
      <c r="I4444" t="s">
        <v>5736</v>
      </c>
      <c r="J4444">
        <v>0</v>
      </c>
      <c r="K4444">
        <v>89</v>
      </c>
      <c r="M4444">
        <v>4442</v>
      </c>
      <c r="N4444" s="16">
        <v>1.1574074074074073E-5</v>
      </c>
      <c r="O4444">
        <v>10</v>
      </c>
      <c r="P4444">
        <v>9</v>
      </c>
      <c r="Q4444">
        <f>pqZwift[[#This Row],[Afstand]]+IF(pqZwift[[#This Row],[Index]]&gt;1,Q4443,0)</f>
        <v>28553</v>
      </c>
      <c r="R4444">
        <v>32</v>
      </c>
      <c r="S4444">
        <v>89</v>
      </c>
    </row>
    <row r="4445" spans="2:19" x14ac:dyDescent="0.25">
      <c r="B4445">
        <v>4443</v>
      </c>
      <c r="C4445" t="s">
        <v>104</v>
      </c>
      <c r="D4445" t="s">
        <v>87</v>
      </c>
      <c r="E4445" s="10">
        <v>1.1574074074074073E-5</v>
      </c>
      <c r="F4445" t="s">
        <v>93</v>
      </c>
      <c r="G4445" t="s">
        <v>2329</v>
      </c>
      <c r="H4445" s="11">
        <v>44171.449849537035</v>
      </c>
      <c r="I4445" t="s">
        <v>5737</v>
      </c>
      <c r="J4445">
        <v>0</v>
      </c>
      <c r="K4445">
        <v>90</v>
      </c>
      <c r="M4445">
        <v>4443</v>
      </c>
      <c r="N4445" s="16">
        <v>1.1574074074074073E-5</v>
      </c>
      <c r="O4445">
        <v>10</v>
      </c>
      <c r="P4445">
        <v>9</v>
      </c>
      <c r="Q4445">
        <f>pqZwift[[#This Row],[Afstand]]+IF(pqZwift[[#This Row],[Index]]&gt;1,Q4444,0)</f>
        <v>28562</v>
      </c>
      <c r="R4445">
        <v>31</v>
      </c>
      <c r="S4445">
        <v>90</v>
      </c>
    </row>
    <row r="4446" spans="2:19" x14ac:dyDescent="0.25">
      <c r="B4446">
        <v>4444</v>
      </c>
      <c r="C4446" t="s">
        <v>104</v>
      </c>
      <c r="D4446" t="s">
        <v>87</v>
      </c>
      <c r="E4446" s="10">
        <v>1.1574074074074073E-5</v>
      </c>
      <c r="F4446" t="s">
        <v>101</v>
      </c>
      <c r="G4446" t="s">
        <v>292</v>
      </c>
      <c r="H4446" s="11">
        <v>44171.449861111112</v>
      </c>
      <c r="I4446" t="s">
        <v>5738</v>
      </c>
      <c r="J4446">
        <v>0</v>
      </c>
      <c r="K4446">
        <v>89</v>
      </c>
      <c r="M4446">
        <v>4444</v>
      </c>
      <c r="N4446" s="16">
        <v>1.1574074074074073E-5</v>
      </c>
      <c r="O4446">
        <v>10</v>
      </c>
      <c r="P4446">
        <v>9</v>
      </c>
      <c r="Q4446">
        <f>pqZwift[[#This Row],[Afstand]]+IF(pqZwift[[#This Row],[Index]]&gt;1,Q4445,0)</f>
        <v>28571</v>
      </c>
      <c r="R4446">
        <v>33</v>
      </c>
      <c r="S4446">
        <v>89</v>
      </c>
    </row>
    <row r="4447" spans="2:19" x14ac:dyDescent="0.25">
      <c r="B4447">
        <v>4445</v>
      </c>
      <c r="C4447" t="s">
        <v>104</v>
      </c>
      <c r="D4447" t="s">
        <v>35</v>
      </c>
      <c r="E4447" s="10">
        <v>1.1574074074074073E-5</v>
      </c>
      <c r="F4447" t="s">
        <v>93</v>
      </c>
      <c r="G4447" t="s">
        <v>2716</v>
      </c>
      <c r="H4447" s="11">
        <v>44171.449872685182</v>
      </c>
      <c r="I4447" t="s">
        <v>5739</v>
      </c>
      <c r="J4447">
        <v>0</v>
      </c>
      <c r="K4447">
        <v>90</v>
      </c>
      <c r="M4447">
        <v>4445</v>
      </c>
      <c r="N4447" s="16">
        <v>1.1574074074074073E-5</v>
      </c>
      <c r="O4447">
        <v>10</v>
      </c>
      <c r="P4447">
        <v>8</v>
      </c>
      <c r="Q4447">
        <f>pqZwift[[#This Row],[Afstand]]+IF(pqZwift[[#This Row],[Index]]&gt;1,Q4446,0)</f>
        <v>28579</v>
      </c>
      <c r="R4447">
        <v>31</v>
      </c>
      <c r="S4447">
        <v>90</v>
      </c>
    </row>
    <row r="4448" spans="2:19" x14ac:dyDescent="0.25">
      <c r="B4448">
        <v>4446</v>
      </c>
      <c r="C4448" t="s">
        <v>104</v>
      </c>
      <c r="D4448" t="s">
        <v>87</v>
      </c>
      <c r="E4448" s="10">
        <v>1.1574074074074073E-5</v>
      </c>
      <c r="F4448" t="s">
        <v>88</v>
      </c>
      <c r="G4448" t="s">
        <v>176</v>
      </c>
      <c r="H4448" s="11">
        <v>44171.449884259258</v>
      </c>
      <c r="I4448" t="s">
        <v>5740</v>
      </c>
      <c r="J4448">
        <v>0</v>
      </c>
      <c r="K4448">
        <v>90</v>
      </c>
      <c r="M4448">
        <v>4446</v>
      </c>
      <c r="N4448" s="16">
        <v>1.1574074074074073E-5</v>
      </c>
      <c r="O4448">
        <v>10</v>
      </c>
      <c r="P4448">
        <v>9</v>
      </c>
      <c r="Q4448">
        <f>pqZwift[[#This Row],[Afstand]]+IF(pqZwift[[#This Row],[Index]]&gt;1,Q4447,0)</f>
        <v>28588</v>
      </c>
      <c r="R4448">
        <v>32</v>
      </c>
      <c r="S4448">
        <v>90</v>
      </c>
    </row>
    <row r="4449" spans="2:19" x14ac:dyDescent="0.25">
      <c r="B4449">
        <v>4447</v>
      </c>
      <c r="C4449" t="s">
        <v>104</v>
      </c>
      <c r="D4449" t="s">
        <v>104</v>
      </c>
      <c r="E4449" s="10">
        <v>1.1574074074074073E-5</v>
      </c>
      <c r="F4449" t="s">
        <v>112</v>
      </c>
      <c r="G4449" t="s">
        <v>188</v>
      </c>
      <c r="H4449" s="11">
        <v>44171.449895833335</v>
      </c>
      <c r="I4449" t="s">
        <v>5741</v>
      </c>
      <c r="J4449">
        <v>0</v>
      </c>
      <c r="K4449">
        <v>91</v>
      </c>
      <c r="M4449">
        <v>4447</v>
      </c>
      <c r="N4449" s="16">
        <v>1.1574074074074073E-5</v>
      </c>
      <c r="O4449">
        <v>10</v>
      </c>
      <c r="P4449">
        <v>10</v>
      </c>
      <c r="Q4449">
        <f>pqZwift[[#This Row],[Afstand]]+IF(pqZwift[[#This Row],[Index]]&gt;1,Q4448,0)</f>
        <v>28598</v>
      </c>
      <c r="R4449">
        <v>36</v>
      </c>
      <c r="S4449">
        <v>91</v>
      </c>
    </row>
    <row r="4450" spans="2:19" x14ac:dyDescent="0.25">
      <c r="B4450">
        <v>4448</v>
      </c>
      <c r="C4450" t="s">
        <v>104</v>
      </c>
      <c r="D4450" t="s">
        <v>87</v>
      </c>
      <c r="E4450" s="10">
        <v>1.1574074074074073E-5</v>
      </c>
      <c r="F4450" t="s">
        <v>88</v>
      </c>
      <c r="G4450" t="s">
        <v>188</v>
      </c>
      <c r="H4450" s="11">
        <v>44171.449907407405</v>
      </c>
      <c r="I4450" t="s">
        <v>5742</v>
      </c>
      <c r="J4450">
        <v>0</v>
      </c>
      <c r="K4450">
        <v>90</v>
      </c>
      <c r="M4450">
        <v>4448</v>
      </c>
      <c r="N4450" s="16">
        <v>1.1574074074074073E-5</v>
      </c>
      <c r="O4450">
        <v>10</v>
      </c>
      <c r="P4450">
        <v>9</v>
      </c>
      <c r="Q4450">
        <f>pqZwift[[#This Row],[Afstand]]+IF(pqZwift[[#This Row],[Index]]&gt;1,Q4449,0)</f>
        <v>28607</v>
      </c>
      <c r="R4450">
        <v>32</v>
      </c>
      <c r="S4450">
        <v>90</v>
      </c>
    </row>
    <row r="4451" spans="2:19" x14ac:dyDescent="0.25">
      <c r="B4451">
        <v>4449</v>
      </c>
      <c r="C4451" t="s">
        <v>104</v>
      </c>
      <c r="D4451" t="s">
        <v>87</v>
      </c>
      <c r="E4451" s="10">
        <v>1.1574074074074073E-5</v>
      </c>
      <c r="F4451" t="s">
        <v>93</v>
      </c>
      <c r="G4451" t="s">
        <v>5696</v>
      </c>
      <c r="H4451" s="11">
        <v>44171.449918981481</v>
      </c>
      <c r="I4451" t="s">
        <v>5743</v>
      </c>
      <c r="J4451">
        <v>0</v>
      </c>
      <c r="K4451">
        <v>91</v>
      </c>
      <c r="M4451">
        <v>4449</v>
      </c>
      <c r="N4451" s="16">
        <v>1.1574074074074073E-5</v>
      </c>
      <c r="O4451">
        <v>10</v>
      </c>
      <c r="P4451">
        <v>9</v>
      </c>
      <c r="Q4451">
        <f>pqZwift[[#This Row],[Afstand]]+IF(pqZwift[[#This Row],[Index]]&gt;1,Q4450,0)</f>
        <v>28616</v>
      </c>
      <c r="R4451">
        <v>31</v>
      </c>
      <c r="S4451">
        <v>91</v>
      </c>
    </row>
    <row r="4452" spans="2:19" x14ac:dyDescent="0.25">
      <c r="B4452">
        <v>4450</v>
      </c>
      <c r="C4452" t="s">
        <v>104</v>
      </c>
      <c r="D4452" t="s">
        <v>104</v>
      </c>
      <c r="E4452" s="10">
        <v>1.1574074074074073E-5</v>
      </c>
      <c r="F4452" t="s">
        <v>105</v>
      </c>
      <c r="G4452" t="s">
        <v>3940</v>
      </c>
      <c r="H4452" s="11">
        <v>44171.449930555558</v>
      </c>
      <c r="I4452" t="s">
        <v>5744</v>
      </c>
      <c r="J4452">
        <v>0</v>
      </c>
      <c r="K4452">
        <v>91</v>
      </c>
      <c r="M4452">
        <v>4450</v>
      </c>
      <c r="N4452" s="16">
        <v>1.1574074074074073E-5</v>
      </c>
      <c r="O4452">
        <v>10</v>
      </c>
      <c r="P4452">
        <v>10</v>
      </c>
      <c r="Q4452">
        <f>pqZwift[[#This Row],[Afstand]]+IF(pqZwift[[#This Row],[Index]]&gt;1,Q4451,0)</f>
        <v>28626</v>
      </c>
      <c r="R4452">
        <v>35</v>
      </c>
      <c r="S4452">
        <v>91</v>
      </c>
    </row>
    <row r="4453" spans="2:19" x14ac:dyDescent="0.25">
      <c r="B4453">
        <v>4451</v>
      </c>
      <c r="C4453" t="s">
        <v>104</v>
      </c>
      <c r="D4453" t="s">
        <v>87</v>
      </c>
      <c r="E4453" s="10">
        <v>1.1574074074074073E-5</v>
      </c>
      <c r="F4453" t="s">
        <v>93</v>
      </c>
      <c r="G4453" t="s">
        <v>5696</v>
      </c>
      <c r="H4453" s="11">
        <v>44171.449942129628</v>
      </c>
      <c r="I4453" t="s">
        <v>5745</v>
      </c>
      <c r="J4453">
        <v>0</v>
      </c>
      <c r="K4453">
        <v>90</v>
      </c>
      <c r="M4453">
        <v>4451</v>
      </c>
      <c r="N4453" s="16">
        <v>1.1574074074074073E-5</v>
      </c>
      <c r="O4453">
        <v>10</v>
      </c>
      <c r="P4453">
        <v>9</v>
      </c>
      <c r="Q4453">
        <f>pqZwift[[#This Row],[Afstand]]+IF(pqZwift[[#This Row],[Index]]&gt;1,Q4452,0)</f>
        <v>28635</v>
      </c>
      <c r="R4453">
        <v>31</v>
      </c>
      <c r="S4453">
        <v>90</v>
      </c>
    </row>
    <row r="4454" spans="2:19" x14ac:dyDescent="0.25">
      <c r="B4454">
        <v>4452</v>
      </c>
      <c r="C4454" t="s">
        <v>104</v>
      </c>
      <c r="D4454" t="s">
        <v>87</v>
      </c>
      <c r="E4454" s="10">
        <v>1.1574074074074073E-5</v>
      </c>
      <c r="F4454" t="s">
        <v>93</v>
      </c>
      <c r="G4454" t="s">
        <v>5746</v>
      </c>
      <c r="H4454" s="11">
        <v>44171.449953703705</v>
      </c>
      <c r="I4454" t="s">
        <v>5747</v>
      </c>
      <c r="J4454">
        <v>0</v>
      </c>
      <c r="K4454">
        <v>89</v>
      </c>
      <c r="M4454">
        <v>4452</v>
      </c>
      <c r="N4454" s="16">
        <v>1.1574074074074073E-5</v>
      </c>
      <c r="O4454">
        <v>10</v>
      </c>
      <c r="P4454">
        <v>9</v>
      </c>
      <c r="Q4454">
        <f>pqZwift[[#This Row],[Afstand]]+IF(pqZwift[[#This Row],[Index]]&gt;1,Q4453,0)</f>
        <v>28644</v>
      </c>
      <c r="R4454">
        <v>31</v>
      </c>
      <c r="S4454">
        <v>89</v>
      </c>
    </row>
    <row r="4455" spans="2:19" x14ac:dyDescent="0.25">
      <c r="B4455">
        <v>4453</v>
      </c>
      <c r="C4455" t="s">
        <v>104</v>
      </c>
      <c r="D4455" t="s">
        <v>87</v>
      </c>
      <c r="E4455" s="10">
        <v>1.1574074074074073E-5</v>
      </c>
      <c r="F4455" t="s">
        <v>88</v>
      </c>
      <c r="G4455" t="s">
        <v>188</v>
      </c>
      <c r="H4455" s="11">
        <v>44171.449965277781</v>
      </c>
      <c r="I4455" t="s">
        <v>5748</v>
      </c>
      <c r="J4455">
        <v>0</v>
      </c>
      <c r="K4455">
        <v>88</v>
      </c>
      <c r="M4455">
        <v>4453</v>
      </c>
      <c r="N4455" s="16">
        <v>1.1574074074074073E-5</v>
      </c>
      <c r="O4455">
        <v>10</v>
      </c>
      <c r="P4455">
        <v>9</v>
      </c>
      <c r="Q4455">
        <f>pqZwift[[#This Row],[Afstand]]+IF(pqZwift[[#This Row],[Index]]&gt;1,Q4454,0)</f>
        <v>28653</v>
      </c>
      <c r="R4455">
        <v>32</v>
      </c>
      <c r="S4455">
        <v>88</v>
      </c>
    </row>
    <row r="4456" spans="2:19" x14ac:dyDescent="0.25">
      <c r="B4456">
        <v>4454</v>
      </c>
      <c r="C4456" t="s">
        <v>104</v>
      </c>
      <c r="D4456" t="s">
        <v>87</v>
      </c>
      <c r="E4456" s="10">
        <v>1.1574074074074073E-5</v>
      </c>
      <c r="F4456" t="s">
        <v>88</v>
      </c>
      <c r="G4456" t="s">
        <v>5749</v>
      </c>
      <c r="H4456" s="11">
        <v>44171.449976851851</v>
      </c>
      <c r="I4456" t="s">
        <v>5750</v>
      </c>
      <c r="J4456">
        <v>0</v>
      </c>
      <c r="K4456">
        <v>88</v>
      </c>
      <c r="M4456">
        <v>4454</v>
      </c>
      <c r="N4456" s="16">
        <v>1.1574074074074073E-5</v>
      </c>
      <c r="O4456">
        <v>10</v>
      </c>
      <c r="P4456">
        <v>9</v>
      </c>
      <c r="Q4456">
        <f>pqZwift[[#This Row],[Afstand]]+IF(pqZwift[[#This Row],[Index]]&gt;1,Q4455,0)</f>
        <v>28662</v>
      </c>
      <c r="R4456">
        <v>32</v>
      </c>
      <c r="S4456">
        <v>88</v>
      </c>
    </row>
    <row r="4457" spans="2:19" x14ac:dyDescent="0.25">
      <c r="B4457">
        <v>4455</v>
      </c>
      <c r="C4457" t="s">
        <v>104</v>
      </c>
      <c r="D4457" t="s">
        <v>35</v>
      </c>
      <c r="E4457" s="10">
        <v>1.1574074074074073E-5</v>
      </c>
      <c r="F4457" t="s">
        <v>84</v>
      </c>
      <c r="G4457" t="s">
        <v>178</v>
      </c>
      <c r="H4457" s="11">
        <v>44171.449988425928</v>
      </c>
      <c r="I4457" t="s">
        <v>5751</v>
      </c>
      <c r="J4457">
        <v>0</v>
      </c>
      <c r="K4457">
        <v>88</v>
      </c>
      <c r="M4457">
        <v>4455</v>
      </c>
      <c r="N4457" s="16">
        <v>1.1574074074074073E-5</v>
      </c>
      <c r="O4457">
        <v>10</v>
      </c>
      <c r="P4457">
        <v>8</v>
      </c>
      <c r="Q4457">
        <f>pqZwift[[#This Row],[Afstand]]+IF(pqZwift[[#This Row],[Index]]&gt;1,Q4456,0)</f>
        <v>28670</v>
      </c>
      <c r="R4457">
        <v>29</v>
      </c>
      <c r="S4457">
        <v>88</v>
      </c>
    </row>
    <row r="4458" spans="2:19" x14ac:dyDescent="0.25">
      <c r="B4458">
        <v>4456</v>
      </c>
      <c r="C4458" t="s">
        <v>104</v>
      </c>
      <c r="D4458" t="s">
        <v>87</v>
      </c>
      <c r="E4458" s="10">
        <v>1.1574074074074073E-5</v>
      </c>
      <c r="F4458" t="s">
        <v>98</v>
      </c>
      <c r="G4458" t="s">
        <v>4421</v>
      </c>
      <c r="H4458" s="11">
        <v>44171.45</v>
      </c>
      <c r="I4458" t="s">
        <v>5752</v>
      </c>
      <c r="J4458">
        <v>0</v>
      </c>
      <c r="K4458">
        <v>87</v>
      </c>
      <c r="M4458">
        <v>4456</v>
      </c>
      <c r="N4458" s="16">
        <v>1.1574074074074073E-5</v>
      </c>
      <c r="O4458">
        <v>10</v>
      </c>
      <c r="P4458">
        <v>9</v>
      </c>
      <c r="Q4458">
        <f>pqZwift[[#This Row],[Afstand]]+IF(pqZwift[[#This Row],[Index]]&gt;1,Q4457,0)</f>
        <v>28679</v>
      </c>
      <c r="R4458">
        <v>34</v>
      </c>
      <c r="S4458">
        <v>87</v>
      </c>
    </row>
    <row r="4459" spans="2:19" x14ac:dyDescent="0.25">
      <c r="B4459">
        <v>4457</v>
      </c>
      <c r="C4459" t="s">
        <v>104</v>
      </c>
      <c r="D4459" t="s">
        <v>35</v>
      </c>
      <c r="E4459" s="10">
        <v>1.1574074074074073E-5</v>
      </c>
      <c r="F4459" t="s">
        <v>185</v>
      </c>
      <c r="G4459" t="s">
        <v>2879</v>
      </c>
      <c r="H4459" s="11">
        <v>44171.450011574074</v>
      </c>
      <c r="I4459" t="s">
        <v>5753</v>
      </c>
      <c r="J4459">
        <v>0</v>
      </c>
      <c r="K4459">
        <v>88</v>
      </c>
      <c r="M4459">
        <v>4457</v>
      </c>
      <c r="N4459" s="16">
        <v>1.1574074074074073E-5</v>
      </c>
      <c r="O4459">
        <v>10</v>
      </c>
      <c r="P4459">
        <v>8</v>
      </c>
      <c r="Q4459">
        <f>pqZwift[[#This Row],[Afstand]]+IF(pqZwift[[#This Row],[Index]]&gt;1,Q4458,0)</f>
        <v>28687</v>
      </c>
      <c r="R4459">
        <v>28</v>
      </c>
      <c r="S4459">
        <v>88</v>
      </c>
    </row>
    <row r="4460" spans="2:19" x14ac:dyDescent="0.25">
      <c r="B4460">
        <v>4458</v>
      </c>
      <c r="C4460" t="s">
        <v>104</v>
      </c>
      <c r="D4460" t="s">
        <v>87</v>
      </c>
      <c r="E4460" s="10">
        <v>1.1574074074074073E-5</v>
      </c>
      <c r="F4460" t="s">
        <v>88</v>
      </c>
      <c r="G4460" t="s">
        <v>5754</v>
      </c>
      <c r="H4460" s="11">
        <v>44171.450023148151</v>
      </c>
      <c r="I4460" t="s">
        <v>5755</v>
      </c>
      <c r="J4460">
        <v>0</v>
      </c>
      <c r="K4460">
        <v>88</v>
      </c>
      <c r="M4460">
        <v>4458</v>
      </c>
      <c r="N4460" s="16">
        <v>1.1574074074074073E-5</v>
      </c>
      <c r="O4460">
        <v>10</v>
      </c>
      <c r="P4460">
        <v>9</v>
      </c>
      <c r="Q4460">
        <f>pqZwift[[#This Row],[Afstand]]+IF(pqZwift[[#This Row],[Index]]&gt;1,Q4459,0)</f>
        <v>28696</v>
      </c>
      <c r="R4460">
        <v>32</v>
      </c>
      <c r="S4460">
        <v>88</v>
      </c>
    </row>
    <row r="4461" spans="2:19" x14ac:dyDescent="0.25">
      <c r="B4461">
        <v>4459</v>
      </c>
      <c r="C4461" t="s">
        <v>104</v>
      </c>
      <c r="D4461" t="s">
        <v>35</v>
      </c>
      <c r="E4461" s="10">
        <v>1.1574074074074073E-5</v>
      </c>
      <c r="F4461" t="s">
        <v>161</v>
      </c>
      <c r="G4461" t="s">
        <v>294</v>
      </c>
      <c r="H4461" s="11">
        <v>44171.45003472222</v>
      </c>
      <c r="I4461" t="s">
        <v>5756</v>
      </c>
      <c r="J4461">
        <v>0</v>
      </c>
      <c r="K4461">
        <v>88</v>
      </c>
      <c r="M4461">
        <v>4459</v>
      </c>
      <c r="N4461" s="16">
        <v>1.1574074074074073E-5</v>
      </c>
      <c r="O4461">
        <v>10</v>
      </c>
      <c r="P4461">
        <v>8</v>
      </c>
      <c r="Q4461">
        <f>pqZwift[[#This Row],[Afstand]]+IF(pqZwift[[#This Row],[Index]]&gt;1,Q4460,0)</f>
        <v>28704</v>
      </c>
      <c r="R4461">
        <v>30</v>
      </c>
      <c r="S4461">
        <v>88</v>
      </c>
    </row>
    <row r="4462" spans="2:19" x14ac:dyDescent="0.25">
      <c r="B4462">
        <v>4460</v>
      </c>
      <c r="C4462" t="s">
        <v>104</v>
      </c>
      <c r="D4462" t="s">
        <v>87</v>
      </c>
      <c r="E4462" s="10">
        <v>1.1574074074074073E-5</v>
      </c>
      <c r="F4462" t="s">
        <v>101</v>
      </c>
      <c r="G4462" t="s">
        <v>2712</v>
      </c>
      <c r="H4462" s="11">
        <v>44171.450046296297</v>
      </c>
      <c r="I4462" t="s">
        <v>5757</v>
      </c>
      <c r="J4462">
        <v>0</v>
      </c>
      <c r="K4462">
        <v>86</v>
      </c>
      <c r="M4462">
        <v>4460</v>
      </c>
      <c r="N4462" s="16">
        <v>1.1574074074074073E-5</v>
      </c>
      <c r="O4462">
        <v>10</v>
      </c>
      <c r="P4462">
        <v>9</v>
      </c>
      <c r="Q4462">
        <f>pqZwift[[#This Row],[Afstand]]+IF(pqZwift[[#This Row],[Index]]&gt;1,Q4461,0)</f>
        <v>28713</v>
      </c>
      <c r="R4462">
        <v>33</v>
      </c>
      <c r="S4462">
        <v>86</v>
      </c>
    </row>
    <row r="4463" spans="2:19" x14ac:dyDescent="0.25">
      <c r="B4463">
        <v>4461</v>
      </c>
      <c r="C4463" t="s">
        <v>104</v>
      </c>
      <c r="D4463" t="s">
        <v>35</v>
      </c>
      <c r="E4463" s="10">
        <v>1.1574074074074073E-5</v>
      </c>
      <c r="F4463" t="s">
        <v>161</v>
      </c>
      <c r="G4463" t="s">
        <v>357</v>
      </c>
      <c r="H4463" s="11">
        <v>44171.450057870374</v>
      </c>
      <c r="I4463" t="s">
        <v>5758</v>
      </c>
      <c r="J4463">
        <v>0</v>
      </c>
      <c r="K4463">
        <v>86</v>
      </c>
      <c r="M4463">
        <v>4461</v>
      </c>
      <c r="N4463" s="16">
        <v>1.1574074074074073E-5</v>
      </c>
      <c r="O4463">
        <v>10</v>
      </c>
      <c r="P4463">
        <v>8</v>
      </c>
      <c r="Q4463">
        <f>pqZwift[[#This Row],[Afstand]]+IF(pqZwift[[#This Row],[Index]]&gt;1,Q4462,0)</f>
        <v>28721</v>
      </c>
      <c r="R4463">
        <v>30</v>
      </c>
      <c r="S4463">
        <v>86</v>
      </c>
    </row>
    <row r="4464" spans="2:19" x14ac:dyDescent="0.25">
      <c r="B4464">
        <v>4462</v>
      </c>
      <c r="C4464" t="s">
        <v>104</v>
      </c>
      <c r="D4464" t="s">
        <v>35</v>
      </c>
      <c r="E4464" s="10">
        <v>1.1574074074074073E-5</v>
      </c>
      <c r="F4464" t="s">
        <v>84</v>
      </c>
      <c r="G4464" t="s">
        <v>211</v>
      </c>
      <c r="H4464" s="11">
        <v>44171.450069444443</v>
      </c>
      <c r="I4464" t="s">
        <v>5759</v>
      </c>
      <c r="J4464">
        <v>0</v>
      </c>
      <c r="K4464">
        <v>85</v>
      </c>
      <c r="M4464">
        <v>4462</v>
      </c>
      <c r="N4464" s="16">
        <v>1.1574074074074073E-5</v>
      </c>
      <c r="O4464">
        <v>10</v>
      </c>
      <c r="P4464">
        <v>8</v>
      </c>
      <c r="Q4464">
        <f>pqZwift[[#This Row],[Afstand]]+IF(pqZwift[[#This Row],[Index]]&gt;1,Q4463,0)</f>
        <v>28729</v>
      </c>
      <c r="R4464">
        <v>29</v>
      </c>
      <c r="S4464">
        <v>85</v>
      </c>
    </row>
    <row r="4465" spans="2:19" x14ac:dyDescent="0.25">
      <c r="B4465">
        <v>4463</v>
      </c>
      <c r="C4465" t="s">
        <v>104</v>
      </c>
      <c r="D4465" t="s">
        <v>35</v>
      </c>
      <c r="E4465" s="10">
        <v>1.1574074074074073E-5</v>
      </c>
      <c r="F4465" t="s">
        <v>161</v>
      </c>
      <c r="G4465" t="s">
        <v>217</v>
      </c>
      <c r="H4465" s="11">
        <v>44171.45008101852</v>
      </c>
      <c r="I4465" t="s">
        <v>5760</v>
      </c>
      <c r="J4465">
        <v>0</v>
      </c>
      <c r="K4465">
        <v>84</v>
      </c>
      <c r="M4465">
        <v>4463</v>
      </c>
      <c r="N4465" s="16">
        <v>1.1574074074074073E-5</v>
      </c>
      <c r="O4465">
        <v>10</v>
      </c>
      <c r="P4465">
        <v>8</v>
      </c>
      <c r="Q4465">
        <f>pqZwift[[#This Row],[Afstand]]+IF(pqZwift[[#This Row],[Index]]&gt;1,Q4464,0)</f>
        <v>28737</v>
      </c>
      <c r="R4465">
        <v>30</v>
      </c>
      <c r="S4465">
        <v>84</v>
      </c>
    </row>
    <row r="4466" spans="2:19" x14ac:dyDescent="0.25">
      <c r="B4466">
        <v>4464</v>
      </c>
      <c r="C4466" t="s">
        <v>104</v>
      </c>
      <c r="D4466" t="s">
        <v>87</v>
      </c>
      <c r="E4466" s="10">
        <v>1.1574074074074073E-5</v>
      </c>
      <c r="F4466" t="s">
        <v>93</v>
      </c>
      <c r="G4466" t="s">
        <v>5761</v>
      </c>
      <c r="H4466" s="11">
        <v>44171.450092592589</v>
      </c>
      <c r="I4466" t="s">
        <v>5762</v>
      </c>
      <c r="J4466">
        <v>0</v>
      </c>
      <c r="K4466">
        <v>85</v>
      </c>
      <c r="M4466">
        <v>4464</v>
      </c>
      <c r="N4466" s="16">
        <v>1.1574074074074073E-5</v>
      </c>
      <c r="O4466">
        <v>10</v>
      </c>
      <c r="P4466">
        <v>9</v>
      </c>
      <c r="Q4466">
        <f>pqZwift[[#This Row],[Afstand]]+IF(pqZwift[[#This Row],[Index]]&gt;1,Q4465,0)</f>
        <v>28746</v>
      </c>
      <c r="R4466">
        <v>31</v>
      </c>
      <c r="S4466">
        <v>85</v>
      </c>
    </row>
    <row r="4467" spans="2:19" x14ac:dyDescent="0.25">
      <c r="B4467">
        <v>4465</v>
      </c>
      <c r="C4467" t="s">
        <v>104</v>
      </c>
      <c r="D4467" t="s">
        <v>35</v>
      </c>
      <c r="E4467" s="10">
        <v>1.1574074074074073E-5</v>
      </c>
      <c r="F4467" t="s">
        <v>76</v>
      </c>
      <c r="G4467" t="s">
        <v>5763</v>
      </c>
      <c r="H4467" s="11">
        <v>44171.450104166666</v>
      </c>
      <c r="I4467" t="s">
        <v>5764</v>
      </c>
      <c r="J4467">
        <v>0</v>
      </c>
      <c r="K4467">
        <v>85</v>
      </c>
      <c r="M4467">
        <v>4465</v>
      </c>
      <c r="N4467" s="16">
        <v>1.1574074074074073E-5</v>
      </c>
      <c r="O4467">
        <v>10</v>
      </c>
      <c r="P4467">
        <v>8</v>
      </c>
      <c r="Q4467">
        <f>pqZwift[[#This Row],[Afstand]]+IF(pqZwift[[#This Row],[Index]]&gt;1,Q4466,0)</f>
        <v>28754</v>
      </c>
      <c r="R4467">
        <v>27</v>
      </c>
      <c r="S4467">
        <v>85</v>
      </c>
    </row>
    <row r="4468" spans="2:19" x14ac:dyDescent="0.25">
      <c r="B4468">
        <v>4466</v>
      </c>
      <c r="C4468" t="s">
        <v>104</v>
      </c>
      <c r="D4468" t="s">
        <v>87</v>
      </c>
      <c r="E4468" s="10">
        <v>1.1574074074074073E-5</v>
      </c>
      <c r="F4468" t="s">
        <v>88</v>
      </c>
      <c r="G4468" t="s">
        <v>569</v>
      </c>
      <c r="H4468" s="11">
        <v>44171.450115740743</v>
      </c>
      <c r="I4468" t="s">
        <v>5765</v>
      </c>
      <c r="J4468">
        <v>0</v>
      </c>
      <c r="K4468">
        <v>85</v>
      </c>
      <c r="M4468">
        <v>4466</v>
      </c>
      <c r="N4468" s="16">
        <v>1.1574074074074073E-5</v>
      </c>
      <c r="O4468">
        <v>10</v>
      </c>
      <c r="P4468">
        <v>9</v>
      </c>
      <c r="Q4468">
        <f>pqZwift[[#This Row],[Afstand]]+IF(pqZwift[[#This Row],[Index]]&gt;1,Q4467,0)</f>
        <v>28763</v>
      </c>
      <c r="R4468">
        <v>32</v>
      </c>
      <c r="S4468">
        <v>85</v>
      </c>
    </row>
    <row r="4469" spans="2:19" x14ac:dyDescent="0.25">
      <c r="B4469">
        <v>4467</v>
      </c>
      <c r="C4469" t="s">
        <v>104</v>
      </c>
      <c r="D4469" t="s">
        <v>35</v>
      </c>
      <c r="E4469" s="10">
        <v>1.1574074074074073E-5</v>
      </c>
      <c r="F4469" t="s">
        <v>185</v>
      </c>
      <c r="G4469" t="s">
        <v>5766</v>
      </c>
      <c r="H4469" s="11">
        <v>44171.450127314813</v>
      </c>
      <c r="I4469" t="s">
        <v>5767</v>
      </c>
      <c r="J4469">
        <v>0</v>
      </c>
      <c r="K4469">
        <v>85</v>
      </c>
      <c r="M4469">
        <v>4467</v>
      </c>
      <c r="N4469" s="16">
        <v>1.1574074074074073E-5</v>
      </c>
      <c r="O4469">
        <v>10</v>
      </c>
      <c r="P4469">
        <v>8</v>
      </c>
      <c r="Q4469">
        <f>pqZwift[[#This Row],[Afstand]]+IF(pqZwift[[#This Row],[Index]]&gt;1,Q4468,0)</f>
        <v>28771</v>
      </c>
      <c r="R4469">
        <v>28</v>
      </c>
      <c r="S4469">
        <v>85</v>
      </c>
    </row>
    <row r="4470" spans="2:19" x14ac:dyDescent="0.25">
      <c r="B4470">
        <v>4468</v>
      </c>
      <c r="C4470" t="s">
        <v>104</v>
      </c>
      <c r="D4470" t="s">
        <v>35</v>
      </c>
      <c r="E4470" s="10">
        <v>1.1574074074074073E-5</v>
      </c>
      <c r="F4470" t="s">
        <v>84</v>
      </c>
      <c r="G4470" t="s">
        <v>227</v>
      </c>
      <c r="H4470" s="11">
        <v>44171.450138888889</v>
      </c>
      <c r="I4470" t="s">
        <v>5768</v>
      </c>
      <c r="J4470">
        <v>0</v>
      </c>
      <c r="K4470">
        <v>86</v>
      </c>
      <c r="M4470">
        <v>4468</v>
      </c>
      <c r="N4470" s="16">
        <v>1.1574074074074073E-5</v>
      </c>
      <c r="O4470">
        <v>10</v>
      </c>
      <c r="P4470">
        <v>8</v>
      </c>
      <c r="Q4470">
        <f>pqZwift[[#This Row],[Afstand]]+IF(pqZwift[[#This Row],[Index]]&gt;1,Q4469,0)</f>
        <v>28779</v>
      </c>
      <c r="R4470">
        <v>29</v>
      </c>
      <c r="S4470">
        <v>86</v>
      </c>
    </row>
    <row r="4471" spans="2:19" x14ac:dyDescent="0.25">
      <c r="B4471">
        <v>4469</v>
      </c>
      <c r="C4471" t="s">
        <v>104</v>
      </c>
      <c r="D4471" t="s">
        <v>43</v>
      </c>
      <c r="E4471" s="10">
        <v>1.1574074074074073E-5</v>
      </c>
      <c r="F4471" t="s">
        <v>173</v>
      </c>
      <c r="G4471" t="s">
        <v>1296</v>
      </c>
      <c r="H4471" s="11">
        <v>44171.450150462966</v>
      </c>
      <c r="I4471" t="s">
        <v>5769</v>
      </c>
      <c r="J4471">
        <v>0</v>
      </c>
      <c r="K4471">
        <v>86</v>
      </c>
      <c r="M4471">
        <v>4469</v>
      </c>
      <c r="N4471" s="16">
        <v>1.1574074074074073E-5</v>
      </c>
      <c r="O4471">
        <v>10</v>
      </c>
      <c r="P4471">
        <v>7</v>
      </c>
      <c r="Q4471">
        <f>pqZwift[[#This Row],[Afstand]]+IF(pqZwift[[#This Row],[Index]]&gt;1,Q4470,0)</f>
        <v>28786</v>
      </c>
      <c r="R4471">
        <v>25</v>
      </c>
      <c r="S4471">
        <v>86</v>
      </c>
    </row>
    <row r="4472" spans="2:19" x14ac:dyDescent="0.25">
      <c r="B4472">
        <v>4470</v>
      </c>
      <c r="C4472" t="s">
        <v>104</v>
      </c>
      <c r="D4472" t="s">
        <v>35</v>
      </c>
      <c r="E4472" s="10">
        <v>1.1574074074074073E-5</v>
      </c>
      <c r="F4472" t="s">
        <v>84</v>
      </c>
      <c r="G4472" t="s">
        <v>3288</v>
      </c>
      <c r="H4472" s="11">
        <v>44171.450162037036</v>
      </c>
      <c r="I4472" t="s">
        <v>5770</v>
      </c>
      <c r="J4472">
        <v>0</v>
      </c>
      <c r="K4472">
        <v>87</v>
      </c>
      <c r="M4472">
        <v>4470</v>
      </c>
      <c r="N4472" s="16">
        <v>1.1574074074074073E-5</v>
      </c>
      <c r="O4472">
        <v>10</v>
      </c>
      <c r="P4472">
        <v>8</v>
      </c>
      <c r="Q4472">
        <f>pqZwift[[#This Row],[Afstand]]+IF(pqZwift[[#This Row],[Index]]&gt;1,Q4471,0)</f>
        <v>28794</v>
      </c>
      <c r="R4472">
        <v>29</v>
      </c>
      <c r="S4472">
        <v>87</v>
      </c>
    </row>
    <row r="4473" spans="2:19" x14ac:dyDescent="0.25">
      <c r="B4473">
        <v>4471</v>
      </c>
      <c r="C4473" t="s">
        <v>104</v>
      </c>
      <c r="D4473" t="s">
        <v>35</v>
      </c>
      <c r="E4473" s="10">
        <v>1.1574074074074073E-5</v>
      </c>
      <c r="F4473" t="s">
        <v>84</v>
      </c>
      <c r="G4473" t="s">
        <v>3288</v>
      </c>
      <c r="H4473" s="11">
        <v>44171.450173611112</v>
      </c>
      <c r="I4473" t="s">
        <v>5771</v>
      </c>
      <c r="J4473">
        <v>0</v>
      </c>
      <c r="K4473">
        <v>86</v>
      </c>
      <c r="M4473">
        <v>4471</v>
      </c>
      <c r="N4473" s="16">
        <v>1.1574074074074073E-5</v>
      </c>
      <c r="O4473">
        <v>10</v>
      </c>
      <c r="P4473">
        <v>8</v>
      </c>
      <c r="Q4473">
        <f>pqZwift[[#This Row],[Afstand]]+IF(pqZwift[[#This Row],[Index]]&gt;1,Q4472,0)</f>
        <v>28802</v>
      </c>
      <c r="R4473">
        <v>29</v>
      </c>
      <c r="S4473">
        <v>86</v>
      </c>
    </row>
    <row r="4474" spans="2:19" x14ac:dyDescent="0.25">
      <c r="B4474">
        <v>4472</v>
      </c>
      <c r="C4474" t="s">
        <v>104</v>
      </c>
      <c r="D4474" t="s">
        <v>43</v>
      </c>
      <c r="E4474" s="10">
        <v>1.1574074074074073E-5</v>
      </c>
      <c r="F4474" t="s">
        <v>79</v>
      </c>
      <c r="G4474" t="s">
        <v>576</v>
      </c>
      <c r="H4474" s="11">
        <v>44171.450185185182</v>
      </c>
      <c r="I4474" t="s">
        <v>5772</v>
      </c>
      <c r="J4474">
        <v>0</v>
      </c>
      <c r="K4474">
        <v>87</v>
      </c>
      <c r="M4474">
        <v>4472</v>
      </c>
      <c r="N4474" s="16">
        <v>1.1574074074074073E-5</v>
      </c>
      <c r="O4474">
        <v>10</v>
      </c>
      <c r="P4474">
        <v>7</v>
      </c>
      <c r="Q4474">
        <f>pqZwift[[#This Row],[Afstand]]+IF(pqZwift[[#This Row],[Index]]&gt;1,Q4473,0)</f>
        <v>28809</v>
      </c>
      <c r="R4474">
        <v>26</v>
      </c>
      <c r="S4474">
        <v>87</v>
      </c>
    </row>
    <row r="4475" spans="2:19" x14ac:dyDescent="0.25">
      <c r="B4475">
        <v>4473</v>
      </c>
      <c r="C4475" t="s">
        <v>104</v>
      </c>
      <c r="D4475" t="s">
        <v>43</v>
      </c>
      <c r="E4475" s="10">
        <v>1.1574074074074073E-5</v>
      </c>
      <c r="F4475" t="s">
        <v>79</v>
      </c>
      <c r="G4475" t="s">
        <v>576</v>
      </c>
      <c r="H4475" s="11">
        <v>44171.450196759259</v>
      </c>
      <c r="I4475" t="s">
        <v>5773</v>
      </c>
      <c r="J4475">
        <v>0</v>
      </c>
      <c r="K4475">
        <v>87</v>
      </c>
      <c r="M4475">
        <v>4473</v>
      </c>
      <c r="N4475" s="16">
        <v>1.1574074074074073E-5</v>
      </c>
      <c r="O4475">
        <v>10</v>
      </c>
      <c r="P4475">
        <v>7</v>
      </c>
      <c r="Q4475">
        <f>pqZwift[[#This Row],[Afstand]]+IF(pqZwift[[#This Row],[Index]]&gt;1,Q4474,0)</f>
        <v>28816</v>
      </c>
      <c r="R4475">
        <v>26</v>
      </c>
      <c r="S4475">
        <v>87</v>
      </c>
    </row>
    <row r="4476" spans="2:19" x14ac:dyDescent="0.25">
      <c r="B4476">
        <v>4474</v>
      </c>
      <c r="C4476" t="s">
        <v>104</v>
      </c>
      <c r="D4476" t="s">
        <v>43</v>
      </c>
      <c r="E4476" s="10">
        <v>1.1574074074074073E-5</v>
      </c>
      <c r="F4476" t="s">
        <v>76</v>
      </c>
      <c r="G4476" t="s">
        <v>5774</v>
      </c>
      <c r="H4476" s="11">
        <v>44171.450208333335</v>
      </c>
      <c r="I4476" t="s">
        <v>5775</v>
      </c>
      <c r="J4476">
        <v>0</v>
      </c>
      <c r="K4476">
        <v>87</v>
      </c>
      <c r="M4476">
        <v>4474</v>
      </c>
      <c r="N4476" s="16">
        <v>1.1574074074074073E-5</v>
      </c>
      <c r="O4476">
        <v>10</v>
      </c>
      <c r="P4476">
        <v>7</v>
      </c>
      <c r="Q4476">
        <f>pqZwift[[#This Row],[Afstand]]+IF(pqZwift[[#This Row],[Index]]&gt;1,Q4475,0)</f>
        <v>28823</v>
      </c>
      <c r="R4476">
        <v>27</v>
      </c>
      <c r="S4476">
        <v>87</v>
      </c>
    </row>
    <row r="4477" spans="2:19" x14ac:dyDescent="0.25">
      <c r="B4477">
        <v>4475</v>
      </c>
      <c r="C4477" t="s">
        <v>104</v>
      </c>
      <c r="D4477" t="s">
        <v>35</v>
      </c>
      <c r="E4477" s="10">
        <v>1.1574074074074073E-5</v>
      </c>
      <c r="F4477" t="s">
        <v>185</v>
      </c>
      <c r="G4477" t="s">
        <v>430</v>
      </c>
      <c r="H4477" s="11">
        <v>44171.450219907405</v>
      </c>
      <c r="I4477" t="s">
        <v>5776</v>
      </c>
      <c r="J4477">
        <v>0</v>
      </c>
      <c r="K4477">
        <v>86</v>
      </c>
      <c r="M4477">
        <v>4475</v>
      </c>
      <c r="N4477" s="16">
        <v>1.1574074074074073E-5</v>
      </c>
      <c r="O4477">
        <v>10</v>
      </c>
      <c r="P4477">
        <v>8</v>
      </c>
      <c r="Q4477">
        <f>pqZwift[[#This Row],[Afstand]]+IF(pqZwift[[#This Row],[Index]]&gt;1,Q4476,0)</f>
        <v>28831</v>
      </c>
      <c r="R4477">
        <v>28</v>
      </c>
      <c r="S4477">
        <v>86</v>
      </c>
    </row>
    <row r="4478" spans="2:19" x14ac:dyDescent="0.25">
      <c r="B4478">
        <v>4476</v>
      </c>
      <c r="C4478" t="s">
        <v>104</v>
      </c>
      <c r="D4478" t="s">
        <v>43</v>
      </c>
      <c r="E4478" s="10">
        <v>1.1574074074074073E-5</v>
      </c>
      <c r="F4478" t="s">
        <v>79</v>
      </c>
      <c r="G4478" t="s">
        <v>1240</v>
      </c>
      <c r="H4478" s="11">
        <v>44171.450231481482</v>
      </c>
      <c r="I4478" t="s">
        <v>5777</v>
      </c>
      <c r="J4478">
        <v>0</v>
      </c>
      <c r="K4478">
        <v>87</v>
      </c>
      <c r="M4478">
        <v>4476</v>
      </c>
      <c r="N4478" s="16">
        <v>1.1574074074074073E-5</v>
      </c>
      <c r="O4478">
        <v>10</v>
      </c>
      <c r="P4478">
        <v>7</v>
      </c>
      <c r="Q4478">
        <f>pqZwift[[#This Row],[Afstand]]+IF(pqZwift[[#This Row],[Index]]&gt;1,Q4477,0)</f>
        <v>28838</v>
      </c>
      <c r="R4478">
        <v>26</v>
      </c>
      <c r="S4478">
        <v>87</v>
      </c>
    </row>
    <row r="4479" spans="2:19" x14ac:dyDescent="0.25">
      <c r="B4479">
        <v>4477</v>
      </c>
      <c r="C4479" t="s">
        <v>104</v>
      </c>
      <c r="D4479" t="s">
        <v>43</v>
      </c>
      <c r="E4479" s="10">
        <v>1.1574074074074073E-5</v>
      </c>
      <c r="F4479" t="s">
        <v>79</v>
      </c>
      <c r="G4479" t="s">
        <v>5778</v>
      </c>
      <c r="H4479" s="11">
        <v>44171.450243055559</v>
      </c>
      <c r="I4479" t="s">
        <v>5779</v>
      </c>
      <c r="J4479">
        <v>0</v>
      </c>
      <c r="K4479">
        <v>88</v>
      </c>
      <c r="M4479">
        <v>4477</v>
      </c>
      <c r="N4479" s="16">
        <v>1.1574074074074073E-5</v>
      </c>
      <c r="O4479">
        <v>10</v>
      </c>
      <c r="P4479">
        <v>7</v>
      </c>
      <c r="Q4479">
        <f>pqZwift[[#This Row],[Afstand]]+IF(pqZwift[[#This Row],[Index]]&gt;1,Q4478,0)</f>
        <v>28845</v>
      </c>
      <c r="R4479">
        <v>26</v>
      </c>
      <c r="S4479">
        <v>88</v>
      </c>
    </row>
    <row r="4480" spans="2:19" x14ac:dyDescent="0.25">
      <c r="B4480">
        <v>4478</v>
      </c>
      <c r="C4480" t="s">
        <v>104</v>
      </c>
      <c r="D4480" t="s">
        <v>35</v>
      </c>
      <c r="E4480" s="10">
        <v>1.1574074074074073E-5</v>
      </c>
      <c r="F4480" t="s">
        <v>76</v>
      </c>
      <c r="G4480" t="s">
        <v>273</v>
      </c>
      <c r="H4480" s="11">
        <v>44171.450254629628</v>
      </c>
      <c r="I4480" t="s">
        <v>5780</v>
      </c>
      <c r="J4480">
        <v>0</v>
      </c>
      <c r="K4480">
        <v>88</v>
      </c>
      <c r="M4480">
        <v>4478</v>
      </c>
      <c r="N4480" s="16">
        <v>1.1574074074074073E-5</v>
      </c>
      <c r="O4480">
        <v>10</v>
      </c>
      <c r="P4480">
        <v>8</v>
      </c>
      <c r="Q4480">
        <f>pqZwift[[#This Row],[Afstand]]+IF(pqZwift[[#This Row],[Index]]&gt;1,Q4479,0)</f>
        <v>28853</v>
      </c>
      <c r="R4480">
        <v>27</v>
      </c>
      <c r="S4480">
        <v>88</v>
      </c>
    </row>
    <row r="4481" spans="2:19" x14ac:dyDescent="0.25">
      <c r="B4481">
        <v>4479</v>
      </c>
      <c r="C4481" t="s">
        <v>104</v>
      </c>
      <c r="D4481" t="s">
        <v>35</v>
      </c>
      <c r="E4481" s="10">
        <v>1.1574074074074073E-5</v>
      </c>
      <c r="F4481" t="s">
        <v>161</v>
      </c>
      <c r="G4481" t="s">
        <v>268</v>
      </c>
      <c r="H4481" s="11">
        <v>44171.450266203705</v>
      </c>
      <c r="I4481" t="s">
        <v>5781</v>
      </c>
      <c r="J4481">
        <v>0</v>
      </c>
      <c r="K4481">
        <v>88</v>
      </c>
      <c r="M4481">
        <v>4479</v>
      </c>
      <c r="N4481" s="16">
        <v>1.1574074074074073E-5</v>
      </c>
      <c r="O4481">
        <v>10</v>
      </c>
      <c r="P4481">
        <v>8</v>
      </c>
      <c r="Q4481">
        <f>pqZwift[[#This Row],[Afstand]]+IF(pqZwift[[#This Row],[Index]]&gt;1,Q4480,0)</f>
        <v>28861</v>
      </c>
      <c r="R4481">
        <v>30</v>
      </c>
      <c r="S4481">
        <v>88</v>
      </c>
    </row>
    <row r="4482" spans="2:19" x14ac:dyDescent="0.25">
      <c r="B4482">
        <v>4480</v>
      </c>
      <c r="C4482" t="s">
        <v>104</v>
      </c>
      <c r="D4482" t="s">
        <v>43</v>
      </c>
      <c r="E4482" s="10">
        <v>1.1574074074074073E-5</v>
      </c>
      <c r="F4482" t="s">
        <v>79</v>
      </c>
      <c r="G4482" t="s">
        <v>1240</v>
      </c>
      <c r="H4482" s="11">
        <v>44171.450277777774</v>
      </c>
      <c r="I4482" t="s">
        <v>5782</v>
      </c>
      <c r="J4482">
        <v>0</v>
      </c>
      <c r="K4482">
        <v>89</v>
      </c>
      <c r="M4482">
        <v>4480</v>
      </c>
      <c r="N4482" s="16">
        <v>1.1574074074074073E-5</v>
      </c>
      <c r="O4482">
        <v>10</v>
      </c>
      <c r="P4482">
        <v>7</v>
      </c>
      <c r="Q4482">
        <f>pqZwift[[#This Row],[Afstand]]+IF(pqZwift[[#This Row],[Index]]&gt;1,Q4481,0)</f>
        <v>28868</v>
      </c>
      <c r="R4482">
        <v>26</v>
      </c>
      <c r="S4482">
        <v>89</v>
      </c>
    </row>
    <row r="4483" spans="2:19" x14ac:dyDescent="0.25">
      <c r="B4483">
        <v>4481</v>
      </c>
      <c r="C4483" t="s">
        <v>104</v>
      </c>
      <c r="D4483" t="s">
        <v>43</v>
      </c>
      <c r="E4483" s="10">
        <v>1.1574074074074073E-5</v>
      </c>
      <c r="F4483" t="s">
        <v>173</v>
      </c>
      <c r="G4483" t="s">
        <v>233</v>
      </c>
      <c r="H4483" s="11">
        <v>44171.450289351851</v>
      </c>
      <c r="I4483" t="s">
        <v>5783</v>
      </c>
      <c r="J4483">
        <v>0</v>
      </c>
      <c r="K4483">
        <v>88</v>
      </c>
      <c r="M4483">
        <v>4481</v>
      </c>
      <c r="N4483" s="16">
        <v>1.1574074074074073E-5</v>
      </c>
      <c r="O4483">
        <v>10</v>
      </c>
      <c r="P4483">
        <v>7</v>
      </c>
      <c r="Q4483">
        <f>pqZwift[[#This Row],[Afstand]]+IF(pqZwift[[#This Row],[Index]]&gt;1,Q4482,0)</f>
        <v>28875</v>
      </c>
      <c r="R4483">
        <v>25</v>
      </c>
      <c r="S4483">
        <v>88</v>
      </c>
    </row>
    <row r="4484" spans="2:19" x14ac:dyDescent="0.25">
      <c r="B4484">
        <v>4482</v>
      </c>
      <c r="C4484" t="s">
        <v>104</v>
      </c>
      <c r="D4484" t="s">
        <v>35</v>
      </c>
      <c r="E4484" s="10">
        <v>1.1574074074074073E-5</v>
      </c>
      <c r="F4484" t="s">
        <v>161</v>
      </c>
      <c r="G4484" t="s">
        <v>5784</v>
      </c>
      <c r="H4484" s="11">
        <v>44171.450300925928</v>
      </c>
      <c r="I4484" t="s">
        <v>5785</v>
      </c>
      <c r="J4484">
        <v>0</v>
      </c>
      <c r="K4484">
        <v>88</v>
      </c>
      <c r="M4484">
        <v>4482</v>
      </c>
      <c r="N4484" s="16">
        <v>1.1574074074074073E-5</v>
      </c>
      <c r="O4484">
        <v>10</v>
      </c>
      <c r="P4484">
        <v>8</v>
      </c>
      <c r="Q4484">
        <f>pqZwift[[#This Row],[Afstand]]+IF(pqZwift[[#This Row],[Index]]&gt;1,Q4483,0)</f>
        <v>28883</v>
      </c>
      <c r="R4484">
        <v>30</v>
      </c>
      <c r="S4484">
        <v>88</v>
      </c>
    </row>
    <row r="4485" spans="2:19" x14ac:dyDescent="0.25">
      <c r="B4485">
        <v>4483</v>
      </c>
      <c r="C4485" t="s">
        <v>104</v>
      </c>
      <c r="D4485" t="s">
        <v>35</v>
      </c>
      <c r="E4485" s="10">
        <v>1.1574074074074073E-5</v>
      </c>
      <c r="F4485" t="s">
        <v>185</v>
      </c>
      <c r="G4485" t="s">
        <v>558</v>
      </c>
      <c r="H4485" s="11">
        <v>44171.450312499997</v>
      </c>
      <c r="I4485" t="s">
        <v>5786</v>
      </c>
      <c r="J4485">
        <v>0</v>
      </c>
      <c r="K4485">
        <v>85</v>
      </c>
      <c r="M4485">
        <v>4483</v>
      </c>
      <c r="N4485" s="16">
        <v>1.1574074074074073E-5</v>
      </c>
      <c r="O4485">
        <v>10</v>
      </c>
      <c r="P4485">
        <v>8</v>
      </c>
      <c r="Q4485">
        <f>pqZwift[[#This Row],[Afstand]]+IF(pqZwift[[#This Row],[Index]]&gt;1,Q4484,0)</f>
        <v>28891</v>
      </c>
      <c r="R4485">
        <v>28</v>
      </c>
      <c r="S4485">
        <v>85</v>
      </c>
    </row>
    <row r="4486" spans="2:19" x14ac:dyDescent="0.25">
      <c r="B4486">
        <v>4484</v>
      </c>
      <c r="C4486" t="s">
        <v>104</v>
      </c>
      <c r="D4486" t="s">
        <v>66</v>
      </c>
      <c r="E4486" s="10">
        <v>1.1574074074074073E-5</v>
      </c>
      <c r="F4486" t="s">
        <v>315</v>
      </c>
      <c r="G4486" t="s">
        <v>2800</v>
      </c>
      <c r="H4486" s="11">
        <v>44171.450324074074</v>
      </c>
      <c r="I4486" t="s">
        <v>5787</v>
      </c>
      <c r="J4486">
        <v>0</v>
      </c>
      <c r="K4486">
        <v>85</v>
      </c>
      <c r="M4486">
        <v>4484</v>
      </c>
      <c r="N4486" s="16">
        <v>1.1574074074074073E-5</v>
      </c>
      <c r="O4486">
        <v>10</v>
      </c>
      <c r="P4486">
        <v>6</v>
      </c>
      <c r="Q4486">
        <f>pqZwift[[#This Row],[Afstand]]+IF(pqZwift[[#This Row],[Index]]&gt;1,Q4485,0)</f>
        <v>28897</v>
      </c>
      <c r="R4486">
        <v>23</v>
      </c>
      <c r="S4486">
        <v>85</v>
      </c>
    </row>
    <row r="4487" spans="2:19" x14ac:dyDescent="0.25">
      <c r="B4487">
        <v>4485</v>
      </c>
      <c r="C4487" t="s">
        <v>104</v>
      </c>
      <c r="D4487" t="s">
        <v>35</v>
      </c>
      <c r="E4487" s="10">
        <v>1.1574074074074073E-5</v>
      </c>
      <c r="F4487" t="s">
        <v>161</v>
      </c>
      <c r="G4487" t="s">
        <v>217</v>
      </c>
      <c r="H4487" s="11">
        <v>44171.450335648151</v>
      </c>
      <c r="I4487" t="s">
        <v>5788</v>
      </c>
      <c r="J4487">
        <v>0</v>
      </c>
      <c r="K4487">
        <v>84</v>
      </c>
      <c r="M4487">
        <v>4485</v>
      </c>
      <c r="N4487" s="16">
        <v>1.1574074074074073E-5</v>
      </c>
      <c r="O4487">
        <v>10</v>
      </c>
      <c r="P4487">
        <v>8</v>
      </c>
      <c r="Q4487">
        <f>pqZwift[[#This Row],[Afstand]]+IF(pqZwift[[#This Row],[Index]]&gt;1,Q4486,0)</f>
        <v>28905</v>
      </c>
      <c r="R4487">
        <v>30</v>
      </c>
      <c r="S4487">
        <v>84</v>
      </c>
    </row>
    <row r="4488" spans="2:19" x14ac:dyDescent="0.25">
      <c r="B4488">
        <v>4486</v>
      </c>
      <c r="C4488" t="s">
        <v>104</v>
      </c>
      <c r="D4488" t="s">
        <v>43</v>
      </c>
      <c r="E4488" s="10">
        <v>1.1574074074074073E-5</v>
      </c>
      <c r="F4488" t="s">
        <v>79</v>
      </c>
      <c r="G4488" t="s">
        <v>5658</v>
      </c>
      <c r="H4488" s="11">
        <v>44171.45034722222</v>
      </c>
      <c r="I4488" t="s">
        <v>5789</v>
      </c>
      <c r="J4488">
        <v>0</v>
      </c>
      <c r="K4488">
        <v>84</v>
      </c>
      <c r="M4488">
        <v>4486</v>
      </c>
      <c r="N4488" s="16">
        <v>1.1574074074074073E-5</v>
      </c>
      <c r="O4488">
        <v>10</v>
      </c>
      <c r="P4488">
        <v>7</v>
      </c>
      <c r="Q4488">
        <f>pqZwift[[#This Row],[Afstand]]+IF(pqZwift[[#This Row],[Index]]&gt;1,Q4487,0)</f>
        <v>28912</v>
      </c>
      <c r="R4488">
        <v>26</v>
      </c>
      <c r="S4488">
        <v>84</v>
      </c>
    </row>
    <row r="4489" spans="2:19" x14ac:dyDescent="0.25">
      <c r="B4489">
        <v>4487</v>
      </c>
      <c r="C4489" t="s">
        <v>104</v>
      </c>
      <c r="D4489" t="s">
        <v>35</v>
      </c>
      <c r="E4489" s="10">
        <v>1.1574074074074073E-5</v>
      </c>
      <c r="F4489" t="s">
        <v>161</v>
      </c>
      <c r="G4489" t="s">
        <v>320</v>
      </c>
      <c r="H4489" s="11">
        <v>44171.450358796297</v>
      </c>
      <c r="I4489" t="s">
        <v>5790</v>
      </c>
      <c r="J4489">
        <v>0</v>
      </c>
      <c r="K4489">
        <v>85</v>
      </c>
      <c r="M4489">
        <v>4487</v>
      </c>
      <c r="N4489" s="16">
        <v>1.1574074074074073E-5</v>
      </c>
      <c r="O4489">
        <v>10</v>
      </c>
      <c r="P4489">
        <v>8</v>
      </c>
      <c r="Q4489">
        <f>pqZwift[[#This Row],[Afstand]]+IF(pqZwift[[#This Row],[Index]]&gt;1,Q4488,0)</f>
        <v>28920</v>
      </c>
      <c r="R4489">
        <v>30</v>
      </c>
      <c r="S4489">
        <v>85</v>
      </c>
    </row>
    <row r="4490" spans="2:19" x14ac:dyDescent="0.25">
      <c r="B4490">
        <v>4488</v>
      </c>
      <c r="C4490" t="s">
        <v>104</v>
      </c>
      <c r="D4490" t="s">
        <v>43</v>
      </c>
      <c r="E4490" s="10">
        <v>1.1574074074074073E-5</v>
      </c>
      <c r="F4490" t="s">
        <v>79</v>
      </c>
      <c r="G4490" t="s">
        <v>347</v>
      </c>
      <c r="H4490" s="11">
        <v>44171.450370370374</v>
      </c>
      <c r="I4490" t="s">
        <v>5791</v>
      </c>
      <c r="J4490">
        <v>0</v>
      </c>
      <c r="K4490">
        <v>86</v>
      </c>
      <c r="M4490">
        <v>4488</v>
      </c>
      <c r="N4490" s="16">
        <v>1.1574074074074073E-5</v>
      </c>
      <c r="O4490">
        <v>10</v>
      </c>
      <c r="P4490">
        <v>7</v>
      </c>
      <c r="Q4490">
        <f>pqZwift[[#This Row],[Afstand]]+IF(pqZwift[[#This Row],[Index]]&gt;1,Q4489,0)</f>
        <v>28927</v>
      </c>
      <c r="R4490">
        <v>26</v>
      </c>
      <c r="S4490">
        <v>86</v>
      </c>
    </row>
    <row r="4491" spans="2:19" x14ac:dyDescent="0.25">
      <c r="B4491">
        <v>4489</v>
      </c>
      <c r="C4491" t="s">
        <v>104</v>
      </c>
      <c r="D4491" t="s">
        <v>35</v>
      </c>
      <c r="E4491" s="10">
        <v>1.1574074074074073E-5</v>
      </c>
      <c r="F4491" t="s">
        <v>84</v>
      </c>
      <c r="G4491" t="s">
        <v>5792</v>
      </c>
      <c r="H4491" s="11">
        <v>44171.450381944444</v>
      </c>
      <c r="I4491" t="s">
        <v>5793</v>
      </c>
      <c r="J4491">
        <v>0</v>
      </c>
      <c r="K4491">
        <v>85</v>
      </c>
      <c r="M4491">
        <v>4489</v>
      </c>
      <c r="N4491" s="16">
        <v>1.1574074074074073E-5</v>
      </c>
      <c r="O4491">
        <v>10</v>
      </c>
      <c r="P4491">
        <v>8</v>
      </c>
      <c r="Q4491">
        <f>pqZwift[[#This Row],[Afstand]]+IF(pqZwift[[#This Row],[Index]]&gt;1,Q4490,0)</f>
        <v>28935</v>
      </c>
      <c r="R4491">
        <v>29</v>
      </c>
      <c r="S4491">
        <v>85</v>
      </c>
    </row>
    <row r="4492" spans="2:19" x14ac:dyDescent="0.25">
      <c r="B4492">
        <v>4490</v>
      </c>
      <c r="C4492" t="s">
        <v>104</v>
      </c>
      <c r="D4492" t="s">
        <v>35</v>
      </c>
      <c r="E4492" s="10">
        <v>1.1574074074074073E-5</v>
      </c>
      <c r="F4492" t="s">
        <v>76</v>
      </c>
      <c r="G4492" t="s">
        <v>5794</v>
      </c>
      <c r="H4492" s="11">
        <v>44171.45039351852</v>
      </c>
      <c r="I4492" t="s">
        <v>5795</v>
      </c>
      <c r="J4492">
        <v>0</v>
      </c>
      <c r="K4492">
        <v>86</v>
      </c>
      <c r="M4492">
        <v>4490</v>
      </c>
      <c r="N4492" s="16">
        <v>1.1574074074074073E-5</v>
      </c>
      <c r="O4492">
        <v>10</v>
      </c>
      <c r="P4492">
        <v>8</v>
      </c>
      <c r="Q4492">
        <f>pqZwift[[#This Row],[Afstand]]+IF(pqZwift[[#This Row],[Index]]&gt;1,Q4491,0)</f>
        <v>28943</v>
      </c>
      <c r="R4492">
        <v>27</v>
      </c>
      <c r="S4492">
        <v>86</v>
      </c>
    </row>
    <row r="4493" spans="2:19" x14ac:dyDescent="0.25">
      <c r="B4493">
        <v>4491</v>
      </c>
      <c r="C4493" t="s">
        <v>104</v>
      </c>
      <c r="D4493" t="s">
        <v>43</v>
      </c>
      <c r="E4493" s="10">
        <v>1.1574074074074073E-5</v>
      </c>
      <c r="F4493" t="s">
        <v>79</v>
      </c>
      <c r="G4493" t="s">
        <v>5778</v>
      </c>
      <c r="H4493" s="11">
        <v>44171.45040509259</v>
      </c>
      <c r="I4493" t="s">
        <v>5796</v>
      </c>
      <c r="J4493">
        <v>0</v>
      </c>
      <c r="K4493">
        <v>87</v>
      </c>
      <c r="M4493">
        <v>4491</v>
      </c>
      <c r="N4493" s="16">
        <v>1.1574074074074073E-5</v>
      </c>
      <c r="O4493">
        <v>10</v>
      </c>
      <c r="P4493">
        <v>7</v>
      </c>
      <c r="Q4493">
        <f>pqZwift[[#This Row],[Afstand]]+IF(pqZwift[[#This Row],[Index]]&gt;1,Q4492,0)</f>
        <v>28950</v>
      </c>
      <c r="R4493">
        <v>26</v>
      </c>
      <c r="S4493">
        <v>87</v>
      </c>
    </row>
    <row r="4494" spans="2:19" x14ac:dyDescent="0.25">
      <c r="B4494">
        <v>4492</v>
      </c>
      <c r="C4494" t="s">
        <v>104</v>
      </c>
      <c r="D4494" t="s">
        <v>35</v>
      </c>
      <c r="E4494" s="10">
        <v>1.1574074074074073E-5</v>
      </c>
      <c r="F4494" t="s">
        <v>84</v>
      </c>
      <c r="G4494" t="s">
        <v>5561</v>
      </c>
      <c r="H4494" s="11">
        <v>44171.450416666667</v>
      </c>
      <c r="I4494" t="s">
        <v>5797</v>
      </c>
      <c r="J4494">
        <v>0</v>
      </c>
      <c r="K4494">
        <v>86</v>
      </c>
      <c r="M4494">
        <v>4492</v>
      </c>
      <c r="N4494" s="16">
        <v>1.1574074074074073E-5</v>
      </c>
      <c r="O4494">
        <v>10</v>
      </c>
      <c r="P4494">
        <v>8</v>
      </c>
      <c r="Q4494">
        <f>pqZwift[[#This Row],[Afstand]]+IF(pqZwift[[#This Row],[Index]]&gt;1,Q4493,0)</f>
        <v>28958</v>
      </c>
      <c r="R4494">
        <v>29</v>
      </c>
      <c r="S4494">
        <v>86</v>
      </c>
    </row>
    <row r="4495" spans="2:19" x14ac:dyDescent="0.25">
      <c r="B4495">
        <v>4493</v>
      </c>
      <c r="C4495" t="s">
        <v>104</v>
      </c>
      <c r="D4495" t="s">
        <v>43</v>
      </c>
      <c r="E4495" s="10">
        <v>1.1574074074074073E-5</v>
      </c>
      <c r="F4495" t="s">
        <v>79</v>
      </c>
      <c r="G4495" t="s">
        <v>1240</v>
      </c>
      <c r="H4495" s="11">
        <v>44171.450428240743</v>
      </c>
      <c r="I4495" t="s">
        <v>5798</v>
      </c>
      <c r="J4495">
        <v>0</v>
      </c>
      <c r="K4495">
        <v>87</v>
      </c>
      <c r="M4495">
        <v>4493</v>
      </c>
      <c r="N4495" s="16">
        <v>1.1574074074074073E-5</v>
      </c>
      <c r="O4495">
        <v>10</v>
      </c>
      <c r="P4495">
        <v>7</v>
      </c>
      <c r="Q4495">
        <f>pqZwift[[#This Row],[Afstand]]+IF(pqZwift[[#This Row],[Index]]&gt;1,Q4494,0)</f>
        <v>28965</v>
      </c>
      <c r="R4495">
        <v>26</v>
      </c>
      <c r="S4495">
        <v>87</v>
      </c>
    </row>
    <row r="4496" spans="2:19" x14ac:dyDescent="0.25">
      <c r="B4496">
        <v>4494</v>
      </c>
      <c r="C4496" t="s">
        <v>104</v>
      </c>
      <c r="D4496" t="s">
        <v>43</v>
      </c>
      <c r="E4496" s="10">
        <v>1.1574074074074073E-5</v>
      </c>
      <c r="F4496" t="s">
        <v>76</v>
      </c>
      <c r="G4496" t="s">
        <v>271</v>
      </c>
      <c r="H4496" s="11">
        <v>44171.450439814813</v>
      </c>
      <c r="I4496" t="s">
        <v>5799</v>
      </c>
      <c r="J4496">
        <v>0</v>
      </c>
      <c r="K4496">
        <v>87</v>
      </c>
      <c r="M4496">
        <v>4494</v>
      </c>
      <c r="N4496" s="16">
        <v>1.1574074074074073E-5</v>
      </c>
      <c r="O4496">
        <v>10</v>
      </c>
      <c r="P4496">
        <v>7</v>
      </c>
      <c r="Q4496">
        <f>pqZwift[[#This Row],[Afstand]]+IF(pqZwift[[#This Row],[Index]]&gt;1,Q4495,0)</f>
        <v>28972</v>
      </c>
      <c r="R4496">
        <v>27</v>
      </c>
      <c r="S4496">
        <v>87</v>
      </c>
    </row>
    <row r="4497" spans="2:19" x14ac:dyDescent="0.25">
      <c r="B4497">
        <v>4495</v>
      </c>
      <c r="C4497" t="s">
        <v>104</v>
      </c>
      <c r="D4497" t="s">
        <v>87</v>
      </c>
      <c r="E4497" s="10">
        <v>1.1574074074074073E-5</v>
      </c>
      <c r="F4497" t="s">
        <v>93</v>
      </c>
      <c r="G4497" t="s">
        <v>1318</v>
      </c>
      <c r="H4497" s="11">
        <v>44171.45045138889</v>
      </c>
      <c r="I4497" t="s">
        <v>5800</v>
      </c>
      <c r="J4497">
        <v>0</v>
      </c>
      <c r="K4497">
        <v>87</v>
      </c>
      <c r="M4497">
        <v>4495</v>
      </c>
      <c r="N4497" s="16">
        <v>1.1574074074074073E-5</v>
      </c>
      <c r="O4497">
        <v>10</v>
      </c>
      <c r="P4497">
        <v>9</v>
      </c>
      <c r="Q4497">
        <f>pqZwift[[#This Row],[Afstand]]+IF(pqZwift[[#This Row],[Index]]&gt;1,Q4496,0)</f>
        <v>28981</v>
      </c>
      <c r="R4497">
        <v>31</v>
      </c>
      <c r="S4497">
        <v>87</v>
      </c>
    </row>
    <row r="4498" spans="2:19" x14ac:dyDescent="0.25">
      <c r="B4498">
        <v>4496</v>
      </c>
      <c r="C4498" t="s">
        <v>104</v>
      </c>
      <c r="D4498" t="s">
        <v>66</v>
      </c>
      <c r="E4498" s="10">
        <v>1.1574074074074073E-5</v>
      </c>
      <c r="F4498" t="s">
        <v>70</v>
      </c>
      <c r="G4498" t="s">
        <v>345</v>
      </c>
      <c r="H4498" s="11">
        <v>44171.450462962966</v>
      </c>
      <c r="I4498" t="s">
        <v>5801</v>
      </c>
      <c r="J4498">
        <v>0</v>
      </c>
      <c r="K4498">
        <v>86</v>
      </c>
      <c r="M4498">
        <v>4496</v>
      </c>
      <c r="N4498" s="16">
        <v>1.1574074074074073E-5</v>
      </c>
      <c r="O4498">
        <v>10</v>
      </c>
      <c r="P4498">
        <v>6</v>
      </c>
      <c r="Q4498">
        <f>pqZwift[[#This Row],[Afstand]]+IF(pqZwift[[#This Row],[Index]]&gt;1,Q4497,0)</f>
        <v>28987</v>
      </c>
      <c r="R4498">
        <v>22</v>
      </c>
      <c r="S4498">
        <v>86</v>
      </c>
    </row>
    <row r="4499" spans="2:19" x14ac:dyDescent="0.25">
      <c r="B4499">
        <v>4497</v>
      </c>
      <c r="C4499" t="s">
        <v>104</v>
      </c>
      <c r="D4499" t="s">
        <v>35</v>
      </c>
      <c r="E4499" s="10">
        <v>1.1574074074074073E-5</v>
      </c>
      <c r="F4499" t="s">
        <v>93</v>
      </c>
      <c r="G4499" t="s">
        <v>5679</v>
      </c>
      <c r="H4499" s="11">
        <v>44171.450474537036</v>
      </c>
      <c r="I4499" t="s">
        <v>5802</v>
      </c>
      <c r="J4499">
        <v>0</v>
      </c>
      <c r="K4499">
        <v>87</v>
      </c>
      <c r="M4499">
        <v>4497</v>
      </c>
      <c r="N4499" s="16">
        <v>1.1574074074074073E-5</v>
      </c>
      <c r="O4499">
        <v>10</v>
      </c>
      <c r="P4499">
        <v>8</v>
      </c>
      <c r="Q4499">
        <f>pqZwift[[#This Row],[Afstand]]+IF(pqZwift[[#This Row],[Index]]&gt;1,Q4498,0)</f>
        <v>28995</v>
      </c>
      <c r="R4499">
        <v>31</v>
      </c>
      <c r="S4499">
        <v>87</v>
      </c>
    </row>
    <row r="4500" spans="2:19" x14ac:dyDescent="0.25">
      <c r="B4500">
        <v>4498</v>
      </c>
      <c r="C4500" t="s">
        <v>104</v>
      </c>
      <c r="D4500" t="s">
        <v>43</v>
      </c>
      <c r="E4500" s="10">
        <v>1.1574074074074073E-5</v>
      </c>
      <c r="F4500" t="s">
        <v>173</v>
      </c>
      <c r="G4500" t="s">
        <v>403</v>
      </c>
      <c r="H4500" s="11">
        <v>44171.450486111113</v>
      </c>
      <c r="I4500" t="s">
        <v>5803</v>
      </c>
      <c r="J4500">
        <v>0</v>
      </c>
      <c r="K4500">
        <v>88</v>
      </c>
      <c r="M4500">
        <v>4498</v>
      </c>
      <c r="N4500" s="16">
        <v>1.1574074074074073E-5</v>
      </c>
      <c r="O4500">
        <v>10</v>
      </c>
      <c r="P4500">
        <v>7</v>
      </c>
      <c r="Q4500">
        <f>pqZwift[[#This Row],[Afstand]]+IF(pqZwift[[#This Row],[Index]]&gt;1,Q4499,0)</f>
        <v>29002</v>
      </c>
      <c r="R4500">
        <v>25</v>
      </c>
      <c r="S4500">
        <v>88</v>
      </c>
    </row>
    <row r="4501" spans="2:19" x14ac:dyDescent="0.25">
      <c r="B4501">
        <v>4499</v>
      </c>
      <c r="C4501" t="s">
        <v>104</v>
      </c>
      <c r="D4501" t="s">
        <v>35</v>
      </c>
      <c r="E4501" s="10">
        <v>1.1574074074074073E-5</v>
      </c>
      <c r="F4501" t="s">
        <v>161</v>
      </c>
      <c r="G4501" t="s">
        <v>5804</v>
      </c>
      <c r="H4501" s="11">
        <v>44171.450497685182</v>
      </c>
      <c r="I4501" t="s">
        <v>5805</v>
      </c>
      <c r="J4501">
        <v>0</v>
      </c>
      <c r="K4501">
        <v>88</v>
      </c>
      <c r="M4501">
        <v>4499</v>
      </c>
      <c r="N4501" s="16">
        <v>1.1574074074074073E-5</v>
      </c>
      <c r="O4501">
        <v>10</v>
      </c>
      <c r="P4501">
        <v>8</v>
      </c>
      <c r="Q4501">
        <f>pqZwift[[#This Row],[Afstand]]+IF(pqZwift[[#This Row],[Index]]&gt;1,Q4500,0)</f>
        <v>29010</v>
      </c>
      <c r="R4501">
        <v>30</v>
      </c>
      <c r="S4501">
        <v>88</v>
      </c>
    </row>
    <row r="4502" spans="2:19" x14ac:dyDescent="0.25">
      <c r="B4502">
        <v>4500</v>
      </c>
      <c r="C4502" t="s">
        <v>104</v>
      </c>
      <c r="D4502" t="s">
        <v>43</v>
      </c>
      <c r="E4502" s="10">
        <v>1.1574074074074073E-5</v>
      </c>
      <c r="F4502" t="s">
        <v>79</v>
      </c>
      <c r="G4502" t="s">
        <v>5806</v>
      </c>
      <c r="H4502" s="11">
        <v>44171.450509259259</v>
      </c>
      <c r="I4502" t="s">
        <v>5807</v>
      </c>
      <c r="J4502">
        <v>0</v>
      </c>
      <c r="K4502">
        <v>88</v>
      </c>
      <c r="M4502">
        <v>4500</v>
      </c>
      <c r="N4502" s="16">
        <v>1.1574074074074073E-5</v>
      </c>
      <c r="O4502">
        <v>10</v>
      </c>
      <c r="P4502">
        <v>7</v>
      </c>
      <c r="Q4502">
        <f>pqZwift[[#This Row],[Afstand]]+IF(pqZwift[[#This Row],[Index]]&gt;1,Q4501,0)</f>
        <v>29017</v>
      </c>
      <c r="R4502">
        <v>26</v>
      </c>
      <c r="S4502">
        <v>88</v>
      </c>
    </row>
    <row r="4503" spans="2:19" x14ac:dyDescent="0.25">
      <c r="B4503">
        <v>4501</v>
      </c>
      <c r="C4503" t="s">
        <v>104</v>
      </c>
      <c r="D4503" t="s">
        <v>43</v>
      </c>
      <c r="E4503" s="10">
        <v>1.1574074074074073E-5</v>
      </c>
      <c r="F4503" t="s">
        <v>76</v>
      </c>
      <c r="G4503" t="s">
        <v>4808</v>
      </c>
      <c r="H4503" s="11">
        <v>44171.450520833336</v>
      </c>
      <c r="I4503" t="s">
        <v>5808</v>
      </c>
      <c r="J4503">
        <v>0</v>
      </c>
      <c r="K4503">
        <v>89</v>
      </c>
      <c r="M4503">
        <v>4501</v>
      </c>
      <c r="N4503" s="16">
        <v>1.1574074074074073E-5</v>
      </c>
      <c r="O4503">
        <v>10</v>
      </c>
      <c r="P4503">
        <v>7</v>
      </c>
      <c r="Q4503">
        <f>pqZwift[[#This Row],[Afstand]]+IF(pqZwift[[#This Row],[Index]]&gt;1,Q4502,0)</f>
        <v>29024</v>
      </c>
      <c r="R4503">
        <v>27</v>
      </c>
      <c r="S4503">
        <v>89</v>
      </c>
    </row>
    <row r="4504" spans="2:19" x14ac:dyDescent="0.25">
      <c r="B4504">
        <v>4502</v>
      </c>
      <c r="C4504" t="s">
        <v>104</v>
      </c>
      <c r="D4504" t="s">
        <v>43</v>
      </c>
      <c r="E4504" s="10">
        <v>1.1574074074074073E-5</v>
      </c>
      <c r="F4504" t="s">
        <v>315</v>
      </c>
      <c r="G4504" t="s">
        <v>3934</v>
      </c>
      <c r="H4504" s="11">
        <v>44171.450532407405</v>
      </c>
      <c r="I4504" t="s">
        <v>5809</v>
      </c>
      <c r="J4504">
        <v>0</v>
      </c>
      <c r="K4504">
        <v>90</v>
      </c>
      <c r="M4504">
        <v>4502</v>
      </c>
      <c r="N4504" s="16">
        <v>1.1574074074074073E-5</v>
      </c>
      <c r="O4504">
        <v>10</v>
      </c>
      <c r="P4504">
        <v>7</v>
      </c>
      <c r="Q4504">
        <f>pqZwift[[#This Row],[Afstand]]+IF(pqZwift[[#This Row],[Index]]&gt;1,Q4503,0)</f>
        <v>29031</v>
      </c>
      <c r="R4504">
        <v>23</v>
      </c>
      <c r="S4504">
        <v>90</v>
      </c>
    </row>
    <row r="4505" spans="2:19" x14ac:dyDescent="0.25">
      <c r="B4505">
        <v>4503</v>
      </c>
      <c r="C4505" t="s">
        <v>104</v>
      </c>
      <c r="D4505" t="s">
        <v>87</v>
      </c>
      <c r="E4505" s="10">
        <v>1.1574074074074073E-5</v>
      </c>
      <c r="F4505" t="s">
        <v>93</v>
      </c>
      <c r="G4505" t="s">
        <v>5746</v>
      </c>
      <c r="H4505" s="11">
        <v>44171.450543981482</v>
      </c>
      <c r="I4505" t="s">
        <v>5810</v>
      </c>
      <c r="J4505">
        <v>0</v>
      </c>
      <c r="K4505">
        <v>89</v>
      </c>
      <c r="M4505">
        <v>4503</v>
      </c>
      <c r="N4505" s="16">
        <v>1.1574074074074073E-5</v>
      </c>
      <c r="O4505">
        <v>10</v>
      </c>
      <c r="P4505">
        <v>9</v>
      </c>
      <c r="Q4505">
        <f>pqZwift[[#This Row],[Afstand]]+IF(pqZwift[[#This Row],[Index]]&gt;1,Q4504,0)</f>
        <v>29040</v>
      </c>
      <c r="R4505">
        <v>31</v>
      </c>
      <c r="S4505">
        <v>89</v>
      </c>
    </row>
    <row r="4506" spans="2:19" x14ac:dyDescent="0.25">
      <c r="B4506">
        <v>4504</v>
      </c>
      <c r="C4506" t="s">
        <v>104</v>
      </c>
      <c r="D4506" t="s">
        <v>35</v>
      </c>
      <c r="E4506" s="10">
        <v>1.1574074074074073E-5</v>
      </c>
      <c r="F4506" t="s">
        <v>76</v>
      </c>
      <c r="G4506" t="s">
        <v>3268</v>
      </c>
      <c r="H4506" s="11">
        <v>44171.450555555559</v>
      </c>
      <c r="I4506" t="s">
        <v>5811</v>
      </c>
      <c r="J4506">
        <v>0</v>
      </c>
      <c r="K4506">
        <v>88</v>
      </c>
      <c r="M4506">
        <v>4504</v>
      </c>
      <c r="N4506" s="16">
        <v>1.1574074074074073E-5</v>
      </c>
      <c r="O4506">
        <v>10</v>
      </c>
      <c r="P4506">
        <v>8</v>
      </c>
      <c r="Q4506">
        <f>pqZwift[[#This Row],[Afstand]]+IF(pqZwift[[#This Row],[Index]]&gt;1,Q4505,0)</f>
        <v>29048</v>
      </c>
      <c r="R4506">
        <v>27</v>
      </c>
      <c r="S4506">
        <v>88</v>
      </c>
    </row>
    <row r="4507" spans="2:19" x14ac:dyDescent="0.25">
      <c r="B4507">
        <v>4505</v>
      </c>
      <c r="C4507" t="s">
        <v>104</v>
      </c>
      <c r="D4507" t="s">
        <v>35</v>
      </c>
      <c r="E4507" s="10">
        <v>1.1574074074074073E-5</v>
      </c>
      <c r="F4507" t="s">
        <v>185</v>
      </c>
      <c r="G4507" t="s">
        <v>313</v>
      </c>
      <c r="H4507" s="11">
        <v>44171.450567129628</v>
      </c>
      <c r="I4507" t="s">
        <v>5812</v>
      </c>
      <c r="J4507">
        <v>0</v>
      </c>
      <c r="K4507">
        <v>89</v>
      </c>
      <c r="M4507">
        <v>4505</v>
      </c>
      <c r="N4507" s="16">
        <v>1.1574074074074073E-5</v>
      </c>
      <c r="O4507">
        <v>10</v>
      </c>
      <c r="P4507">
        <v>8</v>
      </c>
      <c r="Q4507">
        <f>pqZwift[[#This Row],[Afstand]]+IF(pqZwift[[#This Row],[Index]]&gt;1,Q4506,0)</f>
        <v>29056</v>
      </c>
      <c r="R4507">
        <v>28</v>
      </c>
      <c r="S4507">
        <v>89</v>
      </c>
    </row>
    <row r="4508" spans="2:19" x14ac:dyDescent="0.25">
      <c r="B4508">
        <v>4506</v>
      </c>
      <c r="C4508" t="s">
        <v>104</v>
      </c>
      <c r="D4508" t="s">
        <v>43</v>
      </c>
      <c r="E4508" s="10">
        <v>1.1574074074074073E-5</v>
      </c>
      <c r="F4508" t="s">
        <v>173</v>
      </c>
      <c r="G4508" t="s">
        <v>174</v>
      </c>
      <c r="H4508" s="11">
        <v>44171.450578703705</v>
      </c>
      <c r="I4508" t="s">
        <v>5813</v>
      </c>
      <c r="J4508">
        <v>0</v>
      </c>
      <c r="K4508">
        <v>88</v>
      </c>
      <c r="M4508">
        <v>4506</v>
      </c>
      <c r="N4508" s="16">
        <v>1.1574074074074073E-5</v>
      </c>
      <c r="O4508">
        <v>10</v>
      </c>
      <c r="P4508">
        <v>7</v>
      </c>
      <c r="Q4508">
        <f>pqZwift[[#This Row],[Afstand]]+IF(pqZwift[[#This Row],[Index]]&gt;1,Q4507,0)</f>
        <v>29063</v>
      </c>
      <c r="R4508">
        <v>25</v>
      </c>
      <c r="S4508">
        <v>88</v>
      </c>
    </row>
    <row r="4509" spans="2:19" x14ac:dyDescent="0.25">
      <c r="B4509">
        <v>4507</v>
      </c>
      <c r="C4509" t="s">
        <v>104</v>
      </c>
      <c r="D4509" t="s">
        <v>35</v>
      </c>
      <c r="E4509" s="10">
        <v>1.1574074074074073E-5</v>
      </c>
      <c r="F4509" t="s">
        <v>84</v>
      </c>
      <c r="G4509" t="s">
        <v>2956</v>
      </c>
      <c r="H4509" s="11">
        <v>44171.450590277775</v>
      </c>
      <c r="I4509" t="s">
        <v>5814</v>
      </c>
      <c r="J4509">
        <v>0</v>
      </c>
      <c r="K4509">
        <v>89</v>
      </c>
      <c r="M4509">
        <v>4507</v>
      </c>
      <c r="N4509" s="16">
        <v>1.1574074074074073E-5</v>
      </c>
      <c r="O4509">
        <v>10</v>
      </c>
      <c r="P4509">
        <v>8</v>
      </c>
      <c r="Q4509">
        <f>pqZwift[[#This Row],[Afstand]]+IF(pqZwift[[#This Row],[Index]]&gt;1,Q4508,0)</f>
        <v>29071</v>
      </c>
      <c r="R4509">
        <v>29</v>
      </c>
      <c r="S4509">
        <v>89</v>
      </c>
    </row>
    <row r="4510" spans="2:19" x14ac:dyDescent="0.25">
      <c r="B4510">
        <v>4508</v>
      </c>
      <c r="C4510" t="s">
        <v>104</v>
      </c>
      <c r="D4510" t="s">
        <v>66</v>
      </c>
      <c r="E4510" s="10">
        <v>1.1574074074074073E-5</v>
      </c>
      <c r="F4510" t="s">
        <v>70</v>
      </c>
      <c r="G4510" t="s">
        <v>3857</v>
      </c>
      <c r="H4510" s="11">
        <v>44171.450601851851</v>
      </c>
      <c r="I4510" t="s">
        <v>5815</v>
      </c>
      <c r="J4510">
        <v>0</v>
      </c>
      <c r="K4510">
        <v>89</v>
      </c>
      <c r="M4510">
        <v>4508</v>
      </c>
      <c r="N4510" s="16">
        <v>1.1574074074074073E-5</v>
      </c>
      <c r="O4510">
        <v>10</v>
      </c>
      <c r="P4510">
        <v>6</v>
      </c>
      <c r="Q4510">
        <f>pqZwift[[#This Row],[Afstand]]+IF(pqZwift[[#This Row],[Index]]&gt;1,Q4509,0)</f>
        <v>29077</v>
      </c>
      <c r="R4510">
        <v>22</v>
      </c>
      <c r="S4510">
        <v>89</v>
      </c>
    </row>
    <row r="4511" spans="2:19" x14ac:dyDescent="0.25">
      <c r="B4511">
        <v>4509</v>
      </c>
      <c r="C4511" t="s">
        <v>104</v>
      </c>
      <c r="D4511" t="s">
        <v>35</v>
      </c>
      <c r="E4511" s="10">
        <v>1.1574074074074073E-5</v>
      </c>
      <c r="F4511" t="s">
        <v>185</v>
      </c>
      <c r="G4511" t="s">
        <v>186</v>
      </c>
      <c r="H4511" s="11">
        <v>44171.450613425928</v>
      </c>
      <c r="I4511" t="s">
        <v>5816</v>
      </c>
      <c r="J4511">
        <v>0</v>
      </c>
      <c r="K4511">
        <v>89</v>
      </c>
      <c r="M4511">
        <v>4509</v>
      </c>
      <c r="N4511" s="16">
        <v>1.1574074074074073E-5</v>
      </c>
      <c r="O4511">
        <v>10</v>
      </c>
      <c r="P4511">
        <v>8</v>
      </c>
      <c r="Q4511">
        <f>pqZwift[[#This Row],[Afstand]]+IF(pqZwift[[#This Row],[Index]]&gt;1,Q4510,0)</f>
        <v>29085</v>
      </c>
      <c r="R4511">
        <v>28</v>
      </c>
      <c r="S4511">
        <v>89</v>
      </c>
    </row>
    <row r="4512" spans="2:19" x14ac:dyDescent="0.25">
      <c r="B4512">
        <v>4510</v>
      </c>
      <c r="C4512" t="s">
        <v>104</v>
      </c>
      <c r="D4512" t="s">
        <v>87</v>
      </c>
      <c r="E4512" s="10">
        <v>1.1574074074074073E-5</v>
      </c>
      <c r="F4512" t="s">
        <v>88</v>
      </c>
      <c r="G4512" t="s">
        <v>2877</v>
      </c>
      <c r="H4512" s="11">
        <v>44171.450624999998</v>
      </c>
      <c r="I4512" t="s">
        <v>5817</v>
      </c>
      <c r="J4512">
        <v>0</v>
      </c>
      <c r="K4512">
        <v>90</v>
      </c>
      <c r="M4512">
        <v>4510</v>
      </c>
      <c r="N4512" s="16">
        <v>1.1574074074074073E-5</v>
      </c>
      <c r="O4512">
        <v>10</v>
      </c>
      <c r="P4512">
        <v>9</v>
      </c>
      <c r="Q4512">
        <f>pqZwift[[#This Row],[Afstand]]+IF(pqZwift[[#This Row],[Index]]&gt;1,Q4511,0)</f>
        <v>29094</v>
      </c>
      <c r="R4512">
        <v>32</v>
      </c>
      <c r="S4512">
        <v>90</v>
      </c>
    </row>
    <row r="4513" spans="2:19" x14ac:dyDescent="0.25">
      <c r="B4513">
        <v>4511</v>
      </c>
      <c r="C4513" t="s">
        <v>104</v>
      </c>
      <c r="D4513" t="s">
        <v>35</v>
      </c>
      <c r="E4513" s="10">
        <v>1.1574074074074073E-5</v>
      </c>
      <c r="F4513" t="s">
        <v>185</v>
      </c>
      <c r="G4513" t="s">
        <v>186</v>
      </c>
      <c r="H4513" s="11">
        <v>44171.450636574074</v>
      </c>
      <c r="I4513" t="s">
        <v>5818</v>
      </c>
      <c r="J4513">
        <v>0</v>
      </c>
      <c r="K4513">
        <v>91</v>
      </c>
      <c r="M4513">
        <v>4511</v>
      </c>
      <c r="N4513" s="16">
        <v>1.1574074074074073E-5</v>
      </c>
      <c r="O4513">
        <v>10</v>
      </c>
      <c r="P4513">
        <v>8</v>
      </c>
      <c r="Q4513">
        <f>pqZwift[[#This Row],[Afstand]]+IF(pqZwift[[#This Row],[Index]]&gt;1,Q4512,0)</f>
        <v>29102</v>
      </c>
      <c r="R4513">
        <v>28</v>
      </c>
      <c r="S4513">
        <v>91</v>
      </c>
    </row>
    <row r="4514" spans="2:19" x14ac:dyDescent="0.25">
      <c r="B4514">
        <v>4512</v>
      </c>
      <c r="C4514" t="s">
        <v>104</v>
      </c>
      <c r="D4514" t="s">
        <v>35</v>
      </c>
      <c r="E4514" s="10">
        <v>1.1574074074074073E-5</v>
      </c>
      <c r="F4514" t="s">
        <v>185</v>
      </c>
      <c r="G4514" t="s">
        <v>186</v>
      </c>
      <c r="H4514" s="11">
        <v>44171.450648148151</v>
      </c>
      <c r="I4514" t="s">
        <v>5819</v>
      </c>
      <c r="J4514">
        <v>0</v>
      </c>
      <c r="K4514">
        <v>90</v>
      </c>
      <c r="M4514">
        <v>4512</v>
      </c>
      <c r="N4514" s="16">
        <v>1.1574074074074073E-5</v>
      </c>
      <c r="O4514">
        <v>10</v>
      </c>
      <c r="P4514">
        <v>8</v>
      </c>
      <c r="Q4514">
        <f>pqZwift[[#This Row],[Afstand]]+IF(pqZwift[[#This Row],[Index]]&gt;1,Q4513,0)</f>
        <v>29110</v>
      </c>
      <c r="R4514">
        <v>28</v>
      </c>
      <c r="S4514">
        <v>90</v>
      </c>
    </row>
    <row r="4515" spans="2:19" x14ac:dyDescent="0.25">
      <c r="B4515">
        <v>4513</v>
      </c>
      <c r="C4515" t="s">
        <v>104</v>
      </c>
      <c r="D4515" t="s">
        <v>43</v>
      </c>
      <c r="E4515" s="10">
        <v>1.1574074074074073E-5</v>
      </c>
      <c r="F4515" t="s">
        <v>73</v>
      </c>
      <c r="G4515" t="s">
        <v>3976</v>
      </c>
      <c r="H4515" s="11">
        <v>44171.450659722221</v>
      </c>
      <c r="I4515" t="s">
        <v>5820</v>
      </c>
      <c r="J4515">
        <v>0</v>
      </c>
      <c r="K4515">
        <v>91</v>
      </c>
      <c r="M4515">
        <v>4513</v>
      </c>
      <c r="N4515" s="16">
        <v>1.1574074074074073E-5</v>
      </c>
      <c r="O4515">
        <v>10</v>
      </c>
      <c r="P4515">
        <v>7</v>
      </c>
      <c r="Q4515">
        <f>pqZwift[[#This Row],[Afstand]]+IF(pqZwift[[#This Row],[Index]]&gt;1,Q4514,0)</f>
        <v>29117</v>
      </c>
      <c r="R4515">
        <v>24</v>
      </c>
      <c r="S4515">
        <v>91</v>
      </c>
    </row>
    <row r="4516" spans="2:19" x14ac:dyDescent="0.25">
      <c r="B4516">
        <v>4514</v>
      </c>
      <c r="C4516" t="s">
        <v>104</v>
      </c>
      <c r="D4516" t="s">
        <v>35</v>
      </c>
      <c r="E4516" s="10">
        <v>1.1574074074074073E-5</v>
      </c>
      <c r="F4516" t="s">
        <v>185</v>
      </c>
      <c r="G4516" t="s">
        <v>186</v>
      </c>
      <c r="H4516" s="11">
        <v>44171.450671296298</v>
      </c>
      <c r="I4516" t="s">
        <v>5821</v>
      </c>
      <c r="J4516">
        <v>0</v>
      </c>
      <c r="K4516">
        <v>91</v>
      </c>
      <c r="M4516">
        <v>4514</v>
      </c>
      <c r="N4516" s="16">
        <v>1.1574074074074073E-5</v>
      </c>
      <c r="O4516">
        <v>10</v>
      </c>
      <c r="P4516">
        <v>8</v>
      </c>
      <c r="Q4516">
        <f>pqZwift[[#This Row],[Afstand]]+IF(pqZwift[[#This Row],[Index]]&gt;1,Q4515,0)</f>
        <v>29125</v>
      </c>
      <c r="R4516">
        <v>28</v>
      </c>
      <c r="S4516">
        <v>91</v>
      </c>
    </row>
    <row r="4517" spans="2:19" x14ac:dyDescent="0.25">
      <c r="B4517">
        <v>4515</v>
      </c>
      <c r="C4517" t="s">
        <v>104</v>
      </c>
      <c r="D4517" t="s">
        <v>35</v>
      </c>
      <c r="E4517" s="10">
        <v>1.1574074074074073E-5</v>
      </c>
      <c r="F4517" t="s">
        <v>185</v>
      </c>
      <c r="G4517" t="s">
        <v>186</v>
      </c>
      <c r="H4517" s="11">
        <v>44171.450682870367</v>
      </c>
      <c r="I4517" t="s">
        <v>5822</v>
      </c>
      <c r="J4517">
        <v>0</v>
      </c>
      <c r="K4517">
        <v>91</v>
      </c>
      <c r="M4517">
        <v>4515</v>
      </c>
      <c r="N4517" s="16">
        <v>1.1574074074074073E-5</v>
      </c>
      <c r="O4517">
        <v>10</v>
      </c>
      <c r="P4517">
        <v>8</v>
      </c>
      <c r="Q4517">
        <f>pqZwift[[#This Row],[Afstand]]+IF(pqZwift[[#This Row],[Index]]&gt;1,Q4516,0)</f>
        <v>29133</v>
      </c>
      <c r="R4517">
        <v>28</v>
      </c>
      <c r="S4517">
        <v>91</v>
      </c>
    </row>
    <row r="4518" spans="2:19" x14ac:dyDescent="0.25">
      <c r="B4518">
        <v>4516</v>
      </c>
      <c r="C4518" t="s">
        <v>104</v>
      </c>
      <c r="D4518" t="s">
        <v>43</v>
      </c>
      <c r="E4518" s="10">
        <v>1.1574074074074073E-5</v>
      </c>
      <c r="F4518" t="s">
        <v>73</v>
      </c>
      <c r="G4518" t="s">
        <v>3976</v>
      </c>
      <c r="H4518" s="11">
        <v>44171.450694444444</v>
      </c>
      <c r="I4518" t="s">
        <v>5823</v>
      </c>
      <c r="J4518">
        <v>0</v>
      </c>
      <c r="K4518">
        <v>89</v>
      </c>
      <c r="M4518">
        <v>4516</v>
      </c>
      <c r="N4518" s="16">
        <v>1.1574074074074073E-5</v>
      </c>
      <c r="O4518">
        <v>10</v>
      </c>
      <c r="P4518">
        <v>7</v>
      </c>
      <c r="Q4518">
        <f>pqZwift[[#This Row],[Afstand]]+IF(pqZwift[[#This Row],[Index]]&gt;1,Q4517,0)</f>
        <v>29140</v>
      </c>
      <c r="R4518">
        <v>24</v>
      </c>
      <c r="S4518">
        <v>89</v>
      </c>
    </row>
    <row r="4519" spans="2:19" x14ac:dyDescent="0.25">
      <c r="B4519">
        <v>4517</v>
      </c>
      <c r="C4519" t="s">
        <v>104</v>
      </c>
      <c r="D4519" t="s">
        <v>87</v>
      </c>
      <c r="E4519" s="10">
        <v>1.1574074074074073E-5</v>
      </c>
      <c r="F4519" t="s">
        <v>88</v>
      </c>
      <c r="G4519" t="s">
        <v>2877</v>
      </c>
      <c r="H4519" s="11">
        <v>44171.450706018521</v>
      </c>
      <c r="I4519" t="s">
        <v>5824</v>
      </c>
      <c r="J4519">
        <v>0</v>
      </c>
      <c r="K4519">
        <v>89</v>
      </c>
      <c r="M4519">
        <v>4517</v>
      </c>
      <c r="N4519" s="16">
        <v>1.1574074074074073E-5</v>
      </c>
      <c r="O4519">
        <v>10</v>
      </c>
      <c r="P4519">
        <v>9</v>
      </c>
      <c r="Q4519">
        <f>pqZwift[[#This Row],[Afstand]]+IF(pqZwift[[#This Row],[Index]]&gt;1,Q4518,0)</f>
        <v>29149</v>
      </c>
      <c r="R4519">
        <v>32</v>
      </c>
      <c r="S4519">
        <v>89</v>
      </c>
    </row>
    <row r="4520" spans="2:19" x14ac:dyDescent="0.25">
      <c r="B4520">
        <v>4518</v>
      </c>
      <c r="C4520" t="s">
        <v>104</v>
      </c>
      <c r="D4520" t="s">
        <v>35</v>
      </c>
      <c r="E4520" s="10">
        <v>1.1574074074074073E-5</v>
      </c>
      <c r="F4520" t="s">
        <v>185</v>
      </c>
      <c r="G4520" t="s">
        <v>186</v>
      </c>
      <c r="H4520" s="11">
        <v>44171.45071759259</v>
      </c>
      <c r="I4520" t="s">
        <v>5825</v>
      </c>
      <c r="J4520">
        <v>0</v>
      </c>
      <c r="K4520">
        <v>89</v>
      </c>
      <c r="M4520">
        <v>4518</v>
      </c>
      <c r="N4520" s="16">
        <v>1.1574074074074073E-5</v>
      </c>
      <c r="O4520">
        <v>10</v>
      </c>
      <c r="P4520">
        <v>8</v>
      </c>
      <c r="Q4520">
        <f>pqZwift[[#This Row],[Afstand]]+IF(pqZwift[[#This Row],[Index]]&gt;1,Q4519,0)</f>
        <v>29157</v>
      </c>
      <c r="R4520">
        <v>28</v>
      </c>
      <c r="S4520">
        <v>89</v>
      </c>
    </row>
    <row r="4521" spans="2:19" x14ac:dyDescent="0.25">
      <c r="B4521">
        <v>4519</v>
      </c>
      <c r="C4521" t="s">
        <v>104</v>
      </c>
      <c r="D4521" t="s">
        <v>35</v>
      </c>
      <c r="E4521" s="10">
        <v>1.1574074074074073E-5</v>
      </c>
      <c r="F4521" t="s">
        <v>185</v>
      </c>
      <c r="G4521" t="s">
        <v>186</v>
      </c>
      <c r="H4521" s="11">
        <v>44171.450729166667</v>
      </c>
      <c r="I4521" t="s">
        <v>5826</v>
      </c>
      <c r="J4521">
        <v>0</v>
      </c>
      <c r="K4521">
        <v>89</v>
      </c>
      <c r="M4521">
        <v>4519</v>
      </c>
      <c r="N4521" s="16">
        <v>1.1574074074074073E-5</v>
      </c>
      <c r="O4521">
        <v>10</v>
      </c>
      <c r="P4521">
        <v>8</v>
      </c>
      <c r="Q4521">
        <f>pqZwift[[#This Row],[Afstand]]+IF(pqZwift[[#This Row],[Index]]&gt;1,Q4520,0)</f>
        <v>29165</v>
      </c>
      <c r="R4521">
        <v>28</v>
      </c>
      <c r="S4521">
        <v>89</v>
      </c>
    </row>
    <row r="4522" spans="2:19" x14ac:dyDescent="0.25">
      <c r="B4522">
        <v>4520</v>
      </c>
      <c r="C4522" t="s">
        <v>104</v>
      </c>
      <c r="D4522" t="s">
        <v>43</v>
      </c>
      <c r="E4522" s="10">
        <v>1.1574074074074073E-5</v>
      </c>
      <c r="F4522" t="s">
        <v>73</v>
      </c>
      <c r="G4522" t="s">
        <v>3976</v>
      </c>
      <c r="H4522" s="11">
        <v>44171.450740740744</v>
      </c>
      <c r="I4522" t="s">
        <v>5827</v>
      </c>
      <c r="J4522">
        <v>0</v>
      </c>
      <c r="K4522">
        <v>90</v>
      </c>
      <c r="M4522">
        <v>4520</v>
      </c>
      <c r="N4522" s="16">
        <v>1.1574074074074073E-5</v>
      </c>
      <c r="O4522">
        <v>10</v>
      </c>
      <c r="P4522">
        <v>7</v>
      </c>
      <c r="Q4522">
        <f>pqZwift[[#This Row],[Afstand]]+IF(pqZwift[[#This Row],[Index]]&gt;1,Q4521,0)</f>
        <v>29172</v>
      </c>
      <c r="R4522">
        <v>24</v>
      </c>
      <c r="S4522">
        <v>90</v>
      </c>
    </row>
    <row r="4523" spans="2:19" x14ac:dyDescent="0.25">
      <c r="B4523">
        <v>4521</v>
      </c>
      <c r="C4523" t="s">
        <v>104</v>
      </c>
      <c r="D4523" t="s">
        <v>35</v>
      </c>
      <c r="E4523" s="10">
        <v>1.1574074074074073E-5</v>
      </c>
      <c r="F4523" t="s">
        <v>185</v>
      </c>
      <c r="G4523" t="s">
        <v>313</v>
      </c>
      <c r="H4523" s="11">
        <v>44171.450752314813</v>
      </c>
      <c r="I4523" t="s">
        <v>5828</v>
      </c>
      <c r="J4523">
        <v>0</v>
      </c>
      <c r="K4523">
        <v>89</v>
      </c>
      <c r="M4523">
        <v>4521</v>
      </c>
      <c r="N4523" s="16">
        <v>1.1574074074074073E-5</v>
      </c>
      <c r="O4523">
        <v>10</v>
      </c>
      <c r="P4523">
        <v>8</v>
      </c>
      <c r="Q4523">
        <f>pqZwift[[#This Row],[Afstand]]+IF(pqZwift[[#This Row],[Index]]&gt;1,Q4522,0)</f>
        <v>29180</v>
      </c>
      <c r="R4523">
        <v>28</v>
      </c>
      <c r="S4523">
        <v>89</v>
      </c>
    </row>
    <row r="4524" spans="2:19" x14ac:dyDescent="0.25">
      <c r="B4524">
        <v>4522</v>
      </c>
      <c r="C4524" t="s">
        <v>104</v>
      </c>
      <c r="D4524" t="s">
        <v>87</v>
      </c>
      <c r="E4524" s="10">
        <v>1.1574074074074073E-5</v>
      </c>
      <c r="F4524" t="s">
        <v>88</v>
      </c>
      <c r="G4524" t="s">
        <v>2877</v>
      </c>
      <c r="H4524" s="11">
        <v>44171.45076388889</v>
      </c>
      <c r="I4524" t="s">
        <v>5829</v>
      </c>
      <c r="J4524">
        <v>0</v>
      </c>
      <c r="K4524">
        <v>90</v>
      </c>
      <c r="M4524">
        <v>4522</v>
      </c>
      <c r="N4524" s="16">
        <v>1.1574074074074073E-5</v>
      </c>
      <c r="O4524">
        <v>10</v>
      </c>
      <c r="P4524">
        <v>9</v>
      </c>
      <c r="Q4524">
        <f>pqZwift[[#This Row],[Afstand]]+IF(pqZwift[[#This Row],[Index]]&gt;1,Q4523,0)</f>
        <v>29189</v>
      </c>
      <c r="R4524">
        <v>32</v>
      </c>
      <c r="S4524">
        <v>90</v>
      </c>
    </row>
    <row r="4525" spans="2:19" x14ac:dyDescent="0.25">
      <c r="B4525">
        <v>4523</v>
      </c>
      <c r="C4525" t="s">
        <v>104</v>
      </c>
      <c r="D4525" t="s">
        <v>35</v>
      </c>
      <c r="E4525" s="10">
        <v>1.1574074074074073E-5</v>
      </c>
      <c r="F4525" t="s">
        <v>185</v>
      </c>
      <c r="G4525" t="s">
        <v>186</v>
      </c>
      <c r="H4525" s="11">
        <v>44171.450775462959</v>
      </c>
      <c r="I4525" t="s">
        <v>5830</v>
      </c>
      <c r="J4525">
        <v>0</v>
      </c>
      <c r="K4525">
        <v>89</v>
      </c>
      <c r="M4525">
        <v>4523</v>
      </c>
      <c r="N4525" s="16">
        <v>1.1574074074074073E-5</v>
      </c>
      <c r="O4525">
        <v>10</v>
      </c>
      <c r="P4525">
        <v>8</v>
      </c>
      <c r="Q4525">
        <f>pqZwift[[#This Row],[Afstand]]+IF(pqZwift[[#This Row],[Index]]&gt;1,Q4524,0)</f>
        <v>29197</v>
      </c>
      <c r="R4525">
        <v>28</v>
      </c>
      <c r="S4525">
        <v>89</v>
      </c>
    </row>
    <row r="4526" spans="2:19" x14ac:dyDescent="0.25">
      <c r="B4526">
        <v>4524</v>
      </c>
      <c r="C4526" t="s">
        <v>104</v>
      </c>
      <c r="D4526" t="s">
        <v>87</v>
      </c>
      <c r="E4526" s="10">
        <v>1.1574074074074073E-5</v>
      </c>
      <c r="F4526" t="s">
        <v>88</v>
      </c>
      <c r="G4526" t="s">
        <v>2877</v>
      </c>
      <c r="H4526" s="11">
        <v>44171.450787037036</v>
      </c>
      <c r="I4526" t="s">
        <v>5831</v>
      </c>
      <c r="J4526">
        <v>0</v>
      </c>
      <c r="K4526">
        <v>89</v>
      </c>
      <c r="M4526">
        <v>4524</v>
      </c>
      <c r="N4526" s="16">
        <v>1.1574074074074073E-5</v>
      </c>
      <c r="O4526">
        <v>10</v>
      </c>
      <c r="P4526">
        <v>9</v>
      </c>
      <c r="Q4526">
        <f>pqZwift[[#This Row],[Afstand]]+IF(pqZwift[[#This Row],[Index]]&gt;1,Q4525,0)</f>
        <v>29206</v>
      </c>
      <c r="R4526">
        <v>32</v>
      </c>
      <c r="S4526">
        <v>89</v>
      </c>
    </row>
    <row r="4527" spans="2:19" x14ac:dyDescent="0.25">
      <c r="B4527">
        <v>4525</v>
      </c>
      <c r="C4527" t="s">
        <v>104</v>
      </c>
      <c r="D4527" t="s">
        <v>35</v>
      </c>
      <c r="E4527" s="10">
        <v>1.1574074074074073E-5</v>
      </c>
      <c r="F4527" t="s">
        <v>185</v>
      </c>
      <c r="G4527" t="s">
        <v>313</v>
      </c>
      <c r="H4527" s="11">
        <v>44171.450798611113</v>
      </c>
      <c r="I4527" t="s">
        <v>5832</v>
      </c>
      <c r="J4527">
        <v>0</v>
      </c>
      <c r="K4527">
        <v>88</v>
      </c>
      <c r="M4527">
        <v>4525</v>
      </c>
      <c r="N4527" s="16">
        <v>1.1574074074074073E-5</v>
      </c>
      <c r="O4527">
        <v>10</v>
      </c>
      <c r="P4527">
        <v>8</v>
      </c>
      <c r="Q4527">
        <f>pqZwift[[#This Row],[Afstand]]+IF(pqZwift[[#This Row],[Index]]&gt;1,Q4526,0)</f>
        <v>29214</v>
      </c>
      <c r="R4527">
        <v>28</v>
      </c>
      <c r="S4527">
        <v>88</v>
      </c>
    </row>
    <row r="4528" spans="2:19" x14ac:dyDescent="0.25">
      <c r="B4528">
        <v>4526</v>
      </c>
      <c r="C4528" t="s">
        <v>104</v>
      </c>
      <c r="D4528" t="s">
        <v>87</v>
      </c>
      <c r="E4528" s="10">
        <v>1.1574074074074073E-5</v>
      </c>
      <c r="F4528" t="s">
        <v>88</v>
      </c>
      <c r="G4528" t="s">
        <v>5749</v>
      </c>
      <c r="H4528" s="11">
        <v>44171.450810185182</v>
      </c>
      <c r="I4528" t="s">
        <v>5833</v>
      </c>
      <c r="J4528">
        <v>0</v>
      </c>
      <c r="K4528">
        <v>89</v>
      </c>
      <c r="M4528">
        <v>4526</v>
      </c>
      <c r="N4528" s="16">
        <v>1.1574074074074073E-5</v>
      </c>
      <c r="O4528">
        <v>10</v>
      </c>
      <c r="P4528">
        <v>9</v>
      </c>
      <c r="Q4528">
        <f>pqZwift[[#This Row],[Afstand]]+IF(pqZwift[[#This Row],[Index]]&gt;1,Q4527,0)</f>
        <v>29223</v>
      </c>
      <c r="R4528">
        <v>32</v>
      </c>
      <c r="S4528">
        <v>89</v>
      </c>
    </row>
    <row r="4529" spans="2:19" x14ac:dyDescent="0.25">
      <c r="B4529">
        <v>4527</v>
      </c>
      <c r="C4529" t="s">
        <v>104</v>
      </c>
      <c r="D4529" t="s">
        <v>35</v>
      </c>
      <c r="E4529" s="10">
        <v>1.1574074074074073E-5</v>
      </c>
      <c r="F4529" t="s">
        <v>185</v>
      </c>
      <c r="G4529" t="s">
        <v>313</v>
      </c>
      <c r="H4529" s="11">
        <v>44171.450821759259</v>
      </c>
      <c r="I4529" t="s">
        <v>5834</v>
      </c>
      <c r="J4529">
        <v>0</v>
      </c>
      <c r="K4529">
        <v>88</v>
      </c>
      <c r="M4529">
        <v>4527</v>
      </c>
      <c r="N4529" s="16">
        <v>1.1574074074074073E-5</v>
      </c>
      <c r="O4529">
        <v>10</v>
      </c>
      <c r="P4529">
        <v>8</v>
      </c>
      <c r="Q4529">
        <f>pqZwift[[#This Row],[Afstand]]+IF(pqZwift[[#This Row],[Index]]&gt;1,Q4528,0)</f>
        <v>29231</v>
      </c>
      <c r="R4529">
        <v>28</v>
      </c>
      <c r="S4529">
        <v>88</v>
      </c>
    </row>
    <row r="4530" spans="2:19" x14ac:dyDescent="0.25">
      <c r="B4530">
        <v>4528</v>
      </c>
      <c r="C4530" t="s">
        <v>104</v>
      </c>
      <c r="D4530" t="s">
        <v>87</v>
      </c>
      <c r="E4530" s="10">
        <v>1.1574074074074073E-5</v>
      </c>
      <c r="F4530" t="s">
        <v>88</v>
      </c>
      <c r="G4530" t="s">
        <v>5835</v>
      </c>
      <c r="H4530" s="11">
        <v>44171.450833333336</v>
      </c>
      <c r="I4530" t="s">
        <v>5836</v>
      </c>
      <c r="J4530">
        <v>0</v>
      </c>
      <c r="K4530">
        <v>89</v>
      </c>
      <c r="M4530">
        <v>4528</v>
      </c>
      <c r="N4530" s="16">
        <v>1.1574074074074073E-5</v>
      </c>
      <c r="O4530">
        <v>10</v>
      </c>
      <c r="P4530">
        <v>9</v>
      </c>
      <c r="Q4530">
        <f>pqZwift[[#This Row],[Afstand]]+IF(pqZwift[[#This Row],[Index]]&gt;1,Q4529,0)</f>
        <v>29240</v>
      </c>
      <c r="R4530">
        <v>32</v>
      </c>
      <c r="S4530">
        <v>89</v>
      </c>
    </row>
    <row r="4531" spans="2:19" x14ac:dyDescent="0.25">
      <c r="B4531">
        <v>4529</v>
      </c>
      <c r="C4531" t="s">
        <v>104</v>
      </c>
      <c r="D4531" t="s">
        <v>87</v>
      </c>
      <c r="E4531" s="10">
        <v>1.1574074074074073E-5</v>
      </c>
      <c r="F4531" t="s">
        <v>88</v>
      </c>
      <c r="G4531" t="s">
        <v>5835</v>
      </c>
      <c r="H4531" s="11">
        <v>44171.450844907406</v>
      </c>
      <c r="I4531" t="s">
        <v>5837</v>
      </c>
      <c r="J4531">
        <v>0</v>
      </c>
      <c r="K4531">
        <v>88</v>
      </c>
      <c r="M4531">
        <v>4529</v>
      </c>
      <c r="N4531" s="16">
        <v>1.1574074074074073E-5</v>
      </c>
      <c r="O4531">
        <v>10</v>
      </c>
      <c r="P4531">
        <v>9</v>
      </c>
      <c r="Q4531">
        <f>pqZwift[[#This Row],[Afstand]]+IF(pqZwift[[#This Row],[Index]]&gt;1,Q4530,0)</f>
        <v>29249</v>
      </c>
      <c r="R4531">
        <v>32</v>
      </c>
      <c r="S4531">
        <v>88</v>
      </c>
    </row>
    <row r="4532" spans="2:19" x14ac:dyDescent="0.25">
      <c r="B4532">
        <v>4530</v>
      </c>
      <c r="C4532" t="s">
        <v>104</v>
      </c>
      <c r="D4532" t="s">
        <v>43</v>
      </c>
      <c r="E4532" s="10">
        <v>1.1574074074074073E-5</v>
      </c>
      <c r="F4532" t="s">
        <v>73</v>
      </c>
      <c r="G4532" t="s">
        <v>3976</v>
      </c>
      <c r="H4532" s="11">
        <v>44171.450856481482</v>
      </c>
      <c r="I4532" t="s">
        <v>5838</v>
      </c>
      <c r="J4532">
        <v>0</v>
      </c>
      <c r="K4532">
        <v>89</v>
      </c>
      <c r="M4532">
        <v>4530</v>
      </c>
      <c r="N4532" s="16">
        <v>1.1574074074074073E-5</v>
      </c>
      <c r="O4532">
        <v>10</v>
      </c>
      <c r="P4532">
        <v>7</v>
      </c>
      <c r="Q4532">
        <f>pqZwift[[#This Row],[Afstand]]+IF(pqZwift[[#This Row],[Index]]&gt;1,Q4531,0)</f>
        <v>29256</v>
      </c>
      <c r="R4532">
        <v>24</v>
      </c>
      <c r="S4532">
        <v>89</v>
      </c>
    </row>
    <row r="4533" spans="2:19" x14ac:dyDescent="0.25">
      <c r="B4533">
        <v>4531</v>
      </c>
      <c r="C4533" t="s">
        <v>104</v>
      </c>
      <c r="D4533" t="s">
        <v>104</v>
      </c>
      <c r="E4533" s="10">
        <v>1.1574074074074073E-5</v>
      </c>
      <c r="F4533" t="s">
        <v>112</v>
      </c>
      <c r="G4533" t="s">
        <v>5839</v>
      </c>
      <c r="H4533" s="11">
        <v>44171.450868055559</v>
      </c>
      <c r="I4533" t="s">
        <v>5840</v>
      </c>
      <c r="J4533">
        <v>0</v>
      </c>
      <c r="K4533">
        <v>88</v>
      </c>
      <c r="M4533">
        <v>4531</v>
      </c>
      <c r="N4533" s="16">
        <v>1.1574074074074073E-5</v>
      </c>
      <c r="O4533">
        <v>10</v>
      </c>
      <c r="P4533">
        <v>10</v>
      </c>
      <c r="Q4533">
        <f>pqZwift[[#This Row],[Afstand]]+IF(pqZwift[[#This Row],[Index]]&gt;1,Q4532,0)</f>
        <v>29266</v>
      </c>
      <c r="R4533">
        <v>36</v>
      </c>
      <c r="S4533">
        <v>88</v>
      </c>
    </row>
    <row r="4534" spans="2:19" x14ac:dyDescent="0.25">
      <c r="B4534">
        <v>4532</v>
      </c>
      <c r="C4534" t="s">
        <v>104</v>
      </c>
      <c r="D4534" t="s">
        <v>87</v>
      </c>
      <c r="E4534" s="10">
        <v>1.1574074074074073E-5</v>
      </c>
      <c r="F4534" t="s">
        <v>88</v>
      </c>
      <c r="G4534" t="s">
        <v>188</v>
      </c>
      <c r="H4534" s="11">
        <v>44171.450879629629</v>
      </c>
      <c r="I4534" t="s">
        <v>5841</v>
      </c>
      <c r="J4534">
        <v>0</v>
      </c>
      <c r="K4534">
        <v>89</v>
      </c>
      <c r="M4534">
        <v>4532</v>
      </c>
      <c r="N4534" s="16">
        <v>1.1574074074074073E-5</v>
      </c>
      <c r="O4534">
        <v>10</v>
      </c>
      <c r="P4534">
        <v>9</v>
      </c>
      <c r="Q4534">
        <f>pqZwift[[#This Row],[Afstand]]+IF(pqZwift[[#This Row],[Index]]&gt;1,Q4533,0)</f>
        <v>29275</v>
      </c>
      <c r="R4534">
        <v>32</v>
      </c>
      <c r="S4534">
        <v>89</v>
      </c>
    </row>
    <row r="4535" spans="2:19" x14ac:dyDescent="0.25">
      <c r="B4535">
        <v>4533</v>
      </c>
      <c r="C4535" t="s">
        <v>104</v>
      </c>
      <c r="D4535" t="s">
        <v>43</v>
      </c>
      <c r="E4535" s="10">
        <v>1.1574074074074073E-5</v>
      </c>
      <c r="F4535" t="s">
        <v>173</v>
      </c>
      <c r="G4535" t="s">
        <v>46</v>
      </c>
      <c r="H4535" s="11">
        <v>44171.450891203705</v>
      </c>
      <c r="I4535" t="s">
        <v>5842</v>
      </c>
      <c r="J4535">
        <v>0</v>
      </c>
      <c r="K4535">
        <v>89</v>
      </c>
      <c r="M4535">
        <v>4533</v>
      </c>
      <c r="N4535" s="16">
        <v>1.1574074074074073E-5</v>
      </c>
      <c r="O4535">
        <v>10</v>
      </c>
      <c r="P4535">
        <v>7</v>
      </c>
      <c r="Q4535">
        <f>pqZwift[[#This Row],[Afstand]]+IF(pqZwift[[#This Row],[Index]]&gt;1,Q4534,0)</f>
        <v>29282</v>
      </c>
      <c r="R4535">
        <v>25</v>
      </c>
      <c r="S4535">
        <v>89</v>
      </c>
    </row>
    <row r="4536" spans="2:19" x14ac:dyDescent="0.25">
      <c r="B4536">
        <v>4534</v>
      </c>
      <c r="C4536" t="s">
        <v>104</v>
      </c>
      <c r="D4536" t="s">
        <v>87</v>
      </c>
      <c r="E4536" s="10">
        <v>1.1574074074074073E-5</v>
      </c>
      <c r="F4536" t="s">
        <v>88</v>
      </c>
      <c r="G4536" t="s">
        <v>5835</v>
      </c>
      <c r="H4536" s="11">
        <v>44171.450902777775</v>
      </c>
      <c r="I4536" t="s">
        <v>5843</v>
      </c>
      <c r="J4536">
        <v>0</v>
      </c>
      <c r="K4536">
        <v>90</v>
      </c>
      <c r="M4536">
        <v>4534</v>
      </c>
      <c r="N4536" s="16">
        <v>1.1574074074074073E-5</v>
      </c>
      <c r="O4536">
        <v>10</v>
      </c>
      <c r="P4536">
        <v>9</v>
      </c>
      <c r="Q4536">
        <f>pqZwift[[#This Row],[Afstand]]+IF(pqZwift[[#This Row],[Index]]&gt;1,Q4535,0)</f>
        <v>29291</v>
      </c>
      <c r="R4536">
        <v>32</v>
      </c>
      <c r="S4536">
        <v>90</v>
      </c>
    </row>
    <row r="4537" spans="2:19" x14ac:dyDescent="0.25">
      <c r="B4537">
        <v>4535</v>
      </c>
      <c r="C4537" t="s">
        <v>104</v>
      </c>
      <c r="D4537" t="s">
        <v>35</v>
      </c>
      <c r="E4537" s="10">
        <v>1.1574074074074073E-5</v>
      </c>
      <c r="F4537" t="s">
        <v>76</v>
      </c>
      <c r="G4537" t="s">
        <v>188</v>
      </c>
      <c r="H4537" s="11">
        <v>44171.450914351852</v>
      </c>
      <c r="I4537" t="s">
        <v>5844</v>
      </c>
      <c r="J4537">
        <v>0</v>
      </c>
      <c r="K4537">
        <v>89</v>
      </c>
      <c r="M4537">
        <v>4535</v>
      </c>
      <c r="N4537" s="16">
        <v>1.1574074074074073E-5</v>
      </c>
      <c r="O4537">
        <v>10</v>
      </c>
      <c r="P4537">
        <v>8</v>
      </c>
      <c r="Q4537">
        <f>pqZwift[[#This Row],[Afstand]]+IF(pqZwift[[#This Row],[Index]]&gt;1,Q4536,0)</f>
        <v>29299</v>
      </c>
      <c r="R4537">
        <v>27</v>
      </c>
      <c r="S4537">
        <v>89</v>
      </c>
    </row>
    <row r="4538" spans="2:19" x14ac:dyDescent="0.25">
      <c r="B4538">
        <v>4536</v>
      </c>
      <c r="C4538" t="s">
        <v>104</v>
      </c>
      <c r="D4538" t="s">
        <v>87</v>
      </c>
      <c r="E4538" s="10">
        <v>1.1574074074074073E-5</v>
      </c>
      <c r="F4538" t="s">
        <v>93</v>
      </c>
      <c r="G4538" t="s">
        <v>5746</v>
      </c>
      <c r="H4538" s="11">
        <v>44171.450925925928</v>
      </c>
      <c r="I4538" t="s">
        <v>5845</v>
      </c>
      <c r="J4538">
        <v>0</v>
      </c>
      <c r="K4538">
        <v>89</v>
      </c>
      <c r="M4538">
        <v>4536</v>
      </c>
      <c r="N4538" s="16">
        <v>1.1574074074074073E-5</v>
      </c>
      <c r="O4538">
        <v>10</v>
      </c>
      <c r="P4538">
        <v>9</v>
      </c>
      <c r="Q4538">
        <f>pqZwift[[#This Row],[Afstand]]+IF(pqZwift[[#This Row],[Index]]&gt;1,Q4537,0)</f>
        <v>29308</v>
      </c>
      <c r="R4538">
        <v>31</v>
      </c>
      <c r="S4538">
        <v>89</v>
      </c>
    </row>
    <row r="4539" spans="2:19" x14ac:dyDescent="0.25">
      <c r="B4539">
        <v>4537</v>
      </c>
      <c r="C4539" t="s">
        <v>104</v>
      </c>
      <c r="D4539" t="s">
        <v>87</v>
      </c>
      <c r="E4539" s="10">
        <v>1.1574074074074073E-5</v>
      </c>
      <c r="F4539" t="s">
        <v>88</v>
      </c>
      <c r="G4539" t="s">
        <v>188</v>
      </c>
      <c r="H4539" s="11">
        <v>44171.450937499998</v>
      </c>
      <c r="I4539" t="s">
        <v>5846</v>
      </c>
      <c r="J4539">
        <v>0</v>
      </c>
      <c r="K4539">
        <v>88</v>
      </c>
      <c r="M4539">
        <v>4537</v>
      </c>
      <c r="N4539" s="16">
        <v>1.1574074074074073E-5</v>
      </c>
      <c r="O4539">
        <v>10</v>
      </c>
      <c r="P4539">
        <v>9</v>
      </c>
      <c r="Q4539">
        <f>pqZwift[[#This Row],[Afstand]]+IF(pqZwift[[#This Row],[Index]]&gt;1,Q4538,0)</f>
        <v>29317</v>
      </c>
      <c r="R4539">
        <v>32</v>
      </c>
      <c r="S4539">
        <v>88</v>
      </c>
    </row>
    <row r="4540" spans="2:19" x14ac:dyDescent="0.25">
      <c r="B4540">
        <v>4538</v>
      </c>
      <c r="C4540" t="s">
        <v>104</v>
      </c>
      <c r="D4540" t="s">
        <v>35</v>
      </c>
      <c r="E4540" s="10">
        <v>1.1574074074074073E-5</v>
      </c>
      <c r="F4540" t="s">
        <v>76</v>
      </c>
      <c r="G4540" t="s">
        <v>3268</v>
      </c>
      <c r="H4540" s="11">
        <v>44171.450949074075</v>
      </c>
      <c r="I4540" t="s">
        <v>5847</v>
      </c>
      <c r="J4540">
        <v>0</v>
      </c>
      <c r="K4540">
        <v>89</v>
      </c>
      <c r="M4540">
        <v>4538</v>
      </c>
      <c r="N4540" s="16">
        <v>1.1574074074074073E-5</v>
      </c>
      <c r="O4540">
        <v>10</v>
      </c>
      <c r="P4540">
        <v>8</v>
      </c>
      <c r="Q4540">
        <f>pqZwift[[#This Row],[Afstand]]+IF(pqZwift[[#This Row],[Index]]&gt;1,Q4539,0)</f>
        <v>29325</v>
      </c>
      <c r="R4540">
        <v>27</v>
      </c>
      <c r="S4540">
        <v>89</v>
      </c>
    </row>
    <row r="4541" spans="2:19" x14ac:dyDescent="0.25">
      <c r="B4541">
        <v>4539</v>
      </c>
      <c r="C4541" t="s">
        <v>104</v>
      </c>
      <c r="D4541" t="s">
        <v>87</v>
      </c>
      <c r="E4541" s="10">
        <v>1.1574074074074073E-5</v>
      </c>
      <c r="F4541" t="s">
        <v>88</v>
      </c>
      <c r="G4541" t="s">
        <v>2877</v>
      </c>
      <c r="H4541" s="11">
        <v>44171.450960648152</v>
      </c>
      <c r="I4541" t="s">
        <v>5848</v>
      </c>
      <c r="J4541">
        <v>0</v>
      </c>
      <c r="K4541">
        <v>88</v>
      </c>
      <c r="M4541">
        <v>4539</v>
      </c>
      <c r="N4541" s="16">
        <v>1.1574074074074073E-5</v>
      </c>
      <c r="O4541">
        <v>10</v>
      </c>
      <c r="P4541">
        <v>9</v>
      </c>
      <c r="Q4541">
        <f>pqZwift[[#This Row],[Afstand]]+IF(pqZwift[[#This Row],[Index]]&gt;1,Q4540,0)</f>
        <v>29334</v>
      </c>
      <c r="R4541">
        <v>32</v>
      </c>
      <c r="S4541">
        <v>88</v>
      </c>
    </row>
    <row r="4542" spans="2:19" x14ac:dyDescent="0.25">
      <c r="B4542">
        <v>4540</v>
      </c>
      <c r="C4542" t="s">
        <v>104</v>
      </c>
      <c r="D4542" t="s">
        <v>35</v>
      </c>
      <c r="E4542" s="10">
        <v>1.1574074074074073E-5</v>
      </c>
      <c r="F4542" t="s">
        <v>76</v>
      </c>
      <c r="G4542" t="s">
        <v>3268</v>
      </c>
      <c r="H4542" s="11">
        <v>44171.450972222221</v>
      </c>
      <c r="I4542" t="s">
        <v>5849</v>
      </c>
      <c r="J4542">
        <v>0</v>
      </c>
      <c r="K4542">
        <v>89</v>
      </c>
      <c r="M4542">
        <v>4540</v>
      </c>
      <c r="N4542" s="16">
        <v>1.1574074074074073E-5</v>
      </c>
      <c r="O4542">
        <v>10</v>
      </c>
      <c r="P4542">
        <v>8</v>
      </c>
      <c r="Q4542">
        <f>pqZwift[[#This Row],[Afstand]]+IF(pqZwift[[#This Row],[Index]]&gt;1,Q4541,0)</f>
        <v>29342</v>
      </c>
      <c r="R4542">
        <v>27</v>
      </c>
      <c r="S4542">
        <v>89</v>
      </c>
    </row>
    <row r="4543" spans="2:19" x14ac:dyDescent="0.25">
      <c r="B4543">
        <v>4541</v>
      </c>
      <c r="C4543" t="s">
        <v>104</v>
      </c>
      <c r="D4543" t="s">
        <v>87</v>
      </c>
      <c r="E4543" s="10">
        <v>1.1574074074074073E-5</v>
      </c>
      <c r="F4543" t="s">
        <v>88</v>
      </c>
      <c r="G4543" t="s">
        <v>188</v>
      </c>
      <c r="H4543" s="11">
        <v>44171.450983796298</v>
      </c>
      <c r="I4543" t="s">
        <v>5850</v>
      </c>
      <c r="J4543">
        <v>0</v>
      </c>
      <c r="K4543">
        <v>88</v>
      </c>
      <c r="M4543">
        <v>4541</v>
      </c>
      <c r="N4543" s="16">
        <v>1.1574074074074073E-5</v>
      </c>
      <c r="O4543">
        <v>10</v>
      </c>
      <c r="P4543">
        <v>9</v>
      </c>
      <c r="Q4543">
        <f>pqZwift[[#This Row],[Afstand]]+IF(pqZwift[[#This Row],[Index]]&gt;1,Q4542,0)</f>
        <v>29351</v>
      </c>
      <c r="R4543">
        <v>32</v>
      </c>
      <c r="S4543">
        <v>88</v>
      </c>
    </row>
    <row r="4544" spans="2:19" x14ac:dyDescent="0.25">
      <c r="B4544">
        <v>4542</v>
      </c>
      <c r="C4544" t="s">
        <v>104</v>
      </c>
      <c r="D4544" t="s">
        <v>87</v>
      </c>
      <c r="E4544" s="10">
        <v>1.1574074074074073E-5</v>
      </c>
      <c r="F4544" t="s">
        <v>93</v>
      </c>
      <c r="G4544" t="s">
        <v>5696</v>
      </c>
      <c r="H4544" s="11">
        <v>44171.450995370367</v>
      </c>
      <c r="I4544" t="s">
        <v>5851</v>
      </c>
      <c r="J4544">
        <v>0</v>
      </c>
      <c r="K4544">
        <v>89</v>
      </c>
      <c r="M4544">
        <v>4542</v>
      </c>
      <c r="N4544" s="16">
        <v>1.1574074074074073E-5</v>
      </c>
      <c r="O4544">
        <v>10</v>
      </c>
      <c r="P4544">
        <v>9</v>
      </c>
      <c r="Q4544">
        <f>pqZwift[[#This Row],[Afstand]]+IF(pqZwift[[#This Row],[Index]]&gt;1,Q4543,0)</f>
        <v>29360</v>
      </c>
      <c r="R4544">
        <v>31</v>
      </c>
      <c r="S4544">
        <v>89</v>
      </c>
    </row>
    <row r="4545" spans="2:19" x14ac:dyDescent="0.25">
      <c r="B4545">
        <v>4543</v>
      </c>
      <c r="C4545" t="s">
        <v>104</v>
      </c>
      <c r="D4545" t="s">
        <v>35</v>
      </c>
      <c r="E4545" s="10">
        <v>1.1574074074074073E-5</v>
      </c>
      <c r="F4545" t="s">
        <v>185</v>
      </c>
      <c r="G4545" t="s">
        <v>2710</v>
      </c>
      <c r="H4545" s="11">
        <v>44171.451006944444</v>
      </c>
      <c r="I4545" t="s">
        <v>5852</v>
      </c>
      <c r="J4545">
        <v>0</v>
      </c>
      <c r="K4545">
        <v>88</v>
      </c>
      <c r="M4545">
        <v>4543</v>
      </c>
      <c r="N4545" s="16">
        <v>1.1574074074074073E-5</v>
      </c>
      <c r="O4545">
        <v>10</v>
      </c>
      <c r="P4545">
        <v>8</v>
      </c>
      <c r="Q4545">
        <f>pqZwift[[#This Row],[Afstand]]+IF(pqZwift[[#This Row],[Index]]&gt;1,Q4544,0)</f>
        <v>29368</v>
      </c>
      <c r="R4545">
        <v>28</v>
      </c>
      <c r="S4545">
        <v>88</v>
      </c>
    </row>
    <row r="4546" spans="2:19" x14ac:dyDescent="0.25">
      <c r="B4546">
        <v>4544</v>
      </c>
      <c r="C4546" t="s">
        <v>104</v>
      </c>
      <c r="D4546" t="s">
        <v>87</v>
      </c>
      <c r="E4546" s="10">
        <v>1.1574074074074073E-5</v>
      </c>
      <c r="F4546" t="s">
        <v>88</v>
      </c>
      <c r="G4546" t="s">
        <v>188</v>
      </c>
      <c r="H4546" s="11">
        <v>44171.451018518521</v>
      </c>
      <c r="I4546" t="s">
        <v>5853</v>
      </c>
      <c r="J4546">
        <v>0</v>
      </c>
      <c r="K4546">
        <v>88</v>
      </c>
      <c r="M4546">
        <v>4544</v>
      </c>
      <c r="N4546" s="16">
        <v>1.1574074074074073E-5</v>
      </c>
      <c r="O4546">
        <v>10</v>
      </c>
      <c r="P4546">
        <v>9</v>
      </c>
      <c r="Q4546">
        <f>pqZwift[[#This Row],[Afstand]]+IF(pqZwift[[#This Row],[Index]]&gt;1,Q4545,0)</f>
        <v>29377</v>
      </c>
      <c r="R4546">
        <v>32</v>
      </c>
      <c r="S4546">
        <v>88</v>
      </c>
    </row>
    <row r="4547" spans="2:19" x14ac:dyDescent="0.25">
      <c r="B4547">
        <v>4545</v>
      </c>
      <c r="C4547" t="s">
        <v>104</v>
      </c>
      <c r="D4547" t="s">
        <v>35</v>
      </c>
      <c r="E4547" s="10">
        <v>1.1574074074074073E-5</v>
      </c>
      <c r="F4547" t="s">
        <v>76</v>
      </c>
      <c r="G4547" t="s">
        <v>290</v>
      </c>
      <c r="H4547" s="11">
        <v>44171.45103009259</v>
      </c>
      <c r="I4547" t="s">
        <v>5854</v>
      </c>
      <c r="J4547">
        <v>0</v>
      </c>
      <c r="K4547">
        <v>89</v>
      </c>
      <c r="M4547">
        <v>4545</v>
      </c>
      <c r="N4547" s="16">
        <v>1.1574074074074073E-5</v>
      </c>
      <c r="O4547">
        <v>10</v>
      </c>
      <c r="P4547">
        <v>8</v>
      </c>
      <c r="Q4547">
        <f>pqZwift[[#This Row],[Afstand]]+IF(pqZwift[[#This Row],[Index]]&gt;1,Q4546,0)</f>
        <v>29385</v>
      </c>
      <c r="R4547">
        <v>27</v>
      </c>
      <c r="S4547">
        <v>89</v>
      </c>
    </row>
    <row r="4548" spans="2:19" x14ac:dyDescent="0.25">
      <c r="B4548">
        <v>4546</v>
      </c>
      <c r="C4548" t="s">
        <v>104</v>
      </c>
      <c r="D4548" t="s">
        <v>87</v>
      </c>
      <c r="E4548" s="10">
        <v>1.1574074074074073E-5</v>
      </c>
      <c r="F4548" t="s">
        <v>93</v>
      </c>
      <c r="G4548" t="s">
        <v>379</v>
      </c>
      <c r="H4548" s="11">
        <v>44171.451041666667</v>
      </c>
      <c r="I4548" t="s">
        <v>5855</v>
      </c>
      <c r="J4548">
        <v>0</v>
      </c>
      <c r="K4548">
        <v>90</v>
      </c>
      <c r="M4548">
        <v>4546</v>
      </c>
      <c r="N4548" s="16">
        <v>1.1574074074074073E-5</v>
      </c>
      <c r="O4548">
        <v>10</v>
      </c>
      <c r="P4548">
        <v>9</v>
      </c>
      <c r="Q4548">
        <f>pqZwift[[#This Row],[Afstand]]+IF(pqZwift[[#This Row],[Index]]&gt;1,Q4547,0)</f>
        <v>29394</v>
      </c>
      <c r="R4548">
        <v>31</v>
      </c>
      <c r="S4548">
        <v>90</v>
      </c>
    </row>
    <row r="4549" spans="2:19" x14ac:dyDescent="0.25">
      <c r="B4549">
        <v>4547</v>
      </c>
      <c r="C4549" t="s">
        <v>104</v>
      </c>
      <c r="D4549" t="s">
        <v>35</v>
      </c>
      <c r="E4549" s="10">
        <v>1.1574074074074073E-5</v>
      </c>
      <c r="F4549" t="s">
        <v>93</v>
      </c>
      <c r="G4549" t="s">
        <v>5558</v>
      </c>
      <c r="H4549" s="11">
        <v>44171.451053240744</v>
      </c>
      <c r="I4549" t="s">
        <v>5856</v>
      </c>
      <c r="J4549">
        <v>0</v>
      </c>
      <c r="K4549">
        <v>89</v>
      </c>
      <c r="M4549">
        <v>4547</v>
      </c>
      <c r="N4549" s="16">
        <v>1.1574074074074073E-5</v>
      </c>
      <c r="O4549">
        <v>10</v>
      </c>
      <c r="P4549">
        <v>8</v>
      </c>
      <c r="Q4549">
        <f>pqZwift[[#This Row],[Afstand]]+IF(pqZwift[[#This Row],[Index]]&gt;1,Q4548,0)</f>
        <v>29402</v>
      </c>
      <c r="R4549">
        <v>31</v>
      </c>
      <c r="S4549">
        <v>89</v>
      </c>
    </row>
    <row r="4550" spans="2:19" x14ac:dyDescent="0.25">
      <c r="B4550">
        <v>4548</v>
      </c>
      <c r="C4550" t="s">
        <v>104</v>
      </c>
      <c r="D4550" t="s">
        <v>35</v>
      </c>
      <c r="E4550" s="10">
        <v>1.1574074074074073E-5</v>
      </c>
      <c r="F4550" t="s">
        <v>161</v>
      </c>
      <c r="G4550" t="s">
        <v>376</v>
      </c>
      <c r="H4550" s="11">
        <v>44171.451064814813</v>
      </c>
      <c r="I4550" t="s">
        <v>5857</v>
      </c>
      <c r="J4550">
        <v>0</v>
      </c>
      <c r="K4550">
        <v>90</v>
      </c>
      <c r="M4550">
        <v>4548</v>
      </c>
      <c r="N4550" s="16">
        <v>1.1574074074074073E-5</v>
      </c>
      <c r="O4550">
        <v>10</v>
      </c>
      <c r="P4550">
        <v>8</v>
      </c>
      <c r="Q4550">
        <f>pqZwift[[#This Row],[Afstand]]+IF(pqZwift[[#This Row],[Index]]&gt;1,Q4549,0)</f>
        <v>29410</v>
      </c>
      <c r="R4550">
        <v>30</v>
      </c>
      <c r="S4550">
        <v>90</v>
      </c>
    </row>
    <row r="4551" spans="2:19" x14ac:dyDescent="0.25">
      <c r="B4551">
        <v>4549</v>
      </c>
      <c r="C4551" t="s">
        <v>104</v>
      </c>
      <c r="D4551" t="s">
        <v>35</v>
      </c>
      <c r="E4551" s="10">
        <v>1.1574074074074073E-5</v>
      </c>
      <c r="F4551" t="s">
        <v>161</v>
      </c>
      <c r="G4551" t="s">
        <v>201</v>
      </c>
      <c r="H4551" s="11">
        <v>44171.45107638889</v>
      </c>
      <c r="I4551" t="s">
        <v>5858</v>
      </c>
      <c r="J4551">
        <v>0</v>
      </c>
      <c r="K4551">
        <v>89</v>
      </c>
      <c r="M4551">
        <v>4549</v>
      </c>
      <c r="N4551" s="16">
        <v>1.1574074074074073E-5</v>
      </c>
      <c r="O4551">
        <v>10</v>
      </c>
      <c r="P4551">
        <v>8</v>
      </c>
      <c r="Q4551">
        <f>pqZwift[[#This Row],[Afstand]]+IF(pqZwift[[#This Row],[Index]]&gt;1,Q4550,0)</f>
        <v>29418</v>
      </c>
      <c r="R4551">
        <v>30</v>
      </c>
      <c r="S4551">
        <v>89</v>
      </c>
    </row>
    <row r="4552" spans="2:19" x14ac:dyDescent="0.25">
      <c r="B4552">
        <v>4550</v>
      </c>
      <c r="C4552" t="s">
        <v>104</v>
      </c>
      <c r="D4552" t="s">
        <v>117</v>
      </c>
      <c r="E4552" s="10">
        <v>1.1574074074074073E-5</v>
      </c>
      <c r="F4552" t="s">
        <v>388</v>
      </c>
      <c r="G4552" t="s">
        <v>351</v>
      </c>
      <c r="H4552" s="11">
        <v>44171.45108796296</v>
      </c>
      <c r="I4552" t="s">
        <v>5859</v>
      </c>
      <c r="J4552">
        <v>0</v>
      </c>
      <c r="K4552">
        <v>90</v>
      </c>
      <c r="M4552">
        <v>4550</v>
      </c>
      <c r="N4552" s="16">
        <v>1.1574074074074073E-5</v>
      </c>
      <c r="O4552">
        <v>10</v>
      </c>
      <c r="P4552">
        <v>11</v>
      </c>
      <c r="Q4552">
        <f>pqZwift[[#This Row],[Afstand]]+IF(pqZwift[[#This Row],[Index]]&gt;1,Q4551,0)</f>
        <v>29429</v>
      </c>
      <c r="R4552">
        <v>38</v>
      </c>
      <c r="S4552">
        <v>90</v>
      </c>
    </row>
    <row r="4553" spans="2:19" x14ac:dyDescent="0.25">
      <c r="B4553">
        <v>4551</v>
      </c>
      <c r="C4553" t="s">
        <v>104</v>
      </c>
      <c r="D4553" t="s">
        <v>35</v>
      </c>
      <c r="E4553" s="10">
        <v>1.1574074074074073E-5</v>
      </c>
      <c r="F4553" t="s">
        <v>84</v>
      </c>
      <c r="G4553" t="s">
        <v>286</v>
      </c>
      <c r="H4553" s="11">
        <v>44171.451099537036</v>
      </c>
      <c r="I4553" t="s">
        <v>5860</v>
      </c>
      <c r="J4553">
        <v>0</v>
      </c>
      <c r="K4553">
        <v>89</v>
      </c>
      <c r="M4553">
        <v>4551</v>
      </c>
      <c r="N4553" s="16">
        <v>1.1574074074074073E-5</v>
      </c>
      <c r="O4553">
        <v>10</v>
      </c>
      <c r="P4553">
        <v>8</v>
      </c>
      <c r="Q4553">
        <f>pqZwift[[#This Row],[Afstand]]+IF(pqZwift[[#This Row],[Index]]&gt;1,Q4552,0)</f>
        <v>29437</v>
      </c>
      <c r="R4553">
        <v>29</v>
      </c>
      <c r="S4553">
        <v>89</v>
      </c>
    </row>
    <row r="4554" spans="2:19" x14ac:dyDescent="0.25">
      <c r="B4554">
        <v>4552</v>
      </c>
      <c r="C4554" t="s">
        <v>104</v>
      </c>
      <c r="D4554" t="s">
        <v>35</v>
      </c>
      <c r="E4554" s="10">
        <v>1.1574074074074073E-5</v>
      </c>
      <c r="F4554" t="s">
        <v>161</v>
      </c>
      <c r="G4554" t="s">
        <v>284</v>
      </c>
      <c r="H4554" s="11">
        <v>44171.451111111113</v>
      </c>
      <c r="I4554" t="s">
        <v>5861</v>
      </c>
      <c r="J4554">
        <v>0</v>
      </c>
      <c r="K4554">
        <v>91</v>
      </c>
      <c r="M4554">
        <v>4552</v>
      </c>
      <c r="N4554" s="16">
        <v>1.1574074074074073E-5</v>
      </c>
      <c r="O4554">
        <v>10</v>
      </c>
      <c r="P4554">
        <v>8</v>
      </c>
      <c r="Q4554">
        <f>pqZwift[[#This Row],[Afstand]]+IF(pqZwift[[#This Row],[Index]]&gt;1,Q4553,0)</f>
        <v>29445</v>
      </c>
      <c r="R4554">
        <v>30</v>
      </c>
      <c r="S4554">
        <v>91</v>
      </c>
    </row>
    <row r="4555" spans="2:19" x14ac:dyDescent="0.25">
      <c r="B4555">
        <v>4553</v>
      </c>
      <c r="C4555" t="s">
        <v>104</v>
      </c>
      <c r="D4555" t="s">
        <v>87</v>
      </c>
      <c r="E4555" s="10">
        <v>1.1574074074074073E-5</v>
      </c>
      <c r="F4555" t="s">
        <v>88</v>
      </c>
      <c r="G4555" t="s">
        <v>569</v>
      </c>
      <c r="H4555" s="11">
        <v>44171.451122685183</v>
      </c>
      <c r="I4555" t="s">
        <v>5862</v>
      </c>
      <c r="J4555">
        <v>0</v>
      </c>
      <c r="K4555">
        <v>91</v>
      </c>
      <c r="M4555">
        <v>4553</v>
      </c>
      <c r="N4555" s="16">
        <v>1.1574074074074073E-5</v>
      </c>
      <c r="O4555">
        <v>10</v>
      </c>
      <c r="P4555">
        <v>9</v>
      </c>
      <c r="Q4555">
        <f>pqZwift[[#This Row],[Afstand]]+IF(pqZwift[[#This Row],[Index]]&gt;1,Q4554,0)</f>
        <v>29454</v>
      </c>
      <c r="R4555">
        <v>32</v>
      </c>
      <c r="S4555">
        <v>91</v>
      </c>
    </row>
    <row r="4556" spans="2:19" x14ac:dyDescent="0.25">
      <c r="B4556">
        <v>4554</v>
      </c>
      <c r="C4556" t="s">
        <v>104</v>
      </c>
      <c r="D4556" t="s">
        <v>104</v>
      </c>
      <c r="E4556" s="10">
        <v>1.1574074074074073E-5</v>
      </c>
      <c r="F4556" t="s">
        <v>105</v>
      </c>
      <c r="G4556" t="s">
        <v>424</v>
      </c>
      <c r="H4556" s="11">
        <v>44171.45113425926</v>
      </c>
      <c r="I4556" t="s">
        <v>5863</v>
      </c>
      <c r="J4556">
        <v>0</v>
      </c>
      <c r="K4556">
        <v>90</v>
      </c>
      <c r="M4556">
        <v>4554</v>
      </c>
      <c r="N4556" s="16">
        <v>1.1574074074074073E-5</v>
      </c>
      <c r="O4556">
        <v>10</v>
      </c>
      <c r="P4556">
        <v>10</v>
      </c>
      <c r="Q4556">
        <f>pqZwift[[#This Row],[Afstand]]+IF(pqZwift[[#This Row],[Index]]&gt;1,Q4555,0)</f>
        <v>29464</v>
      </c>
      <c r="R4556">
        <v>35</v>
      </c>
      <c r="S4556">
        <v>90</v>
      </c>
    </row>
    <row r="4557" spans="2:19" x14ac:dyDescent="0.25">
      <c r="B4557">
        <v>4555</v>
      </c>
      <c r="C4557" t="s">
        <v>104</v>
      </c>
      <c r="D4557" t="s">
        <v>87</v>
      </c>
      <c r="E4557" s="10">
        <v>1.1574074074074073E-5</v>
      </c>
      <c r="F4557" t="s">
        <v>88</v>
      </c>
      <c r="G4557" t="s">
        <v>5864</v>
      </c>
      <c r="H4557" s="11">
        <v>44171.451145833336</v>
      </c>
      <c r="I4557" t="s">
        <v>5865</v>
      </c>
      <c r="J4557">
        <v>0</v>
      </c>
      <c r="K4557">
        <v>90</v>
      </c>
      <c r="M4557">
        <v>4555</v>
      </c>
      <c r="N4557" s="16">
        <v>1.1574074074074073E-5</v>
      </c>
      <c r="O4557">
        <v>10</v>
      </c>
      <c r="P4557">
        <v>9</v>
      </c>
      <c r="Q4557">
        <f>pqZwift[[#This Row],[Afstand]]+IF(pqZwift[[#This Row],[Index]]&gt;1,Q4556,0)</f>
        <v>29473</v>
      </c>
      <c r="R4557">
        <v>32</v>
      </c>
      <c r="S4557">
        <v>90</v>
      </c>
    </row>
    <row r="4558" spans="2:19" x14ac:dyDescent="0.25">
      <c r="B4558">
        <v>4556</v>
      </c>
      <c r="C4558" t="s">
        <v>104</v>
      </c>
      <c r="D4558" t="s">
        <v>87</v>
      </c>
      <c r="E4558" s="10">
        <v>1.1574074074074073E-5</v>
      </c>
      <c r="F4558" t="s">
        <v>88</v>
      </c>
      <c r="G4558" t="s">
        <v>237</v>
      </c>
      <c r="H4558" s="11">
        <v>44171.451157407406</v>
      </c>
      <c r="I4558" t="s">
        <v>5866</v>
      </c>
      <c r="J4558">
        <v>0</v>
      </c>
      <c r="K4558">
        <v>89</v>
      </c>
      <c r="M4558">
        <v>4556</v>
      </c>
      <c r="N4558" s="16">
        <v>1.1574074074074073E-5</v>
      </c>
      <c r="O4558">
        <v>10</v>
      </c>
      <c r="P4558">
        <v>9</v>
      </c>
      <c r="Q4558">
        <f>pqZwift[[#This Row],[Afstand]]+IF(pqZwift[[#This Row],[Index]]&gt;1,Q4557,0)</f>
        <v>29482</v>
      </c>
      <c r="R4558">
        <v>32</v>
      </c>
      <c r="S4558">
        <v>89</v>
      </c>
    </row>
    <row r="4559" spans="2:19" x14ac:dyDescent="0.25">
      <c r="B4559">
        <v>4557</v>
      </c>
      <c r="C4559" t="s">
        <v>104</v>
      </c>
      <c r="D4559" t="s">
        <v>104</v>
      </c>
      <c r="E4559" s="10">
        <v>1.1574074074074073E-5</v>
      </c>
      <c r="F4559" t="s">
        <v>112</v>
      </c>
      <c r="G4559" t="s">
        <v>249</v>
      </c>
      <c r="H4559" s="11">
        <v>44171.451168981483</v>
      </c>
      <c r="I4559" t="s">
        <v>5867</v>
      </c>
      <c r="J4559">
        <v>0</v>
      </c>
      <c r="K4559">
        <v>89</v>
      </c>
      <c r="M4559">
        <v>4557</v>
      </c>
      <c r="N4559" s="16">
        <v>1.1574074074074073E-5</v>
      </c>
      <c r="O4559">
        <v>10</v>
      </c>
      <c r="P4559">
        <v>10</v>
      </c>
      <c r="Q4559">
        <f>pqZwift[[#This Row],[Afstand]]+IF(pqZwift[[#This Row],[Index]]&gt;1,Q4558,0)</f>
        <v>29492</v>
      </c>
      <c r="R4559">
        <v>36</v>
      </c>
      <c r="S4559">
        <v>89</v>
      </c>
    </row>
    <row r="4560" spans="2:19" x14ac:dyDescent="0.25">
      <c r="B4560">
        <v>4558</v>
      </c>
      <c r="C4560" t="s">
        <v>104</v>
      </c>
      <c r="D4560" t="s">
        <v>104</v>
      </c>
      <c r="E4560" s="10">
        <v>1.1574074074074073E-5</v>
      </c>
      <c r="F4560" t="s">
        <v>105</v>
      </c>
      <c r="G4560" t="s">
        <v>2634</v>
      </c>
      <c r="H4560" s="11">
        <v>44171.451180555552</v>
      </c>
      <c r="I4560" t="s">
        <v>5868</v>
      </c>
      <c r="J4560">
        <v>0</v>
      </c>
      <c r="K4560">
        <v>88</v>
      </c>
      <c r="M4560">
        <v>4558</v>
      </c>
      <c r="N4560" s="16">
        <v>1.1574074074074073E-5</v>
      </c>
      <c r="O4560">
        <v>10</v>
      </c>
      <c r="P4560">
        <v>10</v>
      </c>
      <c r="Q4560">
        <f>pqZwift[[#This Row],[Afstand]]+IF(pqZwift[[#This Row],[Index]]&gt;1,Q4559,0)</f>
        <v>29502</v>
      </c>
      <c r="R4560">
        <v>35</v>
      </c>
      <c r="S4560">
        <v>88</v>
      </c>
    </row>
    <row r="4561" spans="2:19" x14ac:dyDescent="0.25">
      <c r="B4561">
        <v>4559</v>
      </c>
      <c r="C4561" t="s">
        <v>104</v>
      </c>
      <c r="D4561" t="s">
        <v>87</v>
      </c>
      <c r="E4561" s="10">
        <v>1.1574074074074073E-5</v>
      </c>
      <c r="F4561" t="s">
        <v>88</v>
      </c>
      <c r="G4561" t="s">
        <v>454</v>
      </c>
      <c r="H4561" s="11">
        <v>44171.451192129629</v>
      </c>
      <c r="I4561" t="s">
        <v>5869</v>
      </c>
      <c r="J4561">
        <v>0</v>
      </c>
      <c r="K4561">
        <v>89</v>
      </c>
      <c r="M4561">
        <v>4559</v>
      </c>
      <c r="N4561" s="16">
        <v>1.1574074074074073E-5</v>
      </c>
      <c r="O4561">
        <v>10</v>
      </c>
      <c r="P4561">
        <v>9</v>
      </c>
      <c r="Q4561">
        <f>pqZwift[[#This Row],[Afstand]]+IF(pqZwift[[#This Row],[Index]]&gt;1,Q4560,0)</f>
        <v>29511</v>
      </c>
      <c r="R4561">
        <v>32</v>
      </c>
      <c r="S4561">
        <v>89</v>
      </c>
    </row>
    <row r="4562" spans="2:19" x14ac:dyDescent="0.25">
      <c r="B4562">
        <v>4560</v>
      </c>
      <c r="C4562" t="s">
        <v>117</v>
      </c>
      <c r="D4562" t="s">
        <v>87</v>
      </c>
      <c r="E4562" s="10">
        <v>1.1574074074074073E-5</v>
      </c>
      <c r="F4562" t="s">
        <v>88</v>
      </c>
      <c r="G4562" t="s">
        <v>480</v>
      </c>
      <c r="H4562" s="11">
        <v>44171.451203703706</v>
      </c>
      <c r="I4562" t="s">
        <v>5870</v>
      </c>
      <c r="J4562">
        <v>0</v>
      </c>
      <c r="K4562">
        <v>88</v>
      </c>
      <c r="M4562">
        <v>4560</v>
      </c>
      <c r="N4562" s="16">
        <v>1.1574074074074073E-5</v>
      </c>
      <c r="O4562">
        <v>11</v>
      </c>
      <c r="P4562">
        <v>9</v>
      </c>
      <c r="Q4562">
        <f>pqZwift[[#This Row],[Afstand]]+IF(pqZwift[[#This Row],[Index]]&gt;1,Q4561,0)</f>
        <v>29520</v>
      </c>
      <c r="R4562">
        <v>32</v>
      </c>
      <c r="S4562">
        <v>88</v>
      </c>
    </row>
    <row r="4563" spans="2:19" x14ac:dyDescent="0.25">
      <c r="B4563">
        <v>4561</v>
      </c>
      <c r="C4563" t="s">
        <v>117</v>
      </c>
      <c r="D4563" t="s">
        <v>87</v>
      </c>
      <c r="E4563" s="10">
        <v>1.1574074074074073E-5</v>
      </c>
      <c r="F4563" t="s">
        <v>88</v>
      </c>
      <c r="G4563" t="s">
        <v>336</v>
      </c>
      <c r="H4563" s="11">
        <v>44171.451215277775</v>
      </c>
      <c r="I4563" t="s">
        <v>5871</v>
      </c>
      <c r="J4563">
        <v>0</v>
      </c>
      <c r="K4563">
        <v>89</v>
      </c>
      <c r="M4563">
        <v>4561</v>
      </c>
      <c r="N4563" s="16">
        <v>1.1574074074074073E-5</v>
      </c>
      <c r="O4563">
        <v>11</v>
      </c>
      <c r="P4563">
        <v>9</v>
      </c>
      <c r="Q4563">
        <f>pqZwift[[#This Row],[Afstand]]+IF(pqZwift[[#This Row],[Index]]&gt;1,Q4562,0)</f>
        <v>29529</v>
      </c>
      <c r="R4563">
        <v>32</v>
      </c>
      <c r="S4563">
        <v>89</v>
      </c>
    </row>
    <row r="4564" spans="2:19" x14ac:dyDescent="0.25">
      <c r="B4564">
        <v>4562</v>
      </c>
      <c r="C4564" t="s">
        <v>117</v>
      </c>
      <c r="D4564" t="s">
        <v>87</v>
      </c>
      <c r="E4564" s="10">
        <v>1.1574074074074073E-5</v>
      </c>
      <c r="F4564" t="s">
        <v>93</v>
      </c>
      <c r="G4564" t="s">
        <v>336</v>
      </c>
      <c r="H4564" s="11">
        <v>44171.451226851852</v>
      </c>
      <c r="I4564" t="s">
        <v>5872</v>
      </c>
      <c r="J4564">
        <v>0</v>
      </c>
      <c r="K4564">
        <v>88</v>
      </c>
      <c r="M4564">
        <v>4562</v>
      </c>
      <c r="N4564" s="16">
        <v>1.1574074074074073E-5</v>
      </c>
      <c r="O4564">
        <v>11</v>
      </c>
      <c r="P4564">
        <v>9</v>
      </c>
      <c r="Q4564">
        <f>pqZwift[[#This Row],[Afstand]]+IF(pqZwift[[#This Row],[Index]]&gt;1,Q4563,0)</f>
        <v>29538</v>
      </c>
      <c r="R4564">
        <v>31</v>
      </c>
      <c r="S4564">
        <v>88</v>
      </c>
    </row>
    <row r="4565" spans="2:19" x14ac:dyDescent="0.25">
      <c r="B4565">
        <v>4563</v>
      </c>
      <c r="C4565" t="s">
        <v>117</v>
      </c>
      <c r="D4565" t="s">
        <v>87</v>
      </c>
      <c r="E4565" s="10">
        <v>1.1574074074074073E-5</v>
      </c>
      <c r="F4565" t="s">
        <v>93</v>
      </c>
      <c r="G4565" t="s">
        <v>1516</v>
      </c>
      <c r="H4565" s="11">
        <v>44171.451238425929</v>
      </c>
      <c r="I4565" t="s">
        <v>5873</v>
      </c>
      <c r="J4565">
        <v>0</v>
      </c>
      <c r="K4565">
        <v>87</v>
      </c>
      <c r="M4565">
        <v>4563</v>
      </c>
      <c r="N4565" s="16">
        <v>1.1574074074074073E-5</v>
      </c>
      <c r="O4565">
        <v>11</v>
      </c>
      <c r="P4565">
        <v>9</v>
      </c>
      <c r="Q4565">
        <f>pqZwift[[#This Row],[Afstand]]+IF(pqZwift[[#This Row],[Index]]&gt;1,Q4564,0)</f>
        <v>29547</v>
      </c>
      <c r="R4565">
        <v>31</v>
      </c>
      <c r="S4565">
        <v>87</v>
      </c>
    </row>
    <row r="4566" spans="2:19" x14ac:dyDescent="0.25">
      <c r="B4566">
        <v>4564</v>
      </c>
      <c r="C4566" t="s">
        <v>401</v>
      </c>
      <c r="D4566" t="s">
        <v>35</v>
      </c>
      <c r="E4566" s="10">
        <v>1.1574074074074073E-5</v>
      </c>
      <c r="F4566" t="s">
        <v>185</v>
      </c>
      <c r="G4566" t="s">
        <v>5874</v>
      </c>
      <c r="H4566" s="11">
        <v>44171.451249999998</v>
      </c>
      <c r="I4566" t="s">
        <v>5875</v>
      </c>
      <c r="J4566">
        <v>0</v>
      </c>
      <c r="K4566">
        <v>87</v>
      </c>
      <c r="M4566">
        <v>4564</v>
      </c>
      <c r="N4566" s="16">
        <v>1.1574074074074073E-5</v>
      </c>
      <c r="O4566">
        <v>12</v>
      </c>
      <c r="P4566">
        <v>8</v>
      </c>
      <c r="Q4566">
        <f>pqZwift[[#This Row],[Afstand]]+IF(pqZwift[[#This Row],[Index]]&gt;1,Q4565,0)</f>
        <v>29555</v>
      </c>
      <c r="R4566">
        <v>28</v>
      </c>
      <c r="S4566">
        <v>87</v>
      </c>
    </row>
    <row r="4567" spans="2:19" x14ac:dyDescent="0.25">
      <c r="B4567">
        <v>4565</v>
      </c>
      <c r="C4567" t="s">
        <v>401</v>
      </c>
      <c r="D4567" t="s">
        <v>35</v>
      </c>
      <c r="E4567" s="10">
        <v>1.1574074074074073E-5</v>
      </c>
      <c r="F4567" t="s">
        <v>84</v>
      </c>
      <c r="G4567" t="s">
        <v>5876</v>
      </c>
      <c r="H4567" s="11">
        <v>44171.451261574075</v>
      </c>
      <c r="I4567" t="s">
        <v>5877</v>
      </c>
      <c r="J4567">
        <v>0</v>
      </c>
      <c r="K4567">
        <v>86</v>
      </c>
      <c r="M4567">
        <v>4565</v>
      </c>
      <c r="N4567" s="16">
        <v>1.1574074074074073E-5</v>
      </c>
      <c r="O4567">
        <v>12</v>
      </c>
      <c r="P4567">
        <v>8</v>
      </c>
      <c r="Q4567">
        <f>pqZwift[[#This Row],[Afstand]]+IF(pqZwift[[#This Row],[Index]]&gt;1,Q4566,0)</f>
        <v>29563</v>
      </c>
      <c r="R4567">
        <v>29</v>
      </c>
      <c r="S4567">
        <v>86</v>
      </c>
    </row>
    <row r="4568" spans="2:19" x14ac:dyDescent="0.25">
      <c r="B4568">
        <v>4566</v>
      </c>
      <c r="C4568" t="s">
        <v>401</v>
      </c>
      <c r="D4568" t="s">
        <v>35</v>
      </c>
      <c r="E4568" s="10">
        <v>1.1574074074074073E-5</v>
      </c>
      <c r="F4568" t="s">
        <v>185</v>
      </c>
      <c r="G4568" t="s">
        <v>2543</v>
      </c>
      <c r="H4568" s="11">
        <v>44171.451273148145</v>
      </c>
      <c r="I4568" t="s">
        <v>5878</v>
      </c>
      <c r="J4568">
        <v>0</v>
      </c>
      <c r="K4568">
        <v>87</v>
      </c>
      <c r="M4568">
        <v>4566</v>
      </c>
      <c r="N4568" s="16">
        <v>1.1574074074074073E-5</v>
      </c>
      <c r="O4568">
        <v>12</v>
      </c>
      <c r="P4568">
        <v>8</v>
      </c>
      <c r="Q4568">
        <f>pqZwift[[#This Row],[Afstand]]+IF(pqZwift[[#This Row],[Index]]&gt;1,Q4567,0)</f>
        <v>29571</v>
      </c>
      <c r="R4568">
        <v>28</v>
      </c>
      <c r="S4568">
        <v>87</v>
      </c>
    </row>
    <row r="4569" spans="2:19" x14ac:dyDescent="0.25">
      <c r="B4569">
        <v>4567</v>
      </c>
      <c r="C4569" t="s">
        <v>401</v>
      </c>
      <c r="D4569" t="s">
        <v>43</v>
      </c>
      <c r="E4569" s="10">
        <v>1.1574074074074073E-5</v>
      </c>
      <c r="F4569" t="s">
        <v>79</v>
      </c>
      <c r="G4569" t="s">
        <v>1038</v>
      </c>
      <c r="H4569" s="11">
        <v>44171.451284722221</v>
      </c>
      <c r="I4569" t="s">
        <v>5879</v>
      </c>
      <c r="J4569">
        <v>0</v>
      </c>
      <c r="K4569">
        <v>87</v>
      </c>
      <c r="M4569">
        <v>4567</v>
      </c>
      <c r="N4569" s="16">
        <v>1.1574074074074073E-5</v>
      </c>
      <c r="O4569">
        <v>12</v>
      </c>
      <c r="P4569">
        <v>7</v>
      </c>
      <c r="Q4569">
        <f>pqZwift[[#This Row],[Afstand]]+IF(pqZwift[[#This Row],[Index]]&gt;1,Q4568,0)</f>
        <v>29578</v>
      </c>
      <c r="R4569">
        <v>26</v>
      </c>
      <c r="S4569">
        <v>87</v>
      </c>
    </row>
    <row r="4570" spans="2:19" x14ac:dyDescent="0.25">
      <c r="B4570">
        <v>4568</v>
      </c>
      <c r="C4570" t="s">
        <v>401</v>
      </c>
      <c r="D4570" t="s">
        <v>35</v>
      </c>
      <c r="E4570" s="10">
        <v>1.1574074074074073E-5</v>
      </c>
      <c r="F4570" t="s">
        <v>185</v>
      </c>
      <c r="G4570" t="s">
        <v>1858</v>
      </c>
      <c r="H4570" s="11">
        <v>44171.451296296298</v>
      </c>
      <c r="I4570" t="s">
        <v>5880</v>
      </c>
      <c r="J4570">
        <v>0</v>
      </c>
      <c r="K4570">
        <v>88</v>
      </c>
      <c r="M4570">
        <v>4568</v>
      </c>
      <c r="N4570" s="16">
        <v>1.1574074074074073E-5</v>
      </c>
      <c r="O4570">
        <v>12</v>
      </c>
      <c r="P4570">
        <v>8</v>
      </c>
      <c r="Q4570">
        <f>pqZwift[[#This Row],[Afstand]]+IF(pqZwift[[#This Row],[Index]]&gt;1,Q4569,0)</f>
        <v>29586</v>
      </c>
      <c r="R4570">
        <v>28</v>
      </c>
      <c r="S4570">
        <v>88</v>
      </c>
    </row>
    <row r="4571" spans="2:19" x14ac:dyDescent="0.25">
      <c r="B4571">
        <v>4569</v>
      </c>
      <c r="C4571" t="s">
        <v>401</v>
      </c>
      <c r="D4571" t="s">
        <v>43</v>
      </c>
      <c r="E4571" s="10">
        <v>1.1574074074074073E-5</v>
      </c>
      <c r="F4571" t="s">
        <v>79</v>
      </c>
      <c r="G4571" t="s">
        <v>5007</v>
      </c>
      <c r="H4571" s="11">
        <v>44171.451307870368</v>
      </c>
      <c r="I4571" t="s">
        <v>5881</v>
      </c>
      <c r="J4571">
        <v>0</v>
      </c>
      <c r="K4571">
        <v>88</v>
      </c>
      <c r="M4571">
        <v>4569</v>
      </c>
      <c r="N4571" s="16">
        <v>1.1574074074074073E-5</v>
      </c>
      <c r="O4571">
        <v>12</v>
      </c>
      <c r="P4571">
        <v>7</v>
      </c>
      <c r="Q4571">
        <f>pqZwift[[#This Row],[Afstand]]+IF(pqZwift[[#This Row],[Index]]&gt;1,Q4570,0)</f>
        <v>29593</v>
      </c>
      <c r="R4571">
        <v>26</v>
      </c>
      <c r="S4571">
        <v>88</v>
      </c>
    </row>
    <row r="4572" spans="2:19" x14ac:dyDescent="0.25">
      <c r="B4572">
        <v>4570</v>
      </c>
      <c r="C4572" t="s">
        <v>401</v>
      </c>
      <c r="D4572" t="s">
        <v>35</v>
      </c>
      <c r="E4572" s="10">
        <v>1.1574074074074073E-5</v>
      </c>
      <c r="F4572" t="s">
        <v>185</v>
      </c>
      <c r="G4572" t="s">
        <v>2351</v>
      </c>
      <c r="H4572" s="11">
        <v>44171.451319444444</v>
      </c>
      <c r="I4572" t="s">
        <v>5882</v>
      </c>
      <c r="J4572">
        <v>0</v>
      </c>
      <c r="K4572">
        <v>88</v>
      </c>
      <c r="M4572">
        <v>4570</v>
      </c>
      <c r="N4572" s="16">
        <v>1.1574074074074073E-5</v>
      </c>
      <c r="O4572">
        <v>12</v>
      </c>
      <c r="P4572">
        <v>8</v>
      </c>
      <c r="Q4572">
        <f>pqZwift[[#This Row],[Afstand]]+IF(pqZwift[[#This Row],[Index]]&gt;1,Q4571,0)</f>
        <v>29601</v>
      </c>
      <c r="R4572">
        <v>28</v>
      </c>
      <c r="S4572">
        <v>88</v>
      </c>
    </row>
    <row r="4573" spans="2:19" x14ac:dyDescent="0.25">
      <c r="B4573">
        <v>4571</v>
      </c>
      <c r="C4573" t="s">
        <v>401</v>
      </c>
      <c r="D4573" t="s">
        <v>43</v>
      </c>
      <c r="E4573" s="10">
        <v>1.1574074074074073E-5</v>
      </c>
      <c r="F4573" t="s">
        <v>73</v>
      </c>
      <c r="G4573" t="s">
        <v>2095</v>
      </c>
      <c r="H4573" s="11">
        <v>44171.451331018521</v>
      </c>
      <c r="I4573" t="s">
        <v>5883</v>
      </c>
      <c r="J4573">
        <v>0</v>
      </c>
      <c r="K4573">
        <v>89</v>
      </c>
      <c r="M4573">
        <v>4571</v>
      </c>
      <c r="N4573" s="16">
        <v>1.1574074074074073E-5</v>
      </c>
      <c r="O4573">
        <v>12</v>
      </c>
      <c r="P4573">
        <v>7</v>
      </c>
      <c r="Q4573">
        <f>pqZwift[[#This Row],[Afstand]]+IF(pqZwift[[#This Row],[Index]]&gt;1,Q4572,0)</f>
        <v>29608</v>
      </c>
      <c r="R4573">
        <v>24</v>
      </c>
      <c r="S4573">
        <v>89</v>
      </c>
    </row>
    <row r="4574" spans="2:19" x14ac:dyDescent="0.25">
      <c r="B4574">
        <v>4572</v>
      </c>
      <c r="C4574" t="s">
        <v>401</v>
      </c>
      <c r="D4574" t="s">
        <v>35</v>
      </c>
      <c r="E4574" s="10">
        <v>1.1574074074074073E-5</v>
      </c>
      <c r="F4574" t="s">
        <v>161</v>
      </c>
      <c r="G4574" t="s">
        <v>4936</v>
      </c>
      <c r="H4574" s="11">
        <v>44171.451342592591</v>
      </c>
      <c r="I4574" t="s">
        <v>5884</v>
      </c>
      <c r="J4574">
        <v>0</v>
      </c>
      <c r="K4574">
        <v>89</v>
      </c>
      <c r="M4574">
        <v>4572</v>
      </c>
      <c r="N4574" s="16">
        <v>1.1574074074074073E-5</v>
      </c>
      <c r="O4574">
        <v>12</v>
      </c>
      <c r="P4574">
        <v>8</v>
      </c>
      <c r="Q4574">
        <f>pqZwift[[#This Row],[Afstand]]+IF(pqZwift[[#This Row],[Index]]&gt;1,Q4573,0)</f>
        <v>29616</v>
      </c>
      <c r="R4574">
        <v>30</v>
      </c>
      <c r="S4574">
        <v>89</v>
      </c>
    </row>
    <row r="4575" spans="2:19" x14ac:dyDescent="0.25">
      <c r="B4575">
        <v>4573</v>
      </c>
      <c r="C4575" t="s">
        <v>1163</v>
      </c>
      <c r="D4575" t="s">
        <v>43</v>
      </c>
      <c r="E4575" s="10">
        <v>1.1574074074074073E-5</v>
      </c>
      <c r="F4575" t="s">
        <v>73</v>
      </c>
      <c r="G4575" t="s">
        <v>2097</v>
      </c>
      <c r="H4575" s="11">
        <v>44171.451354166667</v>
      </c>
      <c r="I4575" t="s">
        <v>5885</v>
      </c>
      <c r="J4575">
        <v>0</v>
      </c>
      <c r="K4575">
        <v>90</v>
      </c>
      <c r="M4575">
        <v>4573</v>
      </c>
      <c r="N4575" s="16">
        <v>1.1574074074074073E-5</v>
      </c>
      <c r="O4575">
        <v>13</v>
      </c>
      <c r="P4575">
        <v>7</v>
      </c>
      <c r="Q4575">
        <f>pqZwift[[#This Row],[Afstand]]+IF(pqZwift[[#This Row],[Index]]&gt;1,Q4574,0)</f>
        <v>29623</v>
      </c>
      <c r="R4575">
        <v>24</v>
      </c>
      <c r="S4575">
        <v>90</v>
      </c>
    </row>
    <row r="4576" spans="2:19" x14ac:dyDescent="0.25">
      <c r="B4576">
        <v>4574</v>
      </c>
      <c r="C4576" t="s">
        <v>1163</v>
      </c>
      <c r="D4576" t="s">
        <v>43</v>
      </c>
      <c r="E4576" s="10">
        <v>1.1574074074074073E-5</v>
      </c>
      <c r="F4576" t="s">
        <v>73</v>
      </c>
      <c r="G4576" t="s">
        <v>1214</v>
      </c>
      <c r="H4576" s="11">
        <v>44171.451365740744</v>
      </c>
      <c r="I4576" t="s">
        <v>5886</v>
      </c>
      <c r="J4576">
        <v>0</v>
      </c>
      <c r="K4576">
        <v>90</v>
      </c>
      <c r="M4576">
        <v>4574</v>
      </c>
      <c r="N4576" s="16">
        <v>1.1574074074074073E-5</v>
      </c>
      <c r="O4576">
        <v>13</v>
      </c>
      <c r="P4576">
        <v>7</v>
      </c>
      <c r="Q4576">
        <f>pqZwift[[#This Row],[Afstand]]+IF(pqZwift[[#This Row],[Index]]&gt;1,Q4575,0)</f>
        <v>29630</v>
      </c>
      <c r="R4576">
        <v>24</v>
      </c>
      <c r="S4576">
        <v>90</v>
      </c>
    </row>
    <row r="4577" spans="2:19" x14ac:dyDescent="0.25">
      <c r="B4577">
        <v>4575</v>
      </c>
      <c r="C4577" t="s">
        <v>1163</v>
      </c>
      <c r="D4577" t="s">
        <v>43</v>
      </c>
      <c r="E4577" s="10">
        <v>1.1574074074074073E-5</v>
      </c>
      <c r="F4577" t="s">
        <v>173</v>
      </c>
      <c r="G4577" t="s">
        <v>2093</v>
      </c>
      <c r="H4577" s="11">
        <v>44171.451377314814</v>
      </c>
      <c r="I4577" t="s">
        <v>5887</v>
      </c>
      <c r="J4577">
        <v>0</v>
      </c>
      <c r="K4577">
        <v>91</v>
      </c>
      <c r="M4577">
        <v>4575</v>
      </c>
      <c r="N4577" s="16">
        <v>1.1574074074074073E-5</v>
      </c>
      <c r="O4577">
        <v>13</v>
      </c>
      <c r="P4577">
        <v>7</v>
      </c>
      <c r="Q4577">
        <f>pqZwift[[#This Row],[Afstand]]+IF(pqZwift[[#This Row],[Index]]&gt;1,Q4576,0)</f>
        <v>29637</v>
      </c>
      <c r="R4577">
        <v>25</v>
      </c>
      <c r="S4577">
        <v>91</v>
      </c>
    </row>
    <row r="4578" spans="2:19" x14ac:dyDescent="0.25">
      <c r="B4578">
        <v>4576</v>
      </c>
      <c r="C4578" t="s">
        <v>1163</v>
      </c>
      <c r="D4578" t="s">
        <v>35</v>
      </c>
      <c r="E4578" s="10">
        <v>1.1574074074074073E-5</v>
      </c>
      <c r="F4578" t="s">
        <v>185</v>
      </c>
      <c r="G4578" t="s">
        <v>801</v>
      </c>
      <c r="H4578" s="11">
        <v>44171.451388888891</v>
      </c>
      <c r="I4578" t="s">
        <v>5888</v>
      </c>
      <c r="J4578">
        <v>0</v>
      </c>
      <c r="K4578">
        <v>91</v>
      </c>
      <c r="M4578">
        <v>4576</v>
      </c>
      <c r="N4578" s="16">
        <v>1.1574074074074073E-5</v>
      </c>
      <c r="O4578">
        <v>13</v>
      </c>
      <c r="P4578">
        <v>8</v>
      </c>
      <c r="Q4578">
        <f>pqZwift[[#This Row],[Afstand]]+IF(pqZwift[[#This Row],[Index]]&gt;1,Q4577,0)</f>
        <v>29645</v>
      </c>
      <c r="R4578">
        <v>28</v>
      </c>
      <c r="S4578">
        <v>91</v>
      </c>
    </row>
    <row r="4579" spans="2:19" x14ac:dyDescent="0.25">
      <c r="B4579">
        <v>4577</v>
      </c>
      <c r="C4579" t="s">
        <v>1163</v>
      </c>
      <c r="D4579" t="s">
        <v>43</v>
      </c>
      <c r="E4579" s="10">
        <v>1.1574074074074073E-5</v>
      </c>
      <c r="F4579" t="s">
        <v>79</v>
      </c>
      <c r="G4579" t="s">
        <v>5007</v>
      </c>
      <c r="H4579" s="11">
        <v>44171.45140046296</v>
      </c>
      <c r="I4579" t="s">
        <v>5889</v>
      </c>
      <c r="J4579">
        <v>0</v>
      </c>
      <c r="K4579">
        <v>91</v>
      </c>
      <c r="M4579">
        <v>4577</v>
      </c>
      <c r="N4579" s="16">
        <v>1.1574074074074073E-5</v>
      </c>
      <c r="O4579">
        <v>13</v>
      </c>
      <c r="P4579">
        <v>7</v>
      </c>
      <c r="Q4579">
        <f>pqZwift[[#This Row],[Afstand]]+IF(pqZwift[[#This Row],[Index]]&gt;1,Q4578,0)</f>
        <v>29652</v>
      </c>
      <c r="R4579">
        <v>26</v>
      </c>
      <c r="S4579">
        <v>91</v>
      </c>
    </row>
    <row r="4580" spans="2:19" x14ac:dyDescent="0.25">
      <c r="B4580">
        <v>4578</v>
      </c>
      <c r="C4580" t="s">
        <v>1163</v>
      </c>
      <c r="D4580" t="s">
        <v>35</v>
      </c>
      <c r="E4580" s="10">
        <v>1.1574074074074073E-5</v>
      </c>
      <c r="F4580" t="s">
        <v>185</v>
      </c>
      <c r="G4580" t="s">
        <v>2543</v>
      </c>
      <c r="H4580" s="11">
        <v>44171.451412037037</v>
      </c>
      <c r="I4580" t="s">
        <v>5890</v>
      </c>
      <c r="J4580">
        <v>0</v>
      </c>
      <c r="K4580">
        <v>90</v>
      </c>
      <c r="M4580">
        <v>4578</v>
      </c>
      <c r="N4580" s="16">
        <v>1.1574074074074073E-5</v>
      </c>
      <c r="O4580">
        <v>13</v>
      </c>
      <c r="P4580">
        <v>8</v>
      </c>
      <c r="Q4580">
        <f>pqZwift[[#This Row],[Afstand]]+IF(pqZwift[[#This Row],[Index]]&gt;1,Q4579,0)</f>
        <v>29660</v>
      </c>
      <c r="R4580">
        <v>28</v>
      </c>
      <c r="S4580">
        <v>90</v>
      </c>
    </row>
    <row r="4581" spans="2:19" x14ac:dyDescent="0.25">
      <c r="B4581">
        <v>4579</v>
      </c>
      <c r="C4581" t="s">
        <v>1163</v>
      </c>
      <c r="D4581" t="s">
        <v>43</v>
      </c>
      <c r="E4581" s="10">
        <v>1.1574074074074073E-5</v>
      </c>
      <c r="F4581" t="s">
        <v>79</v>
      </c>
      <c r="G4581" t="s">
        <v>336</v>
      </c>
      <c r="H4581" s="11">
        <v>44171.451423611114</v>
      </c>
      <c r="I4581" t="s">
        <v>5891</v>
      </c>
      <c r="J4581">
        <v>0</v>
      </c>
      <c r="K4581">
        <v>91</v>
      </c>
      <c r="M4581">
        <v>4579</v>
      </c>
      <c r="N4581" s="16">
        <v>1.1574074074074073E-5</v>
      </c>
      <c r="O4581">
        <v>13</v>
      </c>
      <c r="P4581">
        <v>7</v>
      </c>
      <c r="Q4581">
        <f>pqZwift[[#This Row],[Afstand]]+IF(pqZwift[[#This Row],[Index]]&gt;1,Q4580,0)</f>
        <v>29667</v>
      </c>
      <c r="R4581">
        <v>26</v>
      </c>
      <c r="S4581">
        <v>91</v>
      </c>
    </row>
    <row r="4582" spans="2:19" x14ac:dyDescent="0.25">
      <c r="B4582">
        <v>4580</v>
      </c>
      <c r="C4582" t="s">
        <v>1163</v>
      </c>
      <c r="D4582" t="s">
        <v>43</v>
      </c>
      <c r="E4582" s="10">
        <v>1.1574074074074073E-5</v>
      </c>
      <c r="F4582" t="s">
        <v>79</v>
      </c>
      <c r="G4582" t="s">
        <v>264</v>
      </c>
      <c r="H4582" s="11">
        <v>44171.451435185183</v>
      </c>
      <c r="I4582" t="s">
        <v>5892</v>
      </c>
      <c r="J4582">
        <v>0</v>
      </c>
      <c r="K4582">
        <v>91</v>
      </c>
      <c r="M4582">
        <v>4580</v>
      </c>
      <c r="N4582" s="16">
        <v>1.1574074074074073E-5</v>
      </c>
      <c r="O4582">
        <v>13</v>
      </c>
      <c r="P4582">
        <v>7</v>
      </c>
      <c r="Q4582">
        <f>pqZwift[[#This Row],[Afstand]]+IF(pqZwift[[#This Row],[Index]]&gt;1,Q4581,0)</f>
        <v>29674</v>
      </c>
      <c r="R4582">
        <v>26</v>
      </c>
      <c r="S4582">
        <v>91</v>
      </c>
    </row>
    <row r="4583" spans="2:19" x14ac:dyDescent="0.25">
      <c r="B4583">
        <v>4581</v>
      </c>
      <c r="C4583" t="s">
        <v>1163</v>
      </c>
      <c r="D4583" t="s">
        <v>43</v>
      </c>
      <c r="E4583" s="10">
        <v>1.1574074074074073E-5</v>
      </c>
      <c r="F4583" t="s">
        <v>73</v>
      </c>
      <c r="G4583" t="s">
        <v>325</v>
      </c>
      <c r="H4583" s="11">
        <v>44171.45144675926</v>
      </c>
      <c r="I4583" t="s">
        <v>5893</v>
      </c>
      <c r="J4583">
        <v>0</v>
      </c>
      <c r="K4583">
        <v>91</v>
      </c>
      <c r="M4583">
        <v>4581</v>
      </c>
      <c r="N4583" s="16">
        <v>1.1574074074074073E-5</v>
      </c>
      <c r="O4583">
        <v>13</v>
      </c>
      <c r="P4583">
        <v>7</v>
      </c>
      <c r="Q4583">
        <f>pqZwift[[#This Row],[Afstand]]+IF(pqZwift[[#This Row],[Index]]&gt;1,Q4582,0)</f>
        <v>29681</v>
      </c>
      <c r="R4583">
        <v>24</v>
      </c>
      <c r="S4583">
        <v>91</v>
      </c>
    </row>
    <row r="4584" spans="2:19" x14ac:dyDescent="0.25">
      <c r="B4584">
        <v>4582</v>
      </c>
      <c r="C4584" t="s">
        <v>1163</v>
      </c>
      <c r="D4584" t="s">
        <v>35</v>
      </c>
      <c r="E4584" s="10">
        <v>1.1574074074074073E-5</v>
      </c>
      <c r="F4584" t="s">
        <v>185</v>
      </c>
      <c r="G4584" t="s">
        <v>5766</v>
      </c>
      <c r="H4584" s="11">
        <v>44171.451458333337</v>
      </c>
      <c r="I4584" t="s">
        <v>5894</v>
      </c>
      <c r="J4584">
        <v>0</v>
      </c>
      <c r="K4584">
        <v>90</v>
      </c>
      <c r="M4584">
        <v>4582</v>
      </c>
      <c r="N4584" s="16">
        <v>1.1574074074074073E-5</v>
      </c>
      <c r="O4584">
        <v>13</v>
      </c>
      <c r="P4584">
        <v>8</v>
      </c>
      <c r="Q4584">
        <f>pqZwift[[#This Row],[Afstand]]+IF(pqZwift[[#This Row],[Index]]&gt;1,Q4583,0)</f>
        <v>29689</v>
      </c>
      <c r="R4584">
        <v>28</v>
      </c>
      <c r="S4584">
        <v>90</v>
      </c>
    </row>
    <row r="4585" spans="2:19" x14ac:dyDescent="0.25">
      <c r="B4585">
        <v>4583</v>
      </c>
      <c r="C4585" t="s">
        <v>1163</v>
      </c>
      <c r="D4585" t="s">
        <v>66</v>
      </c>
      <c r="E4585" s="10">
        <v>1.1574074074074073E-5</v>
      </c>
      <c r="F4585" t="s">
        <v>67</v>
      </c>
      <c r="G4585" t="s">
        <v>5895</v>
      </c>
      <c r="H4585" s="11">
        <v>44171.451469907406</v>
      </c>
      <c r="I4585" t="s">
        <v>5896</v>
      </c>
      <c r="J4585">
        <v>0</v>
      </c>
      <c r="K4585">
        <v>90</v>
      </c>
      <c r="M4585">
        <v>4583</v>
      </c>
      <c r="N4585" s="16">
        <v>1.1574074074074073E-5</v>
      </c>
      <c r="O4585">
        <v>13</v>
      </c>
      <c r="P4585">
        <v>6</v>
      </c>
      <c r="Q4585">
        <f>pqZwift[[#This Row],[Afstand]]+IF(pqZwift[[#This Row],[Index]]&gt;1,Q4584,0)</f>
        <v>29695</v>
      </c>
      <c r="R4585">
        <v>21</v>
      </c>
      <c r="S4585">
        <v>90</v>
      </c>
    </row>
    <row r="4586" spans="2:19" x14ac:dyDescent="0.25">
      <c r="B4586">
        <v>4584</v>
      </c>
      <c r="C4586" t="s">
        <v>1163</v>
      </c>
      <c r="D4586" t="s">
        <v>43</v>
      </c>
      <c r="E4586" s="10">
        <v>1.1574074074074073E-5</v>
      </c>
      <c r="F4586" t="s">
        <v>173</v>
      </c>
      <c r="G4586" t="s">
        <v>394</v>
      </c>
      <c r="H4586" s="11">
        <v>44171.451481481483</v>
      </c>
      <c r="I4586" t="s">
        <v>5897</v>
      </c>
      <c r="J4586">
        <v>0</v>
      </c>
      <c r="K4586">
        <v>90</v>
      </c>
      <c r="M4586">
        <v>4584</v>
      </c>
      <c r="N4586" s="16">
        <v>1.1574074074074073E-5</v>
      </c>
      <c r="O4586">
        <v>13</v>
      </c>
      <c r="P4586">
        <v>7</v>
      </c>
      <c r="Q4586">
        <f>pqZwift[[#This Row],[Afstand]]+IF(pqZwift[[#This Row],[Index]]&gt;1,Q4585,0)</f>
        <v>29702</v>
      </c>
      <c r="R4586">
        <v>25</v>
      </c>
      <c r="S4586">
        <v>90</v>
      </c>
    </row>
    <row r="4587" spans="2:19" x14ac:dyDescent="0.25">
      <c r="B4587">
        <v>4585</v>
      </c>
      <c r="C4587" t="s">
        <v>1163</v>
      </c>
      <c r="D4587" t="s">
        <v>43</v>
      </c>
      <c r="E4587" s="10">
        <v>1.1574074074074073E-5</v>
      </c>
      <c r="F4587" t="s">
        <v>79</v>
      </c>
      <c r="G4587" t="s">
        <v>362</v>
      </c>
      <c r="H4587" s="11">
        <v>44171.451493055552</v>
      </c>
      <c r="I4587" t="s">
        <v>5898</v>
      </c>
      <c r="J4587">
        <v>0</v>
      </c>
      <c r="K4587">
        <v>89</v>
      </c>
      <c r="M4587">
        <v>4585</v>
      </c>
      <c r="N4587" s="16">
        <v>1.1574074074074073E-5</v>
      </c>
      <c r="O4587">
        <v>13</v>
      </c>
      <c r="P4587">
        <v>7</v>
      </c>
      <c r="Q4587">
        <f>pqZwift[[#This Row],[Afstand]]+IF(pqZwift[[#This Row],[Index]]&gt;1,Q4586,0)</f>
        <v>29709</v>
      </c>
      <c r="R4587">
        <v>26</v>
      </c>
      <c r="S4587">
        <v>89</v>
      </c>
    </row>
    <row r="4588" spans="2:19" x14ac:dyDescent="0.25">
      <c r="B4588">
        <v>4586</v>
      </c>
      <c r="C4588" t="s">
        <v>1163</v>
      </c>
      <c r="D4588" t="s">
        <v>55</v>
      </c>
      <c r="E4588" s="10">
        <v>1.1574074074074073E-5</v>
      </c>
      <c r="F4588" t="s">
        <v>921</v>
      </c>
      <c r="G4588" t="s">
        <v>171</v>
      </c>
      <c r="H4588" s="11">
        <v>44171.451504629629</v>
      </c>
      <c r="I4588" t="s">
        <v>5899</v>
      </c>
      <c r="J4588">
        <v>0</v>
      </c>
      <c r="K4588">
        <v>90</v>
      </c>
      <c r="M4588">
        <v>4586</v>
      </c>
      <c r="N4588" s="16">
        <v>1.1574074074074073E-5</v>
      </c>
      <c r="O4588">
        <v>13</v>
      </c>
      <c r="P4588">
        <v>5</v>
      </c>
      <c r="Q4588">
        <f>pqZwift[[#This Row],[Afstand]]+IF(pqZwift[[#This Row],[Index]]&gt;1,Q4587,0)</f>
        <v>29714</v>
      </c>
      <c r="R4588">
        <v>19</v>
      </c>
      <c r="S4588">
        <v>90</v>
      </c>
    </row>
    <row r="4589" spans="2:19" x14ac:dyDescent="0.25">
      <c r="B4589">
        <v>4587</v>
      </c>
      <c r="C4589" t="s">
        <v>1163</v>
      </c>
      <c r="D4589" t="s">
        <v>35</v>
      </c>
      <c r="E4589" s="10">
        <v>1.1574074074074073E-5</v>
      </c>
      <c r="F4589" t="s">
        <v>76</v>
      </c>
      <c r="G4589" t="s">
        <v>290</v>
      </c>
      <c r="H4589" s="11">
        <v>44171.451516203706</v>
      </c>
      <c r="I4589" t="s">
        <v>5900</v>
      </c>
      <c r="J4589">
        <v>0</v>
      </c>
      <c r="K4589">
        <v>89</v>
      </c>
      <c r="M4589">
        <v>4587</v>
      </c>
      <c r="N4589" s="16">
        <v>1.1574074074074073E-5</v>
      </c>
      <c r="O4589">
        <v>13</v>
      </c>
      <c r="P4589">
        <v>8</v>
      </c>
      <c r="Q4589">
        <f>pqZwift[[#This Row],[Afstand]]+IF(pqZwift[[#This Row],[Index]]&gt;1,Q4588,0)</f>
        <v>29722</v>
      </c>
      <c r="R4589">
        <v>27</v>
      </c>
      <c r="S4589">
        <v>89</v>
      </c>
    </row>
    <row r="4590" spans="2:19" x14ac:dyDescent="0.25">
      <c r="B4590">
        <v>4588</v>
      </c>
      <c r="C4590" t="s">
        <v>1163</v>
      </c>
      <c r="D4590" t="s">
        <v>66</v>
      </c>
      <c r="E4590" s="10">
        <v>1.1574074074074073E-5</v>
      </c>
      <c r="F4590" t="s">
        <v>70</v>
      </c>
      <c r="G4590" t="s">
        <v>3857</v>
      </c>
      <c r="H4590" s="11">
        <v>44171.451527777775</v>
      </c>
      <c r="I4590" t="s">
        <v>5901</v>
      </c>
      <c r="J4590">
        <v>0</v>
      </c>
      <c r="K4590">
        <v>88</v>
      </c>
      <c r="M4590">
        <v>4588</v>
      </c>
      <c r="N4590" s="16">
        <v>1.1574074074074073E-5</v>
      </c>
      <c r="O4590">
        <v>13</v>
      </c>
      <c r="P4590">
        <v>6</v>
      </c>
      <c r="Q4590">
        <f>pqZwift[[#This Row],[Afstand]]+IF(pqZwift[[#This Row],[Index]]&gt;1,Q4589,0)</f>
        <v>29728</v>
      </c>
      <c r="R4590">
        <v>22</v>
      </c>
      <c r="S4590">
        <v>88</v>
      </c>
    </row>
    <row r="4591" spans="2:19" x14ac:dyDescent="0.25">
      <c r="B4591">
        <v>4589</v>
      </c>
      <c r="C4591" t="s">
        <v>1163</v>
      </c>
      <c r="D4591" t="s">
        <v>66</v>
      </c>
      <c r="E4591" s="10">
        <v>1.1574074074074073E-5</v>
      </c>
      <c r="F4591" t="s">
        <v>70</v>
      </c>
      <c r="G4591" t="s">
        <v>5902</v>
      </c>
      <c r="H4591" s="11">
        <v>44171.451539351852</v>
      </c>
      <c r="I4591" t="s">
        <v>5903</v>
      </c>
      <c r="J4591">
        <v>0</v>
      </c>
      <c r="K4591">
        <v>88</v>
      </c>
      <c r="M4591">
        <v>4589</v>
      </c>
      <c r="N4591" s="16">
        <v>1.1574074074074073E-5</v>
      </c>
      <c r="O4591">
        <v>13</v>
      </c>
      <c r="P4591">
        <v>6</v>
      </c>
      <c r="Q4591">
        <f>pqZwift[[#This Row],[Afstand]]+IF(pqZwift[[#This Row],[Index]]&gt;1,Q4590,0)</f>
        <v>29734</v>
      </c>
      <c r="R4591">
        <v>22</v>
      </c>
      <c r="S4591">
        <v>88</v>
      </c>
    </row>
    <row r="4592" spans="2:19" x14ac:dyDescent="0.25">
      <c r="B4592">
        <v>4590</v>
      </c>
      <c r="C4592" t="s">
        <v>1163</v>
      </c>
      <c r="D4592" t="s">
        <v>43</v>
      </c>
      <c r="E4592" s="10">
        <v>1.1574074074074073E-5</v>
      </c>
      <c r="F4592" t="s">
        <v>79</v>
      </c>
      <c r="G4592" t="s">
        <v>4843</v>
      </c>
      <c r="H4592" s="11">
        <v>44171.451550925929</v>
      </c>
      <c r="I4592" t="s">
        <v>5904</v>
      </c>
      <c r="J4592">
        <v>0</v>
      </c>
      <c r="K4592">
        <v>88</v>
      </c>
      <c r="M4592">
        <v>4590</v>
      </c>
      <c r="N4592" s="16">
        <v>1.1574074074074073E-5</v>
      </c>
      <c r="O4592">
        <v>13</v>
      </c>
      <c r="P4592">
        <v>7</v>
      </c>
      <c r="Q4592">
        <f>pqZwift[[#This Row],[Afstand]]+IF(pqZwift[[#This Row],[Index]]&gt;1,Q4591,0)</f>
        <v>29741</v>
      </c>
      <c r="R4592">
        <v>26</v>
      </c>
      <c r="S4592">
        <v>88</v>
      </c>
    </row>
    <row r="4593" spans="2:19" x14ac:dyDescent="0.25">
      <c r="B4593">
        <v>4591</v>
      </c>
      <c r="C4593" t="s">
        <v>1163</v>
      </c>
      <c r="D4593" t="s">
        <v>43</v>
      </c>
      <c r="E4593" s="10">
        <v>1.1574074074074073E-5</v>
      </c>
      <c r="F4593" t="s">
        <v>173</v>
      </c>
      <c r="G4593" t="s">
        <v>46</v>
      </c>
      <c r="H4593" s="11">
        <v>44171.451562499999</v>
      </c>
      <c r="I4593" t="s">
        <v>5905</v>
      </c>
      <c r="J4593">
        <v>0</v>
      </c>
      <c r="K4593">
        <v>88</v>
      </c>
      <c r="M4593">
        <v>4591</v>
      </c>
      <c r="N4593" s="16">
        <v>1.1574074074074073E-5</v>
      </c>
      <c r="O4593">
        <v>13</v>
      </c>
      <c r="P4593">
        <v>7</v>
      </c>
      <c r="Q4593">
        <f>pqZwift[[#This Row],[Afstand]]+IF(pqZwift[[#This Row],[Index]]&gt;1,Q4592,0)</f>
        <v>29748</v>
      </c>
      <c r="R4593">
        <v>25</v>
      </c>
      <c r="S4593">
        <v>88</v>
      </c>
    </row>
    <row r="4594" spans="2:19" x14ac:dyDescent="0.25">
      <c r="B4594">
        <v>4592</v>
      </c>
      <c r="C4594" t="s">
        <v>1163</v>
      </c>
      <c r="D4594" t="s">
        <v>35</v>
      </c>
      <c r="E4594" s="10">
        <v>1.1574074074074073E-5</v>
      </c>
      <c r="F4594" t="s">
        <v>84</v>
      </c>
      <c r="G4594" t="s">
        <v>181</v>
      </c>
      <c r="H4594" s="11">
        <v>44171.451574074075</v>
      </c>
      <c r="I4594" t="s">
        <v>5906</v>
      </c>
      <c r="J4594">
        <v>0</v>
      </c>
      <c r="K4594">
        <v>87</v>
      </c>
      <c r="M4594">
        <v>4592</v>
      </c>
      <c r="N4594" s="16">
        <v>1.1574074074074073E-5</v>
      </c>
      <c r="O4594">
        <v>13</v>
      </c>
      <c r="P4594">
        <v>8</v>
      </c>
      <c r="Q4594">
        <f>pqZwift[[#This Row],[Afstand]]+IF(pqZwift[[#This Row],[Index]]&gt;1,Q4593,0)</f>
        <v>29756</v>
      </c>
      <c r="R4594">
        <v>29</v>
      </c>
      <c r="S4594">
        <v>87</v>
      </c>
    </row>
    <row r="4595" spans="2:19" x14ac:dyDescent="0.25">
      <c r="B4595">
        <v>4593</v>
      </c>
      <c r="C4595" t="s">
        <v>1163</v>
      </c>
      <c r="D4595" t="s">
        <v>35</v>
      </c>
      <c r="E4595" s="10">
        <v>1.1574074074074073E-5</v>
      </c>
      <c r="F4595" t="s">
        <v>185</v>
      </c>
      <c r="G4595" t="s">
        <v>186</v>
      </c>
      <c r="H4595" s="11">
        <v>44171.451585648145</v>
      </c>
      <c r="I4595" t="s">
        <v>5907</v>
      </c>
      <c r="J4595">
        <v>0</v>
      </c>
      <c r="K4595">
        <v>88</v>
      </c>
      <c r="M4595">
        <v>4593</v>
      </c>
      <c r="N4595" s="16">
        <v>1.1574074074074073E-5</v>
      </c>
      <c r="O4595">
        <v>13</v>
      </c>
      <c r="P4595">
        <v>8</v>
      </c>
      <c r="Q4595">
        <f>pqZwift[[#This Row],[Afstand]]+IF(pqZwift[[#This Row],[Index]]&gt;1,Q4594,0)</f>
        <v>29764</v>
      </c>
      <c r="R4595">
        <v>28</v>
      </c>
      <c r="S4595">
        <v>88</v>
      </c>
    </row>
    <row r="4596" spans="2:19" x14ac:dyDescent="0.25">
      <c r="B4596">
        <v>4594</v>
      </c>
      <c r="C4596" t="s">
        <v>1163</v>
      </c>
      <c r="D4596" t="s">
        <v>43</v>
      </c>
      <c r="E4596" s="10">
        <v>1.1574074074074073E-5</v>
      </c>
      <c r="F4596" t="s">
        <v>173</v>
      </c>
      <c r="G4596" t="s">
        <v>5908</v>
      </c>
      <c r="H4596" s="11">
        <v>44171.451597222222</v>
      </c>
      <c r="I4596" t="s">
        <v>5909</v>
      </c>
      <c r="J4596">
        <v>0</v>
      </c>
      <c r="K4596">
        <v>88</v>
      </c>
      <c r="M4596">
        <v>4594</v>
      </c>
      <c r="N4596" s="16">
        <v>1.1574074074074073E-5</v>
      </c>
      <c r="O4596">
        <v>13</v>
      </c>
      <c r="P4596">
        <v>7</v>
      </c>
      <c r="Q4596">
        <f>pqZwift[[#This Row],[Afstand]]+IF(pqZwift[[#This Row],[Index]]&gt;1,Q4595,0)</f>
        <v>29771</v>
      </c>
      <c r="R4596">
        <v>25</v>
      </c>
      <c r="S4596">
        <v>88</v>
      </c>
    </row>
    <row r="4597" spans="2:19" x14ac:dyDescent="0.25">
      <c r="B4597">
        <v>4595</v>
      </c>
      <c r="C4597" t="s">
        <v>1163</v>
      </c>
      <c r="D4597" t="s">
        <v>35</v>
      </c>
      <c r="E4597" s="10">
        <v>1.1574074074074073E-5</v>
      </c>
      <c r="F4597" t="s">
        <v>185</v>
      </c>
      <c r="G4597" t="s">
        <v>313</v>
      </c>
      <c r="H4597" s="11">
        <v>44171.451608796298</v>
      </c>
      <c r="I4597" t="s">
        <v>5910</v>
      </c>
      <c r="J4597">
        <v>0</v>
      </c>
      <c r="K4597">
        <v>88</v>
      </c>
      <c r="M4597">
        <v>4595</v>
      </c>
      <c r="N4597" s="16">
        <v>1.1574074074074073E-5</v>
      </c>
      <c r="O4597">
        <v>13</v>
      </c>
      <c r="P4597">
        <v>8</v>
      </c>
      <c r="Q4597">
        <f>pqZwift[[#This Row],[Afstand]]+IF(pqZwift[[#This Row],[Index]]&gt;1,Q4596,0)</f>
        <v>29779</v>
      </c>
      <c r="R4597">
        <v>28</v>
      </c>
      <c r="S4597">
        <v>88</v>
      </c>
    </row>
    <row r="4598" spans="2:19" x14ac:dyDescent="0.25">
      <c r="B4598">
        <v>4596</v>
      </c>
      <c r="C4598" t="s">
        <v>401</v>
      </c>
      <c r="D4598" t="s">
        <v>87</v>
      </c>
      <c r="E4598" s="10">
        <v>1.1574074074074073E-5</v>
      </c>
      <c r="F4598" t="s">
        <v>88</v>
      </c>
      <c r="G4598" t="s">
        <v>176</v>
      </c>
      <c r="H4598" s="11">
        <v>44171.451620370368</v>
      </c>
      <c r="I4598" t="s">
        <v>5911</v>
      </c>
      <c r="J4598">
        <v>0</v>
      </c>
      <c r="K4598">
        <v>89</v>
      </c>
      <c r="M4598">
        <v>4596</v>
      </c>
      <c r="N4598" s="16">
        <v>1.1574074074074073E-5</v>
      </c>
      <c r="O4598">
        <v>12</v>
      </c>
      <c r="P4598">
        <v>9</v>
      </c>
      <c r="Q4598">
        <f>pqZwift[[#This Row],[Afstand]]+IF(pqZwift[[#This Row],[Index]]&gt;1,Q4597,0)</f>
        <v>29788</v>
      </c>
      <c r="R4598">
        <v>32</v>
      </c>
      <c r="S4598">
        <v>89</v>
      </c>
    </row>
    <row r="4599" spans="2:19" x14ac:dyDescent="0.25">
      <c r="B4599">
        <v>4597</v>
      </c>
      <c r="C4599" t="s">
        <v>401</v>
      </c>
      <c r="D4599" t="s">
        <v>35</v>
      </c>
      <c r="E4599" s="10">
        <v>1.1574074074074073E-5</v>
      </c>
      <c r="F4599" t="s">
        <v>185</v>
      </c>
      <c r="G4599" t="s">
        <v>190</v>
      </c>
      <c r="H4599" s="11">
        <v>44171.451631944445</v>
      </c>
      <c r="I4599" t="s">
        <v>5912</v>
      </c>
      <c r="J4599">
        <v>0</v>
      </c>
      <c r="K4599">
        <v>89</v>
      </c>
      <c r="M4599">
        <v>4597</v>
      </c>
      <c r="N4599" s="16">
        <v>1.1574074074074073E-5</v>
      </c>
      <c r="O4599">
        <v>12</v>
      </c>
      <c r="P4599">
        <v>8</v>
      </c>
      <c r="Q4599">
        <f>pqZwift[[#This Row],[Afstand]]+IF(pqZwift[[#This Row],[Index]]&gt;1,Q4598,0)</f>
        <v>29796</v>
      </c>
      <c r="R4599">
        <v>28</v>
      </c>
      <c r="S4599">
        <v>89</v>
      </c>
    </row>
    <row r="4600" spans="2:19" x14ac:dyDescent="0.25">
      <c r="B4600">
        <v>4598</v>
      </c>
      <c r="C4600" t="s">
        <v>401</v>
      </c>
      <c r="D4600" t="s">
        <v>87</v>
      </c>
      <c r="E4600" s="10">
        <v>1.1574074074074073E-5</v>
      </c>
      <c r="F4600" t="s">
        <v>88</v>
      </c>
      <c r="G4600" t="s">
        <v>5835</v>
      </c>
      <c r="H4600" s="11">
        <v>44171.451643518521</v>
      </c>
      <c r="I4600" t="s">
        <v>5913</v>
      </c>
      <c r="J4600">
        <v>0</v>
      </c>
      <c r="K4600">
        <v>89</v>
      </c>
      <c r="M4600">
        <v>4598</v>
      </c>
      <c r="N4600" s="16">
        <v>1.1574074074074073E-5</v>
      </c>
      <c r="O4600">
        <v>12</v>
      </c>
      <c r="P4600">
        <v>9</v>
      </c>
      <c r="Q4600">
        <f>pqZwift[[#This Row],[Afstand]]+IF(pqZwift[[#This Row],[Index]]&gt;1,Q4599,0)</f>
        <v>29805</v>
      </c>
      <c r="R4600">
        <v>32</v>
      </c>
      <c r="S4600">
        <v>89</v>
      </c>
    </row>
    <row r="4601" spans="2:19" x14ac:dyDescent="0.25">
      <c r="B4601">
        <v>4599</v>
      </c>
      <c r="C4601" t="s">
        <v>401</v>
      </c>
      <c r="D4601" t="s">
        <v>87</v>
      </c>
      <c r="E4601" s="10">
        <v>1.1574074074074073E-5</v>
      </c>
      <c r="F4601" t="s">
        <v>88</v>
      </c>
      <c r="G4601" t="s">
        <v>5749</v>
      </c>
      <c r="H4601" s="11">
        <v>44171.451655092591</v>
      </c>
      <c r="I4601" t="s">
        <v>5914</v>
      </c>
      <c r="J4601">
        <v>0</v>
      </c>
      <c r="K4601">
        <v>88</v>
      </c>
      <c r="M4601">
        <v>4599</v>
      </c>
      <c r="N4601" s="16">
        <v>1.1574074074074073E-5</v>
      </c>
      <c r="O4601">
        <v>12</v>
      </c>
      <c r="P4601">
        <v>9</v>
      </c>
      <c r="Q4601">
        <f>pqZwift[[#This Row],[Afstand]]+IF(pqZwift[[#This Row],[Index]]&gt;1,Q4600,0)</f>
        <v>29814</v>
      </c>
      <c r="R4601">
        <v>32</v>
      </c>
      <c r="S4601">
        <v>88</v>
      </c>
    </row>
    <row r="4602" spans="2:19" x14ac:dyDescent="0.25">
      <c r="B4602">
        <v>4600</v>
      </c>
      <c r="C4602" t="s">
        <v>117</v>
      </c>
      <c r="D4602" t="s">
        <v>87</v>
      </c>
      <c r="E4602" s="10">
        <v>1.1574074074074073E-5</v>
      </c>
      <c r="F4602" t="s">
        <v>88</v>
      </c>
      <c r="G4602" t="s">
        <v>5749</v>
      </c>
      <c r="H4602" s="11">
        <v>44171.451666666668</v>
      </c>
      <c r="I4602" t="s">
        <v>5915</v>
      </c>
      <c r="J4602">
        <v>0</v>
      </c>
      <c r="K4602">
        <v>88</v>
      </c>
      <c r="M4602">
        <v>4600</v>
      </c>
      <c r="N4602" s="16">
        <v>1.1574074074074073E-5</v>
      </c>
      <c r="O4602">
        <v>11</v>
      </c>
      <c r="P4602">
        <v>9</v>
      </c>
      <c r="Q4602">
        <f>pqZwift[[#This Row],[Afstand]]+IF(pqZwift[[#This Row],[Index]]&gt;1,Q4601,0)</f>
        <v>29823</v>
      </c>
      <c r="R4602">
        <v>32</v>
      </c>
      <c r="S4602">
        <v>88</v>
      </c>
    </row>
    <row r="4603" spans="2:19" x14ac:dyDescent="0.25">
      <c r="B4603">
        <v>4601</v>
      </c>
      <c r="C4603" t="s">
        <v>117</v>
      </c>
      <c r="D4603" t="s">
        <v>87</v>
      </c>
      <c r="E4603" s="10">
        <v>1.1574074074074073E-5</v>
      </c>
      <c r="F4603" t="s">
        <v>88</v>
      </c>
      <c r="G4603" t="s">
        <v>176</v>
      </c>
      <c r="H4603" s="11">
        <v>44171.451678240737</v>
      </c>
      <c r="I4603" t="s">
        <v>5916</v>
      </c>
      <c r="J4603">
        <v>0</v>
      </c>
      <c r="K4603">
        <v>88</v>
      </c>
      <c r="M4603">
        <v>4601</v>
      </c>
      <c r="N4603" s="16">
        <v>1.1574074074074073E-5</v>
      </c>
      <c r="O4603">
        <v>11</v>
      </c>
      <c r="P4603">
        <v>9</v>
      </c>
      <c r="Q4603">
        <f>pqZwift[[#This Row],[Afstand]]+IF(pqZwift[[#This Row],[Index]]&gt;1,Q4602,0)</f>
        <v>29832</v>
      </c>
      <c r="R4603">
        <v>32</v>
      </c>
      <c r="S4603">
        <v>88</v>
      </c>
    </row>
    <row r="4604" spans="2:19" x14ac:dyDescent="0.25">
      <c r="B4604">
        <v>4602</v>
      </c>
      <c r="C4604" t="s">
        <v>117</v>
      </c>
      <c r="D4604" t="s">
        <v>87</v>
      </c>
      <c r="E4604" s="10">
        <v>1.1574074074074073E-5</v>
      </c>
      <c r="F4604" t="s">
        <v>88</v>
      </c>
      <c r="G4604" t="s">
        <v>176</v>
      </c>
      <c r="H4604" s="11">
        <v>44171.451689814814</v>
      </c>
      <c r="I4604" t="s">
        <v>5917</v>
      </c>
      <c r="J4604">
        <v>0</v>
      </c>
      <c r="K4604">
        <v>88</v>
      </c>
      <c r="M4604">
        <v>4602</v>
      </c>
      <c r="N4604" s="16">
        <v>1.1574074074074073E-5</v>
      </c>
      <c r="O4604">
        <v>11</v>
      </c>
      <c r="P4604">
        <v>9</v>
      </c>
      <c r="Q4604">
        <f>pqZwift[[#This Row],[Afstand]]+IF(pqZwift[[#This Row],[Index]]&gt;1,Q4603,0)</f>
        <v>29841</v>
      </c>
      <c r="R4604">
        <v>32</v>
      </c>
      <c r="S4604">
        <v>88</v>
      </c>
    </row>
    <row r="4605" spans="2:19" x14ac:dyDescent="0.25">
      <c r="B4605">
        <v>4603</v>
      </c>
      <c r="C4605" t="s">
        <v>117</v>
      </c>
      <c r="D4605" t="s">
        <v>117</v>
      </c>
      <c r="E4605" s="10">
        <v>1.1574074074074073E-5</v>
      </c>
      <c r="F4605" t="s">
        <v>501</v>
      </c>
      <c r="G4605" t="s">
        <v>188</v>
      </c>
      <c r="H4605" s="11">
        <v>44171.451701388891</v>
      </c>
      <c r="I4605" t="s">
        <v>5918</v>
      </c>
      <c r="J4605">
        <v>0</v>
      </c>
      <c r="K4605">
        <v>87</v>
      </c>
      <c r="M4605">
        <v>4603</v>
      </c>
      <c r="N4605" s="16">
        <v>1.1574074074074073E-5</v>
      </c>
      <c r="O4605">
        <v>11</v>
      </c>
      <c r="P4605">
        <v>11</v>
      </c>
      <c r="Q4605">
        <f>pqZwift[[#This Row],[Afstand]]+IF(pqZwift[[#This Row],[Index]]&gt;1,Q4604,0)</f>
        <v>29852</v>
      </c>
      <c r="R4605">
        <v>41</v>
      </c>
      <c r="S4605">
        <v>87</v>
      </c>
    </row>
    <row r="4606" spans="2:19" x14ac:dyDescent="0.25">
      <c r="B4606">
        <v>4604</v>
      </c>
      <c r="C4606" t="s">
        <v>104</v>
      </c>
      <c r="D4606" t="s">
        <v>87</v>
      </c>
      <c r="E4606" s="10">
        <v>1.1574074074074073E-5</v>
      </c>
      <c r="F4606" t="s">
        <v>101</v>
      </c>
      <c r="G4606" t="s">
        <v>2712</v>
      </c>
      <c r="H4606" s="11">
        <v>44171.45171296296</v>
      </c>
      <c r="I4606" t="s">
        <v>5919</v>
      </c>
      <c r="J4606">
        <v>0</v>
      </c>
      <c r="K4606">
        <v>88</v>
      </c>
      <c r="M4606">
        <v>4604</v>
      </c>
      <c r="N4606" s="16">
        <v>1.1574074074074073E-5</v>
      </c>
      <c r="O4606">
        <v>10</v>
      </c>
      <c r="P4606">
        <v>9</v>
      </c>
      <c r="Q4606">
        <f>pqZwift[[#This Row],[Afstand]]+IF(pqZwift[[#This Row],[Index]]&gt;1,Q4605,0)</f>
        <v>29861</v>
      </c>
      <c r="R4606">
        <v>33</v>
      </c>
      <c r="S4606">
        <v>88</v>
      </c>
    </row>
    <row r="4607" spans="2:19" x14ac:dyDescent="0.25">
      <c r="B4607">
        <v>4605</v>
      </c>
      <c r="C4607" t="s">
        <v>104</v>
      </c>
      <c r="D4607" t="s">
        <v>104</v>
      </c>
      <c r="E4607" s="10">
        <v>1.1574074074074073E-5</v>
      </c>
      <c r="F4607" t="s">
        <v>142</v>
      </c>
      <c r="G4607" t="s">
        <v>5920</v>
      </c>
      <c r="H4607" s="11">
        <v>44171.451724537037</v>
      </c>
      <c r="I4607" t="s">
        <v>5921</v>
      </c>
      <c r="J4607">
        <v>0</v>
      </c>
      <c r="K4607">
        <v>88</v>
      </c>
      <c r="M4607">
        <v>4605</v>
      </c>
      <c r="N4607" s="16">
        <v>1.1574074074074073E-5</v>
      </c>
      <c r="O4607">
        <v>10</v>
      </c>
      <c r="P4607">
        <v>10</v>
      </c>
      <c r="Q4607">
        <f>pqZwift[[#This Row],[Afstand]]+IF(pqZwift[[#This Row],[Index]]&gt;1,Q4606,0)</f>
        <v>29871</v>
      </c>
      <c r="R4607">
        <v>37</v>
      </c>
      <c r="S4607">
        <v>88</v>
      </c>
    </row>
    <row r="4608" spans="2:19" x14ac:dyDescent="0.25">
      <c r="B4608">
        <v>4606</v>
      </c>
      <c r="C4608" t="s">
        <v>104</v>
      </c>
      <c r="D4608" t="s">
        <v>104</v>
      </c>
      <c r="E4608" s="10">
        <v>1.1574074074074073E-5</v>
      </c>
      <c r="F4608" t="s">
        <v>142</v>
      </c>
      <c r="G4608" t="s">
        <v>4485</v>
      </c>
      <c r="H4608" s="11">
        <v>44171.451736111114</v>
      </c>
      <c r="I4608" t="s">
        <v>5922</v>
      </c>
      <c r="J4608">
        <v>0</v>
      </c>
      <c r="K4608">
        <v>88</v>
      </c>
      <c r="M4608">
        <v>4606</v>
      </c>
      <c r="N4608" s="16">
        <v>1.1574074074074073E-5</v>
      </c>
      <c r="O4608">
        <v>10</v>
      </c>
      <c r="P4608">
        <v>10</v>
      </c>
      <c r="Q4608">
        <f>pqZwift[[#This Row],[Afstand]]+IF(pqZwift[[#This Row],[Index]]&gt;1,Q4607,0)</f>
        <v>29881</v>
      </c>
      <c r="R4608">
        <v>37</v>
      </c>
      <c r="S4608">
        <v>88</v>
      </c>
    </row>
    <row r="4609" spans="2:19" x14ac:dyDescent="0.25">
      <c r="B4609">
        <v>4607</v>
      </c>
      <c r="C4609" t="s">
        <v>87</v>
      </c>
      <c r="D4609" t="s">
        <v>104</v>
      </c>
      <c r="E4609" s="10">
        <v>1.1574074074074073E-5</v>
      </c>
      <c r="F4609" t="s">
        <v>388</v>
      </c>
      <c r="G4609" t="s">
        <v>5923</v>
      </c>
      <c r="H4609" s="11">
        <v>44171.451747685183</v>
      </c>
      <c r="I4609" t="s">
        <v>5924</v>
      </c>
      <c r="J4609">
        <v>0</v>
      </c>
      <c r="K4609">
        <v>88</v>
      </c>
      <c r="M4609">
        <v>4607</v>
      </c>
      <c r="N4609" s="16">
        <v>1.1574074074074073E-5</v>
      </c>
      <c r="O4609">
        <v>9</v>
      </c>
      <c r="P4609">
        <v>10</v>
      </c>
      <c r="Q4609">
        <f>pqZwift[[#This Row],[Afstand]]+IF(pqZwift[[#This Row],[Index]]&gt;1,Q4608,0)</f>
        <v>29891</v>
      </c>
      <c r="R4609">
        <v>38</v>
      </c>
      <c r="S4609">
        <v>88</v>
      </c>
    </row>
    <row r="4610" spans="2:19" x14ac:dyDescent="0.25">
      <c r="B4610">
        <v>4608</v>
      </c>
      <c r="C4610" t="s">
        <v>87</v>
      </c>
      <c r="D4610" t="s">
        <v>87</v>
      </c>
      <c r="E4610" s="10">
        <v>1.1574074074074073E-5</v>
      </c>
      <c r="F4610" t="s">
        <v>98</v>
      </c>
      <c r="G4610" t="s">
        <v>5925</v>
      </c>
      <c r="H4610" s="11">
        <v>44171.45175925926</v>
      </c>
      <c r="I4610" t="s">
        <v>5926</v>
      </c>
      <c r="J4610">
        <v>0</v>
      </c>
      <c r="K4610">
        <v>88</v>
      </c>
      <c r="M4610">
        <v>4608</v>
      </c>
      <c r="N4610" s="16">
        <v>1.1574074074074073E-5</v>
      </c>
      <c r="O4610">
        <v>9</v>
      </c>
      <c r="P4610">
        <v>9</v>
      </c>
      <c r="Q4610">
        <f>pqZwift[[#This Row],[Afstand]]+IF(pqZwift[[#This Row],[Index]]&gt;1,Q4609,0)</f>
        <v>29900</v>
      </c>
      <c r="R4610">
        <v>34</v>
      </c>
      <c r="S4610">
        <v>88</v>
      </c>
    </row>
    <row r="4611" spans="2:19" x14ac:dyDescent="0.25">
      <c r="B4611">
        <v>4609</v>
      </c>
      <c r="C4611" t="s">
        <v>87</v>
      </c>
      <c r="D4611" t="s">
        <v>401</v>
      </c>
      <c r="E4611" s="10">
        <v>1.1574074074074073E-5</v>
      </c>
      <c r="F4611" t="s">
        <v>402</v>
      </c>
      <c r="G4611" t="s">
        <v>5927</v>
      </c>
      <c r="H4611" s="11">
        <v>44171.451770833337</v>
      </c>
      <c r="I4611" t="s">
        <v>5928</v>
      </c>
      <c r="J4611">
        <v>0</v>
      </c>
      <c r="K4611">
        <v>88</v>
      </c>
      <c r="M4611">
        <v>4609</v>
      </c>
      <c r="N4611" s="16">
        <v>1.1574074074074073E-5</v>
      </c>
      <c r="O4611">
        <v>9</v>
      </c>
      <c r="P4611">
        <v>12</v>
      </c>
      <c r="Q4611">
        <f>pqZwift[[#This Row],[Afstand]]+IF(pqZwift[[#This Row],[Index]]&gt;1,Q4610,0)</f>
        <v>29912</v>
      </c>
      <c r="R4611">
        <v>42</v>
      </c>
      <c r="S4611">
        <v>88</v>
      </c>
    </row>
    <row r="4612" spans="2:19" x14ac:dyDescent="0.25">
      <c r="B4612">
        <v>4610</v>
      </c>
      <c r="C4612" t="s">
        <v>87</v>
      </c>
      <c r="D4612" t="s">
        <v>104</v>
      </c>
      <c r="E4612" s="10">
        <v>1.1574074074074073E-5</v>
      </c>
      <c r="F4612" t="s">
        <v>112</v>
      </c>
      <c r="G4612" t="s">
        <v>5929</v>
      </c>
      <c r="H4612" s="11">
        <v>44171.451782407406</v>
      </c>
      <c r="I4612" t="s">
        <v>5930</v>
      </c>
      <c r="J4612">
        <v>0</v>
      </c>
      <c r="K4612">
        <v>88</v>
      </c>
      <c r="M4612">
        <v>4610</v>
      </c>
      <c r="N4612" s="16">
        <v>1.1574074074074073E-5</v>
      </c>
      <c r="O4612">
        <v>9</v>
      </c>
      <c r="P4612">
        <v>10</v>
      </c>
      <c r="Q4612">
        <f>pqZwift[[#This Row],[Afstand]]+IF(pqZwift[[#This Row],[Index]]&gt;1,Q4611,0)</f>
        <v>29922</v>
      </c>
      <c r="R4612">
        <v>36</v>
      </c>
      <c r="S4612">
        <v>88</v>
      </c>
    </row>
    <row r="4613" spans="2:19" x14ac:dyDescent="0.25">
      <c r="B4613">
        <v>4611</v>
      </c>
      <c r="C4613" t="s">
        <v>35</v>
      </c>
      <c r="D4613" t="s">
        <v>117</v>
      </c>
      <c r="E4613" s="10">
        <v>1.1574074074074073E-5</v>
      </c>
      <c r="F4613" t="s">
        <v>125</v>
      </c>
      <c r="G4613" t="s">
        <v>46</v>
      </c>
      <c r="H4613" s="11">
        <v>44171.451793981483</v>
      </c>
      <c r="I4613" t="s">
        <v>5931</v>
      </c>
      <c r="J4613">
        <v>0</v>
      </c>
      <c r="K4613">
        <v>89</v>
      </c>
      <c r="M4613">
        <v>4611</v>
      </c>
      <c r="N4613" s="16">
        <v>1.1574074074074073E-5</v>
      </c>
      <c r="O4613">
        <v>8</v>
      </c>
      <c r="P4613">
        <v>11</v>
      </c>
      <c r="Q4613">
        <f>pqZwift[[#This Row],[Afstand]]+IF(pqZwift[[#This Row],[Index]]&gt;1,Q4612,0)</f>
        <v>29933</v>
      </c>
      <c r="R4613">
        <v>40</v>
      </c>
      <c r="S4613">
        <v>89</v>
      </c>
    </row>
    <row r="4614" spans="2:19" x14ac:dyDescent="0.25">
      <c r="B4614">
        <v>4612</v>
      </c>
      <c r="C4614" t="s">
        <v>35</v>
      </c>
      <c r="D4614" t="s">
        <v>117</v>
      </c>
      <c r="E4614" s="10">
        <v>1.1574074074074073E-5</v>
      </c>
      <c r="F4614" t="s">
        <v>501</v>
      </c>
      <c r="G4614" t="s">
        <v>2753</v>
      </c>
      <c r="H4614" s="11">
        <v>44171.451805555553</v>
      </c>
      <c r="I4614" t="s">
        <v>5932</v>
      </c>
      <c r="J4614">
        <v>0</v>
      </c>
      <c r="K4614">
        <v>88</v>
      </c>
      <c r="M4614">
        <v>4612</v>
      </c>
      <c r="N4614" s="16">
        <v>1.1574074074074073E-5</v>
      </c>
      <c r="O4614">
        <v>8</v>
      </c>
      <c r="P4614">
        <v>11</v>
      </c>
      <c r="Q4614">
        <f>pqZwift[[#This Row],[Afstand]]+IF(pqZwift[[#This Row],[Index]]&gt;1,Q4613,0)</f>
        <v>29944</v>
      </c>
      <c r="R4614">
        <v>41</v>
      </c>
      <c r="S4614">
        <v>88</v>
      </c>
    </row>
    <row r="4615" spans="2:19" x14ac:dyDescent="0.25">
      <c r="B4615">
        <v>4613</v>
      </c>
      <c r="C4615" t="s">
        <v>35</v>
      </c>
      <c r="D4615" t="s">
        <v>117</v>
      </c>
      <c r="E4615" s="10">
        <v>1.1574074074074073E-5</v>
      </c>
      <c r="F4615" t="s">
        <v>388</v>
      </c>
      <c r="G4615" t="s">
        <v>5933</v>
      </c>
      <c r="H4615" s="11">
        <v>44171.451817129629</v>
      </c>
      <c r="I4615" t="s">
        <v>5934</v>
      </c>
      <c r="J4615">
        <v>0</v>
      </c>
      <c r="K4615">
        <v>89</v>
      </c>
      <c r="M4615">
        <v>4613</v>
      </c>
      <c r="N4615" s="16">
        <v>1.1574074074074073E-5</v>
      </c>
      <c r="O4615">
        <v>8</v>
      </c>
      <c r="P4615">
        <v>11</v>
      </c>
      <c r="Q4615">
        <f>pqZwift[[#This Row],[Afstand]]+IF(pqZwift[[#This Row],[Index]]&gt;1,Q4614,0)</f>
        <v>29955</v>
      </c>
      <c r="R4615">
        <v>38</v>
      </c>
      <c r="S4615">
        <v>89</v>
      </c>
    </row>
    <row r="4616" spans="2:19" x14ac:dyDescent="0.25">
      <c r="B4616">
        <v>4614</v>
      </c>
      <c r="C4616" t="s">
        <v>43</v>
      </c>
      <c r="D4616" t="s">
        <v>117</v>
      </c>
      <c r="E4616" s="10">
        <v>1.1574074074074073E-5</v>
      </c>
      <c r="F4616" t="s">
        <v>501</v>
      </c>
      <c r="G4616" t="s">
        <v>5935</v>
      </c>
      <c r="H4616" s="11">
        <v>44171.451828703706</v>
      </c>
      <c r="I4616" t="s">
        <v>58</v>
      </c>
      <c r="J4616">
        <v>0</v>
      </c>
      <c r="K4616">
        <v>88</v>
      </c>
      <c r="M4616">
        <v>4614</v>
      </c>
      <c r="N4616" s="16">
        <v>1.1574074074074073E-5</v>
      </c>
      <c r="O4616">
        <v>7</v>
      </c>
      <c r="P4616">
        <v>11</v>
      </c>
      <c r="Q4616">
        <f>pqZwift[[#This Row],[Afstand]]+IF(pqZwift[[#This Row],[Index]]&gt;1,Q4615,0)</f>
        <v>29966</v>
      </c>
      <c r="R4616">
        <v>41</v>
      </c>
      <c r="S4616">
        <v>88</v>
      </c>
    </row>
    <row r="4617" spans="2:19" x14ac:dyDescent="0.25">
      <c r="B4617">
        <v>4615</v>
      </c>
      <c r="C4617" t="s">
        <v>43</v>
      </c>
      <c r="D4617" t="s">
        <v>401</v>
      </c>
      <c r="E4617" s="10">
        <v>1.1574074074074073E-5</v>
      </c>
      <c r="F4617" t="s">
        <v>529</v>
      </c>
      <c r="G4617" t="s">
        <v>4546</v>
      </c>
      <c r="H4617" s="11">
        <v>44171.451840277776</v>
      </c>
      <c r="I4617" t="s">
        <v>5936</v>
      </c>
      <c r="J4617">
        <v>0</v>
      </c>
      <c r="K4617">
        <v>89</v>
      </c>
      <c r="M4617">
        <v>4615</v>
      </c>
      <c r="N4617" s="16">
        <v>1.1574074074074073E-5</v>
      </c>
      <c r="O4617">
        <v>7</v>
      </c>
      <c r="P4617">
        <v>12</v>
      </c>
      <c r="Q4617">
        <f>pqZwift[[#This Row],[Afstand]]+IF(pqZwift[[#This Row],[Index]]&gt;1,Q4616,0)</f>
        <v>29978</v>
      </c>
      <c r="R4617">
        <v>44</v>
      </c>
      <c r="S4617">
        <v>89</v>
      </c>
    </row>
    <row r="4618" spans="2:19" x14ac:dyDescent="0.25">
      <c r="B4618">
        <v>4616</v>
      </c>
      <c r="C4618" t="s">
        <v>66</v>
      </c>
      <c r="D4618" t="s">
        <v>117</v>
      </c>
      <c r="E4618" s="10">
        <v>1.1574074074074073E-5</v>
      </c>
      <c r="F4618" t="s">
        <v>118</v>
      </c>
      <c r="G4618" t="s">
        <v>3769</v>
      </c>
      <c r="H4618" s="11">
        <v>44171.451851851853</v>
      </c>
      <c r="I4618" t="s">
        <v>5937</v>
      </c>
      <c r="J4618">
        <v>0</v>
      </c>
      <c r="K4618">
        <v>88</v>
      </c>
      <c r="M4618">
        <v>4616</v>
      </c>
      <c r="N4618" s="16">
        <v>1.1574074074074073E-5</v>
      </c>
      <c r="O4618">
        <v>6</v>
      </c>
      <c r="P4618">
        <v>11</v>
      </c>
      <c r="Q4618">
        <f>pqZwift[[#This Row],[Afstand]]+IF(pqZwift[[#This Row],[Index]]&gt;1,Q4617,0)</f>
        <v>29989</v>
      </c>
      <c r="R4618">
        <v>39</v>
      </c>
      <c r="S4618">
        <v>88</v>
      </c>
    </row>
    <row r="4619" spans="2:19" x14ac:dyDescent="0.25">
      <c r="B4619">
        <v>4617</v>
      </c>
      <c r="C4619" t="s">
        <v>66</v>
      </c>
      <c r="D4619" t="s">
        <v>401</v>
      </c>
      <c r="E4619" s="10">
        <v>1.1574074074074073E-5</v>
      </c>
      <c r="F4619" t="s">
        <v>402</v>
      </c>
      <c r="G4619" t="s">
        <v>3848</v>
      </c>
      <c r="H4619" s="11">
        <v>44171.451863425929</v>
      </c>
      <c r="I4619" t="s">
        <v>5938</v>
      </c>
      <c r="J4619">
        <v>0</v>
      </c>
      <c r="K4619">
        <v>89</v>
      </c>
      <c r="M4619">
        <v>4617</v>
      </c>
      <c r="N4619" s="16">
        <v>1.1574074074074073E-5</v>
      </c>
      <c r="O4619">
        <v>6</v>
      </c>
      <c r="P4619">
        <v>12</v>
      </c>
      <c r="Q4619">
        <f>pqZwift[[#This Row],[Afstand]]+IF(pqZwift[[#This Row],[Index]]&gt;1,Q4618,0)</f>
        <v>30001</v>
      </c>
      <c r="R4619">
        <v>42</v>
      </c>
      <c r="S4619">
        <v>89</v>
      </c>
    </row>
    <row r="4620" spans="2:19" x14ac:dyDescent="0.25">
      <c r="B4620">
        <v>4618</v>
      </c>
      <c r="C4620" t="s">
        <v>66</v>
      </c>
      <c r="D4620" t="s">
        <v>401</v>
      </c>
      <c r="E4620" s="10">
        <v>1.1574074074074073E-5</v>
      </c>
      <c r="F4620" t="s">
        <v>529</v>
      </c>
      <c r="G4620" t="s">
        <v>5939</v>
      </c>
      <c r="H4620" s="11">
        <v>44171.451874999999</v>
      </c>
      <c r="I4620" t="s">
        <v>5940</v>
      </c>
      <c r="J4620">
        <v>0</v>
      </c>
      <c r="K4620">
        <v>88</v>
      </c>
      <c r="M4620">
        <v>4618</v>
      </c>
      <c r="N4620" s="16">
        <v>1.1574074074074073E-5</v>
      </c>
      <c r="O4620">
        <v>6</v>
      </c>
      <c r="P4620">
        <v>12</v>
      </c>
      <c r="Q4620">
        <f>pqZwift[[#This Row],[Afstand]]+IF(pqZwift[[#This Row],[Index]]&gt;1,Q4619,0)</f>
        <v>30013</v>
      </c>
      <c r="R4620">
        <v>44</v>
      </c>
      <c r="S4620">
        <v>88</v>
      </c>
    </row>
    <row r="4621" spans="2:19" x14ac:dyDescent="0.25">
      <c r="B4621">
        <v>4619</v>
      </c>
      <c r="C4621" t="s">
        <v>55</v>
      </c>
      <c r="D4621" t="s">
        <v>117</v>
      </c>
      <c r="E4621" s="10">
        <v>1.1574074074074073E-5</v>
      </c>
      <c r="F4621" t="s">
        <v>501</v>
      </c>
      <c r="G4621" t="s">
        <v>2738</v>
      </c>
      <c r="H4621" s="11">
        <v>44171.451886574076</v>
      </c>
      <c r="I4621" t="s">
        <v>5941</v>
      </c>
      <c r="J4621">
        <v>0</v>
      </c>
      <c r="K4621">
        <v>89</v>
      </c>
      <c r="M4621">
        <v>4619</v>
      </c>
      <c r="N4621" s="16">
        <v>1.1574074074074073E-5</v>
      </c>
      <c r="O4621">
        <v>5</v>
      </c>
      <c r="P4621">
        <v>11</v>
      </c>
      <c r="Q4621">
        <f>pqZwift[[#This Row],[Afstand]]+IF(pqZwift[[#This Row],[Index]]&gt;1,Q4620,0)</f>
        <v>30024</v>
      </c>
      <c r="R4621">
        <v>41</v>
      </c>
      <c r="S4621">
        <v>89</v>
      </c>
    </row>
    <row r="4622" spans="2:19" x14ac:dyDescent="0.25">
      <c r="B4622">
        <v>4620</v>
      </c>
      <c r="C4622" t="s">
        <v>55</v>
      </c>
      <c r="D4622" t="s">
        <v>401</v>
      </c>
      <c r="E4622" s="10">
        <v>1.1574074074074073E-5</v>
      </c>
      <c r="F4622" t="s">
        <v>524</v>
      </c>
      <c r="G4622" t="s">
        <v>3776</v>
      </c>
      <c r="H4622" s="11">
        <v>44171.451898148145</v>
      </c>
      <c r="I4622" t="s">
        <v>5942</v>
      </c>
      <c r="J4622">
        <v>0</v>
      </c>
      <c r="K4622">
        <v>88</v>
      </c>
      <c r="M4622">
        <v>4620</v>
      </c>
      <c r="N4622" s="16">
        <v>1.1574074074074073E-5</v>
      </c>
      <c r="O4622">
        <v>5</v>
      </c>
      <c r="P4622">
        <v>12</v>
      </c>
      <c r="Q4622">
        <f>pqZwift[[#This Row],[Afstand]]+IF(pqZwift[[#This Row],[Index]]&gt;1,Q4621,0)</f>
        <v>30036</v>
      </c>
      <c r="R4622">
        <v>45</v>
      </c>
      <c r="S4622">
        <v>88</v>
      </c>
    </row>
    <row r="4623" spans="2:19" x14ac:dyDescent="0.25">
      <c r="B4623">
        <v>4621</v>
      </c>
      <c r="C4623" t="s">
        <v>55</v>
      </c>
      <c r="D4623" t="s">
        <v>401</v>
      </c>
      <c r="E4623" s="10">
        <v>1.1574074074074073E-5</v>
      </c>
      <c r="F4623" t="s">
        <v>402</v>
      </c>
      <c r="G4623" t="s">
        <v>4562</v>
      </c>
      <c r="H4623" s="11">
        <v>44171.451909722222</v>
      </c>
      <c r="I4623" t="s">
        <v>5943</v>
      </c>
      <c r="J4623">
        <v>0</v>
      </c>
      <c r="K4623">
        <v>89</v>
      </c>
      <c r="M4623">
        <v>4621</v>
      </c>
      <c r="N4623" s="16">
        <v>1.1574074074074073E-5</v>
      </c>
      <c r="O4623">
        <v>5</v>
      </c>
      <c r="P4623">
        <v>12</v>
      </c>
      <c r="Q4623">
        <f>pqZwift[[#This Row],[Afstand]]+IF(pqZwift[[#This Row],[Index]]&gt;1,Q4622,0)</f>
        <v>30048</v>
      </c>
      <c r="R4623">
        <v>42</v>
      </c>
      <c r="S4623">
        <v>89</v>
      </c>
    </row>
    <row r="4624" spans="2:19" x14ac:dyDescent="0.25">
      <c r="B4624">
        <v>4622</v>
      </c>
      <c r="C4624" t="s">
        <v>55</v>
      </c>
      <c r="D4624" t="s">
        <v>1163</v>
      </c>
      <c r="E4624" s="10">
        <v>1.1574074074074073E-5</v>
      </c>
      <c r="F4624" t="s">
        <v>1965</v>
      </c>
      <c r="G4624" t="s">
        <v>5944</v>
      </c>
      <c r="H4624" s="11">
        <v>44171.451921296299</v>
      </c>
      <c r="I4624" t="s">
        <v>5945</v>
      </c>
      <c r="J4624">
        <v>0</v>
      </c>
      <c r="K4624">
        <v>88</v>
      </c>
      <c r="M4624">
        <v>4622</v>
      </c>
      <c r="N4624" s="16">
        <v>1.1574074074074073E-5</v>
      </c>
      <c r="O4624">
        <v>5</v>
      </c>
      <c r="P4624">
        <v>13</v>
      </c>
      <c r="Q4624">
        <f>pqZwift[[#This Row],[Afstand]]+IF(pqZwift[[#This Row],[Index]]&gt;1,Q4623,0)</f>
        <v>30061</v>
      </c>
      <c r="R4624">
        <v>47</v>
      </c>
      <c r="S4624">
        <v>88</v>
      </c>
    </row>
    <row r="4625" spans="2:19" x14ac:dyDescent="0.25">
      <c r="B4625">
        <v>4623</v>
      </c>
      <c r="C4625" t="s">
        <v>44</v>
      </c>
      <c r="D4625" t="s">
        <v>401</v>
      </c>
      <c r="E4625" s="10">
        <v>1.1574074074074073E-5</v>
      </c>
      <c r="F4625" t="s">
        <v>529</v>
      </c>
      <c r="G4625" t="s">
        <v>102</v>
      </c>
      <c r="H4625" s="11">
        <v>44171.451932870368</v>
      </c>
      <c r="I4625" t="s">
        <v>5946</v>
      </c>
      <c r="J4625">
        <v>0</v>
      </c>
      <c r="K4625">
        <v>89</v>
      </c>
      <c r="M4625">
        <v>4623</v>
      </c>
      <c r="N4625" s="16">
        <v>1.1574074074074073E-5</v>
      </c>
      <c r="O4625">
        <v>4</v>
      </c>
      <c r="P4625">
        <v>12</v>
      </c>
      <c r="Q4625">
        <f>pqZwift[[#This Row],[Afstand]]+IF(pqZwift[[#This Row],[Index]]&gt;1,Q4624,0)</f>
        <v>30073</v>
      </c>
      <c r="R4625">
        <v>44</v>
      </c>
      <c r="S4625">
        <v>89</v>
      </c>
    </row>
    <row r="4626" spans="2:19" x14ac:dyDescent="0.25">
      <c r="B4626">
        <v>4624</v>
      </c>
      <c r="C4626" t="s">
        <v>44</v>
      </c>
      <c r="D4626" t="s">
        <v>401</v>
      </c>
      <c r="E4626" s="10">
        <v>1.1574074074074073E-5</v>
      </c>
      <c r="F4626" t="s">
        <v>529</v>
      </c>
      <c r="G4626" t="s">
        <v>2749</v>
      </c>
      <c r="H4626" s="11">
        <v>44171.451944444445</v>
      </c>
      <c r="I4626" t="s">
        <v>103</v>
      </c>
      <c r="J4626">
        <v>0</v>
      </c>
      <c r="K4626">
        <v>90</v>
      </c>
      <c r="M4626">
        <v>4624</v>
      </c>
      <c r="N4626" s="16">
        <v>1.1574074074074073E-5</v>
      </c>
      <c r="O4626">
        <v>4</v>
      </c>
      <c r="P4626">
        <v>12</v>
      </c>
      <c r="Q4626">
        <f>pqZwift[[#This Row],[Afstand]]+IF(pqZwift[[#This Row],[Index]]&gt;1,Q4625,0)</f>
        <v>30085</v>
      </c>
      <c r="R4626">
        <v>44</v>
      </c>
      <c r="S4626">
        <v>90</v>
      </c>
    </row>
    <row r="4627" spans="2:19" x14ac:dyDescent="0.25">
      <c r="B4627">
        <v>4625</v>
      </c>
      <c r="C4627" t="s">
        <v>44</v>
      </c>
      <c r="D4627" t="s">
        <v>401</v>
      </c>
      <c r="E4627" s="10">
        <v>1.1574074074074073E-5</v>
      </c>
      <c r="F4627" t="s">
        <v>529</v>
      </c>
      <c r="G4627" t="s">
        <v>4577</v>
      </c>
      <c r="H4627" s="11">
        <v>44171.451956018522</v>
      </c>
      <c r="I4627" t="s">
        <v>5947</v>
      </c>
      <c r="J4627">
        <v>0</v>
      </c>
      <c r="K4627">
        <v>90</v>
      </c>
      <c r="M4627">
        <v>4625</v>
      </c>
      <c r="N4627" s="16">
        <v>1.1574074074074073E-5</v>
      </c>
      <c r="O4627">
        <v>4</v>
      </c>
      <c r="P4627">
        <v>12</v>
      </c>
      <c r="Q4627">
        <f>pqZwift[[#This Row],[Afstand]]+IF(pqZwift[[#This Row],[Index]]&gt;1,Q4626,0)</f>
        <v>30097</v>
      </c>
      <c r="R4627">
        <v>44</v>
      </c>
      <c r="S4627">
        <v>90</v>
      </c>
    </row>
    <row r="4628" spans="2:19" x14ac:dyDescent="0.25">
      <c r="B4628">
        <v>4626</v>
      </c>
      <c r="C4628" t="s">
        <v>48</v>
      </c>
      <c r="D4628" t="s">
        <v>1163</v>
      </c>
      <c r="E4628" s="10">
        <v>1.1574074074074073E-5</v>
      </c>
      <c r="F4628" t="s">
        <v>1924</v>
      </c>
      <c r="G4628" t="s">
        <v>4591</v>
      </c>
      <c r="H4628" s="11">
        <v>44171.451967592591</v>
      </c>
      <c r="I4628" t="s">
        <v>5948</v>
      </c>
      <c r="J4628">
        <v>0</v>
      </c>
      <c r="K4628">
        <v>90</v>
      </c>
      <c r="M4628">
        <v>4626</v>
      </c>
      <c r="N4628" s="16">
        <v>1.1574074074074073E-5</v>
      </c>
      <c r="O4628">
        <v>3</v>
      </c>
      <c r="P4628">
        <v>13</v>
      </c>
      <c r="Q4628">
        <f>pqZwift[[#This Row],[Afstand]]+IF(pqZwift[[#This Row],[Index]]&gt;1,Q4627,0)</f>
        <v>30110</v>
      </c>
      <c r="R4628">
        <v>46</v>
      </c>
      <c r="S4628">
        <v>90</v>
      </c>
    </row>
    <row r="4629" spans="2:19" x14ac:dyDescent="0.25">
      <c r="B4629">
        <v>4627</v>
      </c>
      <c r="C4629" t="s">
        <v>48</v>
      </c>
      <c r="D4629" t="s">
        <v>401</v>
      </c>
      <c r="E4629" s="10">
        <v>1.1574074074074073E-5</v>
      </c>
      <c r="F4629" t="s">
        <v>524</v>
      </c>
      <c r="G4629" t="s">
        <v>4587</v>
      </c>
      <c r="H4629" s="11">
        <v>44171.451979166668</v>
      </c>
      <c r="I4629" t="s">
        <v>114</v>
      </c>
      <c r="J4629">
        <v>0</v>
      </c>
      <c r="K4629">
        <v>90</v>
      </c>
      <c r="M4629">
        <v>4627</v>
      </c>
      <c r="N4629" s="16">
        <v>1.1574074074074073E-5</v>
      </c>
      <c r="O4629">
        <v>3</v>
      </c>
      <c r="P4629">
        <v>12</v>
      </c>
      <c r="Q4629">
        <f>pqZwift[[#This Row],[Afstand]]+IF(pqZwift[[#This Row],[Index]]&gt;1,Q4628,0)</f>
        <v>30122</v>
      </c>
      <c r="R4629">
        <v>45</v>
      </c>
      <c r="S4629">
        <v>90</v>
      </c>
    </row>
    <row r="4630" spans="2:19" x14ac:dyDescent="0.25">
      <c r="B4630">
        <v>4628</v>
      </c>
      <c r="C4630" t="s">
        <v>48</v>
      </c>
      <c r="D4630" t="s">
        <v>1163</v>
      </c>
      <c r="E4630" s="10">
        <v>1.1574074074074073E-5</v>
      </c>
      <c r="F4630" t="s">
        <v>1924</v>
      </c>
      <c r="G4630" t="s">
        <v>4591</v>
      </c>
      <c r="H4630" s="11">
        <v>44171.451990740738</v>
      </c>
      <c r="I4630" t="s">
        <v>5949</v>
      </c>
      <c r="J4630">
        <v>0</v>
      </c>
      <c r="K4630">
        <v>89</v>
      </c>
      <c r="M4630">
        <v>4628</v>
      </c>
      <c r="N4630" s="16">
        <v>1.1574074074074073E-5</v>
      </c>
      <c r="O4630">
        <v>3</v>
      </c>
      <c r="P4630">
        <v>13</v>
      </c>
      <c r="Q4630">
        <f>pqZwift[[#This Row],[Afstand]]+IF(pqZwift[[#This Row],[Index]]&gt;1,Q4629,0)</f>
        <v>30135</v>
      </c>
      <c r="R4630">
        <v>46</v>
      </c>
      <c r="S4630">
        <v>89</v>
      </c>
    </row>
    <row r="4631" spans="2:19" x14ac:dyDescent="0.25">
      <c r="B4631">
        <v>4629</v>
      </c>
      <c r="C4631" t="s">
        <v>48</v>
      </c>
      <c r="D4631" t="s">
        <v>1163</v>
      </c>
      <c r="E4631" s="10">
        <v>1.1574074074074073E-5</v>
      </c>
      <c r="F4631" t="s">
        <v>1967</v>
      </c>
      <c r="G4631" t="s">
        <v>5950</v>
      </c>
      <c r="H4631" s="11">
        <v>44171.452002314814</v>
      </c>
      <c r="I4631" t="s">
        <v>5951</v>
      </c>
      <c r="J4631">
        <v>0</v>
      </c>
      <c r="K4631">
        <v>90</v>
      </c>
      <c r="M4631">
        <v>4629</v>
      </c>
      <c r="N4631" s="16">
        <v>1.1574074074074073E-5</v>
      </c>
      <c r="O4631">
        <v>3</v>
      </c>
      <c r="P4631">
        <v>13</v>
      </c>
      <c r="Q4631">
        <f>pqZwift[[#This Row],[Afstand]]+IF(pqZwift[[#This Row],[Index]]&gt;1,Q4630,0)</f>
        <v>30148</v>
      </c>
      <c r="R4631">
        <v>48</v>
      </c>
      <c r="S4631">
        <v>90</v>
      </c>
    </row>
    <row r="4632" spans="2:19" x14ac:dyDescent="0.25">
      <c r="B4632">
        <v>4630</v>
      </c>
      <c r="C4632" t="s">
        <v>48</v>
      </c>
      <c r="D4632" t="s">
        <v>1163</v>
      </c>
      <c r="E4632" s="10">
        <v>1.1574074074074073E-5</v>
      </c>
      <c r="F4632" t="s">
        <v>1924</v>
      </c>
      <c r="G4632" t="s">
        <v>4591</v>
      </c>
      <c r="H4632" s="11">
        <v>44171.452013888891</v>
      </c>
      <c r="I4632" t="s">
        <v>5952</v>
      </c>
      <c r="J4632">
        <v>0</v>
      </c>
      <c r="K4632">
        <v>89</v>
      </c>
      <c r="M4632">
        <v>4630</v>
      </c>
      <c r="N4632" s="16">
        <v>1.1574074074074073E-5</v>
      </c>
      <c r="O4632">
        <v>3</v>
      </c>
      <c r="P4632">
        <v>13</v>
      </c>
      <c r="Q4632">
        <f>pqZwift[[#This Row],[Afstand]]+IF(pqZwift[[#This Row],[Index]]&gt;1,Q4631,0)</f>
        <v>30161</v>
      </c>
      <c r="R4632">
        <v>46</v>
      </c>
      <c r="S4632">
        <v>89</v>
      </c>
    </row>
    <row r="4633" spans="2:19" x14ac:dyDescent="0.25">
      <c r="B4633">
        <v>4631</v>
      </c>
      <c r="C4633" t="s">
        <v>36</v>
      </c>
      <c r="D4633" t="s">
        <v>1163</v>
      </c>
      <c r="E4633" s="10">
        <v>1.1574074074074073E-5</v>
      </c>
      <c r="F4633" t="s">
        <v>1967</v>
      </c>
      <c r="G4633" t="s">
        <v>2883</v>
      </c>
      <c r="H4633" s="11">
        <v>44171.452025462961</v>
      </c>
      <c r="I4633" t="s">
        <v>124</v>
      </c>
      <c r="J4633">
        <v>0</v>
      </c>
      <c r="K4633">
        <v>90</v>
      </c>
      <c r="M4633">
        <v>4631</v>
      </c>
      <c r="N4633" s="16">
        <v>1.1574074074074073E-5</v>
      </c>
      <c r="O4633">
        <v>2</v>
      </c>
      <c r="P4633">
        <v>13</v>
      </c>
      <c r="Q4633">
        <f>pqZwift[[#This Row],[Afstand]]+IF(pqZwift[[#This Row],[Index]]&gt;1,Q4632,0)</f>
        <v>30174</v>
      </c>
      <c r="R4633">
        <v>48</v>
      </c>
      <c r="S4633">
        <v>90</v>
      </c>
    </row>
    <row r="4634" spans="2:19" x14ac:dyDescent="0.25">
      <c r="B4634">
        <v>4632</v>
      </c>
      <c r="C4634" t="s">
        <v>36</v>
      </c>
      <c r="D4634" t="s">
        <v>401</v>
      </c>
      <c r="E4634" s="10">
        <v>1.1574074074074073E-5</v>
      </c>
      <c r="F4634" t="s">
        <v>524</v>
      </c>
      <c r="G4634" t="s">
        <v>3774</v>
      </c>
      <c r="H4634" s="11">
        <v>44171.452037037037</v>
      </c>
      <c r="I4634" t="s">
        <v>5953</v>
      </c>
      <c r="J4634">
        <v>0</v>
      </c>
      <c r="K4634">
        <v>89</v>
      </c>
      <c r="M4634">
        <v>4632</v>
      </c>
      <c r="N4634" s="16">
        <v>1.1574074074074073E-5</v>
      </c>
      <c r="O4634">
        <v>2</v>
      </c>
      <c r="P4634">
        <v>12</v>
      </c>
      <c r="Q4634">
        <f>pqZwift[[#This Row],[Afstand]]+IF(pqZwift[[#This Row],[Index]]&gt;1,Q4633,0)</f>
        <v>30186</v>
      </c>
      <c r="R4634">
        <v>45</v>
      </c>
      <c r="S4634">
        <v>89</v>
      </c>
    </row>
    <row r="4635" spans="2:19" x14ac:dyDescent="0.25">
      <c r="B4635">
        <v>4633</v>
      </c>
      <c r="C4635" t="s">
        <v>36</v>
      </c>
      <c r="D4635" t="s">
        <v>1163</v>
      </c>
      <c r="E4635" s="10">
        <v>1.1574074074074073E-5</v>
      </c>
      <c r="F4635" t="s">
        <v>1924</v>
      </c>
      <c r="G4635" t="s">
        <v>4591</v>
      </c>
      <c r="H4635" s="11">
        <v>44171.452048611114</v>
      </c>
      <c r="I4635" t="s">
        <v>5954</v>
      </c>
      <c r="J4635">
        <v>0</v>
      </c>
      <c r="K4635">
        <v>90</v>
      </c>
      <c r="M4635">
        <v>4633</v>
      </c>
      <c r="N4635" s="16">
        <v>1.1574074074074073E-5</v>
      </c>
      <c r="O4635">
        <v>2</v>
      </c>
      <c r="P4635">
        <v>13</v>
      </c>
      <c r="Q4635">
        <f>pqZwift[[#This Row],[Afstand]]+IF(pqZwift[[#This Row],[Index]]&gt;1,Q4634,0)</f>
        <v>30199</v>
      </c>
      <c r="R4635">
        <v>46</v>
      </c>
      <c r="S4635">
        <v>90</v>
      </c>
    </row>
    <row r="4636" spans="2:19" x14ac:dyDescent="0.25">
      <c r="B4636">
        <v>4634</v>
      </c>
      <c r="C4636" t="s">
        <v>36</v>
      </c>
      <c r="D4636" t="s">
        <v>1163</v>
      </c>
      <c r="E4636" s="10">
        <v>1.1574074074074073E-5</v>
      </c>
      <c r="F4636" t="s">
        <v>524</v>
      </c>
      <c r="G4636" t="s">
        <v>50</v>
      </c>
      <c r="H4636" s="11">
        <v>44171.452060185184</v>
      </c>
      <c r="I4636" t="s">
        <v>5955</v>
      </c>
      <c r="J4636">
        <v>0</v>
      </c>
      <c r="K4636">
        <v>91</v>
      </c>
      <c r="M4636">
        <v>4634</v>
      </c>
      <c r="N4636" s="16">
        <v>1.1574074074074073E-5</v>
      </c>
      <c r="O4636">
        <v>2</v>
      </c>
      <c r="P4636">
        <v>13</v>
      </c>
      <c r="Q4636">
        <f>pqZwift[[#This Row],[Afstand]]+IF(pqZwift[[#This Row],[Index]]&gt;1,Q4635,0)</f>
        <v>30212</v>
      </c>
      <c r="R4636">
        <v>45</v>
      </c>
      <c r="S4636">
        <v>91</v>
      </c>
    </row>
    <row r="4637" spans="2:19" x14ac:dyDescent="0.25">
      <c r="B4637">
        <v>4635</v>
      </c>
      <c r="C4637" t="s">
        <v>36</v>
      </c>
      <c r="D4637" t="s">
        <v>117</v>
      </c>
      <c r="E4637" s="10">
        <v>1.1574074074074073E-5</v>
      </c>
      <c r="F4637" t="s">
        <v>501</v>
      </c>
      <c r="G4637" t="s">
        <v>5956</v>
      </c>
      <c r="H4637" s="11">
        <v>44171.45207175926</v>
      </c>
      <c r="I4637" t="s">
        <v>5957</v>
      </c>
      <c r="J4637">
        <v>0</v>
      </c>
      <c r="K4637">
        <v>91</v>
      </c>
      <c r="M4637">
        <v>4635</v>
      </c>
      <c r="N4637" s="16">
        <v>1.1574074074074073E-5</v>
      </c>
      <c r="O4637">
        <v>2</v>
      </c>
      <c r="P4637">
        <v>11</v>
      </c>
      <c r="Q4637">
        <f>pqZwift[[#This Row],[Afstand]]+IF(pqZwift[[#This Row],[Index]]&gt;1,Q4636,0)</f>
        <v>30223</v>
      </c>
      <c r="R4637">
        <v>41</v>
      </c>
      <c r="S4637">
        <v>91</v>
      </c>
    </row>
    <row r="4638" spans="2:19" x14ac:dyDescent="0.25">
      <c r="B4638">
        <v>4636</v>
      </c>
      <c r="C4638" t="s">
        <v>36</v>
      </c>
      <c r="D4638" t="s">
        <v>401</v>
      </c>
      <c r="E4638" s="10">
        <v>1.1574074074074073E-5</v>
      </c>
      <c r="F4638" t="s">
        <v>529</v>
      </c>
      <c r="G4638" t="s">
        <v>5939</v>
      </c>
      <c r="H4638" s="11">
        <v>44171.45208333333</v>
      </c>
      <c r="I4638" t="s">
        <v>5958</v>
      </c>
      <c r="J4638">
        <v>0</v>
      </c>
      <c r="K4638">
        <v>90</v>
      </c>
      <c r="M4638">
        <v>4636</v>
      </c>
      <c r="N4638" s="16">
        <v>1.1574074074074073E-5</v>
      </c>
      <c r="O4638">
        <v>2</v>
      </c>
      <c r="P4638">
        <v>12</v>
      </c>
      <c r="Q4638">
        <f>pqZwift[[#This Row],[Afstand]]+IF(pqZwift[[#This Row],[Index]]&gt;1,Q4637,0)</f>
        <v>30235</v>
      </c>
      <c r="R4638">
        <v>44</v>
      </c>
      <c r="S4638">
        <v>90</v>
      </c>
    </row>
    <row r="4639" spans="2:19" x14ac:dyDescent="0.25">
      <c r="B4639">
        <v>4637</v>
      </c>
      <c r="C4639" t="s">
        <v>136</v>
      </c>
      <c r="D4639" t="s">
        <v>1163</v>
      </c>
      <c r="E4639" s="10">
        <v>1.1574074074074073E-5</v>
      </c>
      <c r="F4639" t="s">
        <v>1967</v>
      </c>
      <c r="G4639" t="s">
        <v>74</v>
      </c>
      <c r="H4639" s="11">
        <v>44171.452094907407</v>
      </c>
      <c r="I4639" t="s">
        <v>5959</v>
      </c>
      <c r="J4639">
        <v>0</v>
      </c>
      <c r="K4639">
        <v>91</v>
      </c>
      <c r="M4639">
        <v>4637</v>
      </c>
      <c r="N4639" s="16">
        <v>1.1574074074074073E-5</v>
      </c>
      <c r="O4639">
        <v>1</v>
      </c>
      <c r="P4639">
        <v>13</v>
      </c>
      <c r="Q4639">
        <f>pqZwift[[#This Row],[Afstand]]+IF(pqZwift[[#This Row],[Index]]&gt;1,Q4638,0)</f>
        <v>30248</v>
      </c>
      <c r="R4639">
        <v>48</v>
      </c>
      <c r="S4639">
        <v>91</v>
      </c>
    </row>
    <row r="4640" spans="2:19" x14ac:dyDescent="0.25">
      <c r="B4640">
        <v>4638</v>
      </c>
      <c r="C4640" t="s">
        <v>136</v>
      </c>
      <c r="D4640" t="s">
        <v>117</v>
      </c>
      <c r="E4640" s="10">
        <v>1.1574074074074073E-5</v>
      </c>
      <c r="F4640" t="s">
        <v>501</v>
      </c>
      <c r="G4640" t="s">
        <v>2732</v>
      </c>
      <c r="H4640" s="11">
        <v>44171.452106481483</v>
      </c>
      <c r="I4640" t="s">
        <v>5960</v>
      </c>
      <c r="J4640">
        <v>0</v>
      </c>
      <c r="K4640">
        <v>90</v>
      </c>
      <c r="M4640">
        <v>4638</v>
      </c>
      <c r="N4640" s="16">
        <v>1.1574074074074073E-5</v>
      </c>
      <c r="O4640">
        <v>1</v>
      </c>
      <c r="P4640">
        <v>11</v>
      </c>
      <c r="Q4640">
        <f>pqZwift[[#This Row],[Afstand]]+IF(pqZwift[[#This Row],[Index]]&gt;1,Q4639,0)</f>
        <v>30259</v>
      </c>
      <c r="R4640">
        <v>41</v>
      </c>
      <c r="S4640">
        <v>90</v>
      </c>
    </row>
    <row r="4641" spans="2:19" x14ac:dyDescent="0.25">
      <c r="B4641">
        <v>4639</v>
      </c>
      <c r="C4641" t="s">
        <v>136</v>
      </c>
      <c r="D4641" t="s">
        <v>117</v>
      </c>
      <c r="E4641" s="10">
        <v>1.1574074074074073E-5</v>
      </c>
      <c r="F4641" t="s">
        <v>125</v>
      </c>
      <c r="G4641" t="s">
        <v>134</v>
      </c>
      <c r="H4641" s="11">
        <v>44171.452118055553</v>
      </c>
      <c r="I4641" t="s">
        <v>5961</v>
      </c>
      <c r="J4641">
        <v>0</v>
      </c>
      <c r="K4641">
        <v>90</v>
      </c>
      <c r="M4641">
        <v>4639</v>
      </c>
      <c r="N4641" s="16">
        <v>1.1574074074074073E-5</v>
      </c>
      <c r="O4641">
        <v>1</v>
      </c>
      <c r="P4641">
        <v>11</v>
      </c>
      <c r="Q4641">
        <f>pqZwift[[#This Row],[Afstand]]+IF(pqZwift[[#This Row],[Index]]&gt;1,Q4640,0)</f>
        <v>30270</v>
      </c>
      <c r="R4641">
        <v>40</v>
      </c>
      <c r="S4641">
        <v>90</v>
      </c>
    </row>
    <row r="4642" spans="2:19" x14ac:dyDescent="0.25">
      <c r="B4642">
        <v>4640</v>
      </c>
      <c r="C4642" t="s">
        <v>136</v>
      </c>
      <c r="D4642" t="s">
        <v>401</v>
      </c>
      <c r="E4642" s="10">
        <v>1.1574074074074073E-5</v>
      </c>
      <c r="F4642" t="s">
        <v>402</v>
      </c>
      <c r="G4642" t="s">
        <v>305</v>
      </c>
      <c r="H4642" s="11">
        <v>44171.45212962963</v>
      </c>
      <c r="I4642" t="s">
        <v>5962</v>
      </c>
      <c r="J4642">
        <v>0</v>
      </c>
      <c r="K4642">
        <v>90</v>
      </c>
      <c r="M4642">
        <v>4640</v>
      </c>
      <c r="N4642" s="16">
        <v>1.1574074074074073E-5</v>
      </c>
      <c r="O4642">
        <v>1</v>
      </c>
      <c r="P4642">
        <v>12</v>
      </c>
      <c r="Q4642">
        <f>pqZwift[[#This Row],[Afstand]]+IF(pqZwift[[#This Row],[Index]]&gt;1,Q4641,0)</f>
        <v>30282</v>
      </c>
      <c r="R4642">
        <v>42</v>
      </c>
      <c r="S4642">
        <v>90</v>
      </c>
    </row>
    <row r="4643" spans="2:19" x14ac:dyDescent="0.25">
      <c r="B4643">
        <v>4641</v>
      </c>
      <c r="C4643" t="s">
        <v>136</v>
      </c>
      <c r="D4643" t="s">
        <v>117</v>
      </c>
      <c r="E4643" s="10">
        <v>1.1574074074074073E-5</v>
      </c>
      <c r="F4643" t="s">
        <v>501</v>
      </c>
      <c r="G4643" t="s">
        <v>5956</v>
      </c>
      <c r="H4643" s="11">
        <v>44171.452141203707</v>
      </c>
      <c r="I4643" t="s">
        <v>147</v>
      </c>
      <c r="J4643">
        <v>0</v>
      </c>
      <c r="K4643">
        <v>91</v>
      </c>
      <c r="M4643">
        <v>4641</v>
      </c>
      <c r="N4643" s="16">
        <v>1.1574074074074073E-5</v>
      </c>
      <c r="O4643">
        <v>1</v>
      </c>
      <c r="P4643">
        <v>11</v>
      </c>
      <c r="Q4643">
        <f>pqZwift[[#This Row],[Afstand]]+IF(pqZwift[[#This Row],[Index]]&gt;1,Q4642,0)</f>
        <v>30293</v>
      </c>
      <c r="R4643">
        <v>41</v>
      </c>
      <c r="S4643">
        <v>91</v>
      </c>
    </row>
    <row r="4644" spans="2:19" x14ac:dyDescent="0.25">
      <c r="B4644">
        <v>4642</v>
      </c>
      <c r="C4644" t="s">
        <v>136</v>
      </c>
      <c r="D4644" t="s">
        <v>117</v>
      </c>
      <c r="E4644" s="10">
        <v>1.1574074074074073E-5</v>
      </c>
      <c r="F4644" t="s">
        <v>501</v>
      </c>
      <c r="G4644" t="s">
        <v>2732</v>
      </c>
      <c r="H4644" s="11">
        <v>44171.452152777776</v>
      </c>
      <c r="I4644" t="s">
        <v>5963</v>
      </c>
      <c r="J4644">
        <v>0</v>
      </c>
      <c r="K4644">
        <v>90</v>
      </c>
      <c r="M4644">
        <v>4642</v>
      </c>
      <c r="N4644" s="16">
        <v>1.1574074074074073E-5</v>
      </c>
      <c r="O4644">
        <v>1</v>
      </c>
      <c r="P4644">
        <v>11</v>
      </c>
      <c r="Q4644">
        <f>pqZwift[[#This Row],[Afstand]]+IF(pqZwift[[#This Row],[Index]]&gt;1,Q4643,0)</f>
        <v>30304</v>
      </c>
      <c r="R4644">
        <v>41</v>
      </c>
      <c r="S4644">
        <v>90</v>
      </c>
    </row>
    <row r="4645" spans="2:19" x14ac:dyDescent="0.25">
      <c r="B4645">
        <v>4643</v>
      </c>
      <c r="C4645" t="s">
        <v>136</v>
      </c>
      <c r="D4645" t="s">
        <v>104</v>
      </c>
      <c r="E4645" s="10">
        <v>1.1574074074074073E-5</v>
      </c>
      <c r="F4645" t="s">
        <v>105</v>
      </c>
      <c r="G4645" t="s">
        <v>5964</v>
      </c>
      <c r="H4645" s="11">
        <v>44171.452164351853</v>
      </c>
      <c r="I4645" t="s">
        <v>5965</v>
      </c>
      <c r="J4645">
        <v>0</v>
      </c>
      <c r="K4645">
        <v>90</v>
      </c>
      <c r="M4645">
        <v>4643</v>
      </c>
      <c r="N4645" s="16">
        <v>1.1574074074074073E-5</v>
      </c>
      <c r="O4645">
        <v>1</v>
      </c>
      <c r="P4645">
        <v>10</v>
      </c>
      <c r="Q4645">
        <f>pqZwift[[#This Row],[Afstand]]+IF(pqZwift[[#This Row],[Index]]&gt;1,Q4644,0)</f>
        <v>30314</v>
      </c>
      <c r="R4645">
        <v>35</v>
      </c>
      <c r="S4645">
        <v>90</v>
      </c>
    </row>
    <row r="4646" spans="2:19" x14ac:dyDescent="0.25">
      <c r="B4646">
        <v>4644</v>
      </c>
      <c r="C4646" t="s">
        <v>136</v>
      </c>
      <c r="D4646" t="s">
        <v>117</v>
      </c>
      <c r="E4646" s="10">
        <v>1.1574074074074073E-5</v>
      </c>
      <c r="F4646" t="s">
        <v>501</v>
      </c>
      <c r="G4646" t="s">
        <v>4459</v>
      </c>
      <c r="H4646" s="11">
        <v>44171.452175925922</v>
      </c>
      <c r="I4646" t="s">
        <v>5966</v>
      </c>
      <c r="J4646">
        <v>0</v>
      </c>
      <c r="K4646">
        <v>89</v>
      </c>
      <c r="M4646">
        <v>4644</v>
      </c>
      <c r="N4646" s="16">
        <v>1.1574074074074073E-5</v>
      </c>
      <c r="O4646">
        <v>1</v>
      </c>
      <c r="P4646">
        <v>11</v>
      </c>
      <c r="Q4646">
        <f>pqZwift[[#This Row],[Afstand]]+IF(pqZwift[[#This Row],[Index]]&gt;1,Q4645,0)</f>
        <v>30325</v>
      </c>
      <c r="R4646">
        <v>41</v>
      </c>
      <c r="S4646">
        <v>89</v>
      </c>
    </row>
    <row r="4647" spans="2:19" x14ac:dyDescent="0.25">
      <c r="B4647">
        <v>4645</v>
      </c>
      <c r="C4647" t="s">
        <v>136</v>
      </c>
      <c r="D4647" t="s">
        <v>117</v>
      </c>
      <c r="E4647" s="10">
        <v>1.1574074074074073E-5</v>
      </c>
      <c r="F4647" t="s">
        <v>118</v>
      </c>
      <c r="G4647" t="s">
        <v>3757</v>
      </c>
      <c r="H4647" s="11">
        <v>44171.452187499999</v>
      </c>
      <c r="I4647" t="s">
        <v>5967</v>
      </c>
      <c r="J4647">
        <v>0</v>
      </c>
      <c r="K4647">
        <v>90</v>
      </c>
      <c r="M4647">
        <v>4645</v>
      </c>
      <c r="N4647" s="16">
        <v>1.1574074074074073E-5</v>
      </c>
      <c r="O4647">
        <v>1</v>
      </c>
      <c r="P4647">
        <v>11</v>
      </c>
      <c r="Q4647">
        <f>pqZwift[[#This Row],[Afstand]]+IF(pqZwift[[#This Row],[Index]]&gt;1,Q4646,0)</f>
        <v>30336</v>
      </c>
      <c r="R4647">
        <v>39</v>
      </c>
      <c r="S4647">
        <v>90</v>
      </c>
    </row>
    <row r="4648" spans="2:19" x14ac:dyDescent="0.25">
      <c r="B4648">
        <v>4646</v>
      </c>
      <c r="C4648" t="s">
        <v>136</v>
      </c>
      <c r="D4648" t="s">
        <v>104</v>
      </c>
      <c r="E4648" s="10">
        <v>1.1574074074074073E-5</v>
      </c>
      <c r="F4648" t="s">
        <v>105</v>
      </c>
      <c r="G4648" t="s">
        <v>137</v>
      </c>
      <c r="H4648" s="11">
        <v>44171.452199074076</v>
      </c>
      <c r="I4648" t="s">
        <v>5968</v>
      </c>
      <c r="J4648">
        <v>0</v>
      </c>
      <c r="K4648">
        <v>89</v>
      </c>
      <c r="M4648">
        <v>4646</v>
      </c>
      <c r="N4648" s="16">
        <v>1.1574074074074073E-5</v>
      </c>
      <c r="O4648">
        <v>1</v>
      </c>
      <c r="P4648">
        <v>10</v>
      </c>
      <c r="Q4648">
        <f>pqZwift[[#This Row],[Afstand]]+IF(pqZwift[[#This Row],[Index]]&gt;1,Q4647,0)</f>
        <v>30346</v>
      </c>
      <c r="R4648">
        <v>35</v>
      </c>
      <c r="S4648">
        <v>89</v>
      </c>
    </row>
    <row r="4649" spans="2:19" x14ac:dyDescent="0.25">
      <c r="B4649">
        <v>4647</v>
      </c>
      <c r="C4649" t="s">
        <v>136</v>
      </c>
      <c r="D4649" t="s">
        <v>117</v>
      </c>
      <c r="E4649" s="10">
        <v>1.1574074074074073E-5</v>
      </c>
      <c r="F4649" t="s">
        <v>388</v>
      </c>
      <c r="G4649" t="s">
        <v>5933</v>
      </c>
      <c r="H4649" s="11">
        <v>44171.452210648145</v>
      </c>
      <c r="I4649" t="s">
        <v>5969</v>
      </c>
      <c r="J4649">
        <v>0</v>
      </c>
      <c r="K4649">
        <v>91</v>
      </c>
      <c r="M4649">
        <v>4647</v>
      </c>
      <c r="N4649" s="16">
        <v>1.1574074074074073E-5</v>
      </c>
      <c r="O4649">
        <v>1</v>
      </c>
      <c r="P4649">
        <v>11</v>
      </c>
      <c r="Q4649">
        <f>pqZwift[[#This Row],[Afstand]]+IF(pqZwift[[#This Row],[Index]]&gt;1,Q4648,0)</f>
        <v>30357</v>
      </c>
      <c r="R4649">
        <v>38</v>
      </c>
      <c r="S4649">
        <v>91</v>
      </c>
    </row>
    <row r="4650" spans="2:19" x14ac:dyDescent="0.25">
      <c r="B4650">
        <v>4648</v>
      </c>
      <c r="C4650" t="s">
        <v>136</v>
      </c>
      <c r="D4650" t="s">
        <v>117</v>
      </c>
      <c r="E4650" s="10">
        <v>1.1574074074074073E-5</v>
      </c>
      <c r="F4650" t="s">
        <v>125</v>
      </c>
      <c r="G4650" t="s">
        <v>46</v>
      </c>
      <c r="H4650" s="11">
        <v>44171.452222222222</v>
      </c>
      <c r="I4650" t="s">
        <v>5970</v>
      </c>
      <c r="J4650">
        <v>0</v>
      </c>
      <c r="K4650">
        <v>91</v>
      </c>
      <c r="M4650">
        <v>4648</v>
      </c>
      <c r="N4650" s="16">
        <v>1.1574074074074073E-5</v>
      </c>
      <c r="O4650">
        <v>1</v>
      </c>
      <c r="P4650">
        <v>11</v>
      </c>
      <c r="Q4650">
        <f>pqZwift[[#This Row],[Afstand]]+IF(pqZwift[[#This Row],[Index]]&gt;1,Q4649,0)</f>
        <v>30368</v>
      </c>
      <c r="R4650">
        <v>40</v>
      </c>
      <c r="S4650">
        <v>91</v>
      </c>
    </row>
    <row r="4651" spans="2:19" x14ac:dyDescent="0.25">
      <c r="B4651">
        <v>4649</v>
      </c>
      <c r="C4651" t="s">
        <v>136</v>
      </c>
      <c r="D4651" t="s">
        <v>87</v>
      </c>
      <c r="E4651" s="10">
        <v>1.1574074074074073E-5</v>
      </c>
      <c r="F4651" t="s">
        <v>93</v>
      </c>
      <c r="G4651" t="s">
        <v>2903</v>
      </c>
      <c r="H4651" s="11">
        <v>44171.452233796299</v>
      </c>
      <c r="I4651" t="s">
        <v>163</v>
      </c>
      <c r="J4651">
        <v>0</v>
      </c>
      <c r="K4651">
        <v>90</v>
      </c>
      <c r="M4651">
        <v>4649</v>
      </c>
      <c r="N4651" s="16">
        <v>1.1574074074074073E-5</v>
      </c>
      <c r="O4651">
        <v>1</v>
      </c>
      <c r="P4651">
        <v>9</v>
      </c>
      <c r="Q4651">
        <f>pqZwift[[#This Row],[Afstand]]+IF(pqZwift[[#This Row],[Index]]&gt;1,Q4650,0)</f>
        <v>30377</v>
      </c>
      <c r="R4651">
        <v>31</v>
      </c>
      <c r="S4651">
        <v>90</v>
      </c>
    </row>
    <row r="4652" spans="2:19" x14ac:dyDescent="0.25">
      <c r="B4652">
        <v>4650</v>
      </c>
      <c r="C4652" t="s">
        <v>136</v>
      </c>
      <c r="D4652" t="s">
        <v>104</v>
      </c>
      <c r="E4652" s="10">
        <v>1.1574074074074073E-5</v>
      </c>
      <c r="F4652" t="s">
        <v>388</v>
      </c>
      <c r="G4652" t="s">
        <v>4476</v>
      </c>
      <c r="H4652" s="11">
        <v>44171.452245370368</v>
      </c>
      <c r="I4652" t="s">
        <v>164</v>
      </c>
      <c r="J4652">
        <v>0</v>
      </c>
      <c r="K4652">
        <v>91</v>
      </c>
      <c r="M4652">
        <v>4650</v>
      </c>
      <c r="N4652" s="16">
        <v>1.1574074074074073E-5</v>
      </c>
      <c r="O4652">
        <v>1</v>
      </c>
      <c r="P4652">
        <v>10</v>
      </c>
      <c r="Q4652">
        <f>pqZwift[[#This Row],[Afstand]]+IF(pqZwift[[#This Row],[Index]]&gt;1,Q4651,0)</f>
        <v>30387</v>
      </c>
      <c r="R4652">
        <v>38</v>
      </c>
      <c r="S4652">
        <v>91</v>
      </c>
    </row>
    <row r="4653" spans="2:19" x14ac:dyDescent="0.25">
      <c r="B4653">
        <v>4651</v>
      </c>
      <c r="C4653" t="s">
        <v>36</v>
      </c>
      <c r="D4653" t="s">
        <v>87</v>
      </c>
      <c r="E4653" s="10">
        <v>1.1574074074074073E-5</v>
      </c>
      <c r="F4653" t="s">
        <v>98</v>
      </c>
      <c r="G4653" t="s">
        <v>158</v>
      </c>
      <c r="H4653" s="11">
        <v>44171.452256944445</v>
      </c>
      <c r="I4653" t="s">
        <v>5971</v>
      </c>
      <c r="J4653">
        <v>0</v>
      </c>
      <c r="K4653">
        <v>90</v>
      </c>
      <c r="M4653">
        <v>4651</v>
      </c>
      <c r="N4653" s="16">
        <v>1.1574074074074073E-5</v>
      </c>
      <c r="O4653">
        <v>2</v>
      </c>
      <c r="P4653">
        <v>9</v>
      </c>
      <c r="Q4653">
        <f>pqZwift[[#This Row],[Afstand]]+IF(pqZwift[[#This Row],[Index]]&gt;1,Q4652,0)</f>
        <v>30396</v>
      </c>
      <c r="R4653">
        <v>34</v>
      </c>
      <c r="S4653">
        <v>90</v>
      </c>
    </row>
    <row r="4654" spans="2:19" x14ac:dyDescent="0.25">
      <c r="B4654">
        <v>4652</v>
      </c>
      <c r="C4654" t="s">
        <v>36</v>
      </c>
      <c r="D4654" t="s">
        <v>104</v>
      </c>
      <c r="E4654" s="10">
        <v>1.1574074074074073E-5</v>
      </c>
      <c r="F4654" t="s">
        <v>105</v>
      </c>
      <c r="G4654" t="s">
        <v>46</v>
      </c>
      <c r="H4654" s="11">
        <v>44171.452268518522</v>
      </c>
      <c r="I4654" t="s">
        <v>5972</v>
      </c>
      <c r="J4654">
        <v>0</v>
      </c>
      <c r="K4654">
        <v>90</v>
      </c>
      <c r="M4654">
        <v>4652</v>
      </c>
      <c r="N4654" s="16">
        <v>1.1574074074074073E-5</v>
      </c>
      <c r="O4654">
        <v>2</v>
      </c>
      <c r="P4654">
        <v>10</v>
      </c>
      <c r="Q4654">
        <f>pqZwift[[#This Row],[Afstand]]+IF(pqZwift[[#This Row],[Index]]&gt;1,Q4653,0)</f>
        <v>30406</v>
      </c>
      <c r="R4654">
        <v>35</v>
      </c>
      <c r="S4654">
        <v>90</v>
      </c>
    </row>
    <row r="4655" spans="2:19" x14ac:dyDescent="0.25">
      <c r="B4655">
        <v>4653</v>
      </c>
      <c r="C4655" t="s">
        <v>36</v>
      </c>
      <c r="D4655" t="s">
        <v>104</v>
      </c>
      <c r="E4655" s="10">
        <v>1.1574074074074073E-5</v>
      </c>
      <c r="F4655" t="s">
        <v>105</v>
      </c>
      <c r="G4655" t="s">
        <v>167</v>
      </c>
      <c r="H4655" s="11">
        <v>44171.452280092592</v>
      </c>
      <c r="I4655" t="s">
        <v>5973</v>
      </c>
      <c r="J4655">
        <v>0</v>
      </c>
      <c r="K4655">
        <v>90</v>
      </c>
      <c r="M4655">
        <v>4653</v>
      </c>
      <c r="N4655" s="16">
        <v>1.1574074074074073E-5</v>
      </c>
      <c r="O4655">
        <v>2</v>
      </c>
      <c r="P4655">
        <v>10</v>
      </c>
      <c r="Q4655">
        <f>pqZwift[[#This Row],[Afstand]]+IF(pqZwift[[#This Row],[Index]]&gt;1,Q4654,0)</f>
        <v>30416</v>
      </c>
      <c r="R4655">
        <v>35</v>
      </c>
      <c r="S4655">
        <v>90</v>
      </c>
    </row>
    <row r="4656" spans="2:19" x14ac:dyDescent="0.25">
      <c r="B4656">
        <v>4654</v>
      </c>
      <c r="C4656" t="s">
        <v>36</v>
      </c>
      <c r="D4656" t="s">
        <v>104</v>
      </c>
      <c r="E4656" s="10">
        <v>1.1574074074074073E-5</v>
      </c>
      <c r="F4656" t="s">
        <v>105</v>
      </c>
      <c r="G4656" t="s">
        <v>46</v>
      </c>
      <c r="H4656" s="11">
        <v>44171.452291666668</v>
      </c>
      <c r="I4656" t="s">
        <v>5974</v>
      </c>
      <c r="J4656">
        <v>0</v>
      </c>
      <c r="K4656">
        <v>91</v>
      </c>
      <c r="M4656">
        <v>4654</v>
      </c>
      <c r="N4656" s="16">
        <v>1.1574074074074073E-5</v>
      </c>
      <c r="O4656">
        <v>2</v>
      </c>
      <c r="P4656">
        <v>10</v>
      </c>
      <c r="Q4656">
        <f>pqZwift[[#This Row],[Afstand]]+IF(pqZwift[[#This Row],[Index]]&gt;1,Q4655,0)</f>
        <v>30426</v>
      </c>
      <c r="R4656">
        <v>35</v>
      </c>
      <c r="S4656">
        <v>91</v>
      </c>
    </row>
    <row r="4657" spans="2:19" x14ac:dyDescent="0.25">
      <c r="B4657">
        <v>4655</v>
      </c>
      <c r="C4657" t="s">
        <v>36</v>
      </c>
      <c r="D4657" t="s">
        <v>104</v>
      </c>
      <c r="E4657" s="10">
        <v>1.1574074074074073E-5</v>
      </c>
      <c r="F4657" t="s">
        <v>142</v>
      </c>
      <c r="G4657" t="s">
        <v>2710</v>
      </c>
      <c r="H4657" s="11">
        <v>44171.452303240738</v>
      </c>
      <c r="I4657" t="s">
        <v>5975</v>
      </c>
      <c r="J4657">
        <v>0</v>
      </c>
      <c r="K4657">
        <v>90</v>
      </c>
      <c r="M4657">
        <v>4655</v>
      </c>
      <c r="N4657" s="16">
        <v>1.1574074074074073E-5</v>
      </c>
      <c r="O4657">
        <v>2</v>
      </c>
      <c r="P4657">
        <v>10</v>
      </c>
      <c r="Q4657">
        <f>pqZwift[[#This Row],[Afstand]]+IF(pqZwift[[#This Row],[Index]]&gt;1,Q4656,0)</f>
        <v>30436</v>
      </c>
      <c r="R4657">
        <v>37</v>
      </c>
      <c r="S4657">
        <v>90</v>
      </c>
    </row>
    <row r="4658" spans="2:19" x14ac:dyDescent="0.25">
      <c r="B4658">
        <v>4656</v>
      </c>
      <c r="C4658" t="s">
        <v>36</v>
      </c>
      <c r="D4658" t="s">
        <v>87</v>
      </c>
      <c r="E4658" s="10">
        <v>1.1574074074074073E-5</v>
      </c>
      <c r="F4658" t="s">
        <v>101</v>
      </c>
      <c r="G4658" t="s">
        <v>4677</v>
      </c>
      <c r="H4658" s="11">
        <v>44171.452314814815</v>
      </c>
      <c r="I4658" t="s">
        <v>5976</v>
      </c>
      <c r="J4658">
        <v>0</v>
      </c>
      <c r="K4658">
        <v>91</v>
      </c>
      <c r="M4658">
        <v>4656</v>
      </c>
      <c r="N4658" s="16">
        <v>1.1574074074074073E-5</v>
      </c>
      <c r="O4658">
        <v>2</v>
      </c>
      <c r="P4658">
        <v>9</v>
      </c>
      <c r="Q4658">
        <f>pqZwift[[#This Row],[Afstand]]+IF(pqZwift[[#This Row],[Index]]&gt;1,Q4657,0)</f>
        <v>30445</v>
      </c>
      <c r="R4658">
        <v>33</v>
      </c>
      <c r="S4658">
        <v>91</v>
      </c>
    </row>
    <row r="4659" spans="2:19" x14ac:dyDescent="0.25">
      <c r="B4659">
        <v>4657</v>
      </c>
      <c r="C4659" t="s">
        <v>36</v>
      </c>
      <c r="D4659" t="s">
        <v>87</v>
      </c>
      <c r="E4659" s="10">
        <v>1.1574074074074073E-5</v>
      </c>
      <c r="F4659" t="s">
        <v>101</v>
      </c>
      <c r="G4659" t="s">
        <v>4677</v>
      </c>
      <c r="H4659" s="11">
        <v>44171.452326388891</v>
      </c>
      <c r="I4659" t="s">
        <v>5977</v>
      </c>
      <c r="J4659">
        <v>0</v>
      </c>
      <c r="K4659">
        <v>91</v>
      </c>
      <c r="M4659">
        <v>4657</v>
      </c>
      <c r="N4659" s="16">
        <v>1.1574074074074073E-5</v>
      </c>
      <c r="O4659">
        <v>2</v>
      </c>
      <c r="P4659">
        <v>9</v>
      </c>
      <c r="Q4659">
        <f>pqZwift[[#This Row],[Afstand]]+IF(pqZwift[[#This Row],[Index]]&gt;1,Q4658,0)</f>
        <v>30454</v>
      </c>
      <c r="R4659">
        <v>33</v>
      </c>
      <c r="S4659">
        <v>91</v>
      </c>
    </row>
    <row r="4660" spans="2:19" x14ac:dyDescent="0.25">
      <c r="B4660">
        <v>4658</v>
      </c>
      <c r="C4660" t="s">
        <v>36</v>
      </c>
      <c r="D4660" t="s">
        <v>87</v>
      </c>
      <c r="E4660" s="10">
        <v>1.1574074074074073E-5</v>
      </c>
      <c r="F4660" t="s">
        <v>101</v>
      </c>
      <c r="G4660" t="s">
        <v>4677</v>
      </c>
      <c r="H4660" s="11">
        <v>44171.452337962961</v>
      </c>
      <c r="I4660" t="s">
        <v>5978</v>
      </c>
      <c r="J4660">
        <v>0</v>
      </c>
      <c r="K4660">
        <v>91</v>
      </c>
      <c r="M4660">
        <v>4658</v>
      </c>
      <c r="N4660" s="16">
        <v>1.1574074074074073E-5</v>
      </c>
      <c r="O4660">
        <v>2</v>
      </c>
      <c r="P4660">
        <v>9</v>
      </c>
      <c r="Q4660">
        <f>pqZwift[[#This Row],[Afstand]]+IF(pqZwift[[#This Row],[Index]]&gt;1,Q4659,0)</f>
        <v>30463</v>
      </c>
      <c r="R4660">
        <v>33</v>
      </c>
      <c r="S4660">
        <v>91</v>
      </c>
    </row>
    <row r="4661" spans="2:19" x14ac:dyDescent="0.25">
      <c r="B4661">
        <v>4659</v>
      </c>
      <c r="C4661" t="s">
        <v>36</v>
      </c>
      <c r="D4661" t="s">
        <v>87</v>
      </c>
      <c r="E4661" s="10">
        <v>1.1574074074074073E-5</v>
      </c>
      <c r="F4661" t="s">
        <v>101</v>
      </c>
      <c r="G4661" t="s">
        <v>4677</v>
      </c>
      <c r="H4661" s="11">
        <v>44171.452349537038</v>
      </c>
      <c r="I4661" t="s">
        <v>5979</v>
      </c>
      <c r="J4661">
        <v>0</v>
      </c>
      <c r="K4661">
        <v>91</v>
      </c>
      <c r="M4661">
        <v>4659</v>
      </c>
      <c r="N4661" s="16">
        <v>1.1574074074074073E-5</v>
      </c>
      <c r="O4661">
        <v>2</v>
      </c>
      <c r="P4661">
        <v>9</v>
      </c>
      <c r="Q4661">
        <f>pqZwift[[#This Row],[Afstand]]+IF(pqZwift[[#This Row],[Index]]&gt;1,Q4660,0)</f>
        <v>30472</v>
      </c>
      <c r="R4661">
        <v>33</v>
      </c>
      <c r="S4661">
        <v>91</v>
      </c>
    </row>
    <row r="4662" spans="2:19" x14ac:dyDescent="0.25">
      <c r="B4662">
        <v>4660</v>
      </c>
      <c r="C4662" t="s">
        <v>36</v>
      </c>
      <c r="D4662" t="s">
        <v>87</v>
      </c>
      <c r="E4662" s="10">
        <v>1.1574074074074073E-5</v>
      </c>
      <c r="F4662" t="s">
        <v>88</v>
      </c>
      <c r="G4662" t="s">
        <v>176</v>
      </c>
      <c r="H4662" s="11">
        <v>44171.452361111114</v>
      </c>
      <c r="I4662" t="s">
        <v>5980</v>
      </c>
      <c r="J4662">
        <v>0</v>
      </c>
      <c r="K4662">
        <v>92</v>
      </c>
      <c r="M4662">
        <v>4660</v>
      </c>
      <c r="N4662" s="16">
        <v>1.1574074074074073E-5</v>
      </c>
      <c r="O4662">
        <v>2</v>
      </c>
      <c r="P4662">
        <v>9</v>
      </c>
      <c r="Q4662">
        <f>pqZwift[[#This Row],[Afstand]]+IF(pqZwift[[#This Row],[Index]]&gt;1,Q4661,0)</f>
        <v>30481</v>
      </c>
      <c r="R4662">
        <v>32</v>
      </c>
      <c r="S4662">
        <v>92</v>
      </c>
    </row>
    <row r="4663" spans="2:19" x14ac:dyDescent="0.25">
      <c r="B4663">
        <v>4661</v>
      </c>
      <c r="C4663" t="s">
        <v>36</v>
      </c>
      <c r="D4663" t="s">
        <v>87</v>
      </c>
      <c r="E4663" s="10">
        <v>1.1574074074074073E-5</v>
      </c>
      <c r="F4663" t="s">
        <v>88</v>
      </c>
      <c r="G4663" t="s">
        <v>5749</v>
      </c>
      <c r="H4663" s="11">
        <v>44171.452372685184</v>
      </c>
      <c r="I4663" t="s">
        <v>5981</v>
      </c>
      <c r="J4663">
        <v>0</v>
      </c>
      <c r="K4663">
        <v>91</v>
      </c>
      <c r="M4663">
        <v>4661</v>
      </c>
      <c r="N4663" s="16">
        <v>1.1574074074074073E-5</v>
      </c>
      <c r="O4663">
        <v>2</v>
      </c>
      <c r="P4663">
        <v>9</v>
      </c>
      <c r="Q4663">
        <f>pqZwift[[#This Row],[Afstand]]+IF(pqZwift[[#This Row],[Index]]&gt;1,Q4662,0)</f>
        <v>30490</v>
      </c>
      <c r="R4663">
        <v>32</v>
      </c>
      <c r="S4663">
        <v>91</v>
      </c>
    </row>
    <row r="4664" spans="2:19" x14ac:dyDescent="0.25">
      <c r="B4664">
        <v>4662</v>
      </c>
      <c r="C4664" t="s">
        <v>36</v>
      </c>
      <c r="D4664" t="s">
        <v>87</v>
      </c>
      <c r="E4664" s="10">
        <v>1.1574074074074073E-5</v>
      </c>
      <c r="F4664" t="s">
        <v>88</v>
      </c>
      <c r="G4664" t="s">
        <v>183</v>
      </c>
      <c r="H4664" s="11">
        <v>44171.452384259261</v>
      </c>
      <c r="I4664" t="s">
        <v>5982</v>
      </c>
      <c r="J4664">
        <v>0</v>
      </c>
      <c r="K4664">
        <v>90</v>
      </c>
      <c r="M4664">
        <v>4662</v>
      </c>
      <c r="N4664" s="16">
        <v>1.1574074074074073E-5</v>
      </c>
      <c r="O4664">
        <v>2</v>
      </c>
      <c r="P4664">
        <v>9</v>
      </c>
      <c r="Q4664">
        <f>pqZwift[[#This Row],[Afstand]]+IF(pqZwift[[#This Row],[Index]]&gt;1,Q4663,0)</f>
        <v>30499</v>
      </c>
      <c r="R4664">
        <v>32</v>
      </c>
      <c r="S4664">
        <v>90</v>
      </c>
    </row>
    <row r="4665" spans="2:19" x14ac:dyDescent="0.25">
      <c r="B4665">
        <v>4663</v>
      </c>
      <c r="C4665" t="s">
        <v>36</v>
      </c>
      <c r="D4665" t="s">
        <v>87</v>
      </c>
      <c r="E4665" s="10">
        <v>1.1574074074074073E-5</v>
      </c>
      <c r="F4665" t="s">
        <v>93</v>
      </c>
      <c r="G4665" t="s">
        <v>5696</v>
      </c>
      <c r="H4665" s="11">
        <v>44171.45239583333</v>
      </c>
      <c r="I4665" t="s">
        <v>5983</v>
      </c>
      <c r="J4665">
        <v>0</v>
      </c>
      <c r="K4665">
        <v>89</v>
      </c>
      <c r="M4665">
        <v>4663</v>
      </c>
      <c r="N4665" s="16">
        <v>1.1574074074074073E-5</v>
      </c>
      <c r="O4665">
        <v>2</v>
      </c>
      <c r="P4665">
        <v>9</v>
      </c>
      <c r="Q4665">
        <f>pqZwift[[#This Row],[Afstand]]+IF(pqZwift[[#This Row],[Index]]&gt;1,Q4664,0)</f>
        <v>30508</v>
      </c>
      <c r="R4665">
        <v>31</v>
      </c>
      <c r="S4665">
        <v>89</v>
      </c>
    </row>
    <row r="4666" spans="2:19" x14ac:dyDescent="0.25">
      <c r="B4666">
        <v>4664</v>
      </c>
      <c r="C4666" t="s">
        <v>36</v>
      </c>
      <c r="D4666" t="s">
        <v>104</v>
      </c>
      <c r="E4666" s="10">
        <v>1.1574074074074073E-5</v>
      </c>
      <c r="F4666" t="s">
        <v>105</v>
      </c>
      <c r="G4666" t="s">
        <v>5984</v>
      </c>
      <c r="H4666" s="11">
        <v>44171.452407407407</v>
      </c>
      <c r="I4666" t="s">
        <v>5985</v>
      </c>
      <c r="J4666">
        <v>0</v>
      </c>
      <c r="K4666">
        <v>89</v>
      </c>
      <c r="M4666">
        <v>4664</v>
      </c>
      <c r="N4666" s="16">
        <v>1.1574074074074073E-5</v>
      </c>
      <c r="O4666">
        <v>2</v>
      </c>
      <c r="P4666">
        <v>10</v>
      </c>
      <c r="Q4666">
        <f>pqZwift[[#This Row],[Afstand]]+IF(pqZwift[[#This Row],[Index]]&gt;1,Q4665,0)</f>
        <v>30518</v>
      </c>
      <c r="R4666">
        <v>35</v>
      </c>
      <c r="S4666">
        <v>89</v>
      </c>
    </row>
    <row r="4667" spans="2:19" x14ac:dyDescent="0.25">
      <c r="B4667">
        <v>4665</v>
      </c>
      <c r="C4667" t="s">
        <v>36</v>
      </c>
      <c r="D4667" t="s">
        <v>104</v>
      </c>
      <c r="E4667" s="10">
        <v>1.1574074074074073E-5</v>
      </c>
      <c r="F4667" t="s">
        <v>105</v>
      </c>
      <c r="G4667" t="s">
        <v>357</v>
      </c>
      <c r="H4667" s="11">
        <v>44171.452418981484</v>
      </c>
      <c r="I4667" t="s">
        <v>5986</v>
      </c>
      <c r="J4667">
        <v>0</v>
      </c>
      <c r="K4667">
        <v>89</v>
      </c>
      <c r="M4667">
        <v>4665</v>
      </c>
      <c r="N4667" s="16">
        <v>1.1574074074074073E-5</v>
      </c>
      <c r="O4667">
        <v>2</v>
      </c>
      <c r="P4667">
        <v>10</v>
      </c>
      <c r="Q4667">
        <f>pqZwift[[#This Row],[Afstand]]+IF(pqZwift[[#This Row],[Index]]&gt;1,Q4666,0)</f>
        <v>30528</v>
      </c>
      <c r="R4667">
        <v>35</v>
      </c>
      <c r="S4667">
        <v>89</v>
      </c>
    </row>
    <row r="4668" spans="2:19" x14ac:dyDescent="0.25">
      <c r="B4668">
        <v>4666</v>
      </c>
      <c r="C4668" t="s">
        <v>36</v>
      </c>
      <c r="D4668" t="s">
        <v>35</v>
      </c>
      <c r="E4668" s="10">
        <v>1.1574074074074073E-5</v>
      </c>
      <c r="F4668" t="s">
        <v>93</v>
      </c>
      <c r="G4668" t="s">
        <v>5558</v>
      </c>
      <c r="H4668" s="11">
        <v>44171.452430555553</v>
      </c>
      <c r="I4668" t="s">
        <v>5987</v>
      </c>
      <c r="J4668">
        <v>0</v>
      </c>
      <c r="K4668">
        <v>88</v>
      </c>
      <c r="M4668">
        <v>4666</v>
      </c>
      <c r="N4668" s="16">
        <v>1.1574074074074073E-5</v>
      </c>
      <c r="O4668">
        <v>2</v>
      </c>
      <c r="P4668">
        <v>8</v>
      </c>
      <c r="Q4668">
        <f>pqZwift[[#This Row],[Afstand]]+IF(pqZwift[[#This Row],[Index]]&gt;1,Q4667,0)</f>
        <v>30536</v>
      </c>
      <c r="R4668">
        <v>31</v>
      </c>
      <c r="S4668">
        <v>88</v>
      </c>
    </row>
    <row r="4669" spans="2:19" x14ac:dyDescent="0.25">
      <c r="B4669">
        <v>4667</v>
      </c>
      <c r="C4669" t="s">
        <v>36</v>
      </c>
      <c r="D4669" t="s">
        <v>35</v>
      </c>
      <c r="E4669" s="10">
        <v>1.1574074074074073E-5</v>
      </c>
      <c r="F4669" t="s">
        <v>161</v>
      </c>
      <c r="G4669" t="s">
        <v>376</v>
      </c>
      <c r="H4669" s="11">
        <v>44171.45244212963</v>
      </c>
      <c r="I4669" t="s">
        <v>5988</v>
      </c>
      <c r="J4669">
        <v>0</v>
      </c>
      <c r="K4669">
        <v>89</v>
      </c>
      <c r="M4669">
        <v>4667</v>
      </c>
      <c r="N4669" s="16">
        <v>1.1574074074074073E-5</v>
      </c>
      <c r="O4669">
        <v>2</v>
      </c>
      <c r="P4669">
        <v>8</v>
      </c>
      <c r="Q4669">
        <f>pqZwift[[#This Row],[Afstand]]+IF(pqZwift[[#This Row],[Index]]&gt;1,Q4668,0)</f>
        <v>30544</v>
      </c>
      <c r="R4669">
        <v>30</v>
      </c>
      <c r="S4669">
        <v>89</v>
      </c>
    </row>
    <row r="4670" spans="2:19" x14ac:dyDescent="0.25">
      <c r="B4670">
        <v>4668</v>
      </c>
      <c r="C4670" t="s">
        <v>36</v>
      </c>
      <c r="D4670" t="s">
        <v>35</v>
      </c>
      <c r="E4670" s="10">
        <v>1.1574074074074073E-5</v>
      </c>
      <c r="F4670" t="s">
        <v>161</v>
      </c>
      <c r="G4670" t="s">
        <v>5692</v>
      </c>
      <c r="H4670" s="11">
        <v>44171.452453703707</v>
      </c>
      <c r="I4670" t="s">
        <v>5989</v>
      </c>
      <c r="J4670">
        <v>0</v>
      </c>
      <c r="K4670">
        <v>89</v>
      </c>
      <c r="M4670">
        <v>4668</v>
      </c>
      <c r="N4670" s="16">
        <v>1.1574074074074073E-5</v>
      </c>
      <c r="O4670">
        <v>2</v>
      </c>
      <c r="P4670">
        <v>8</v>
      </c>
      <c r="Q4670">
        <f>pqZwift[[#This Row],[Afstand]]+IF(pqZwift[[#This Row],[Index]]&gt;1,Q4669,0)</f>
        <v>30552</v>
      </c>
      <c r="R4670">
        <v>30</v>
      </c>
      <c r="S4670">
        <v>89</v>
      </c>
    </row>
    <row r="4671" spans="2:19" x14ac:dyDescent="0.25">
      <c r="B4671">
        <v>4669</v>
      </c>
      <c r="C4671" t="s">
        <v>36</v>
      </c>
      <c r="D4671" t="s">
        <v>117</v>
      </c>
      <c r="E4671" s="10">
        <v>1.1574074074074073E-5</v>
      </c>
      <c r="F4671" t="s">
        <v>388</v>
      </c>
      <c r="G4671" t="s">
        <v>351</v>
      </c>
      <c r="H4671" s="11">
        <v>44171.452465277776</v>
      </c>
      <c r="I4671" t="s">
        <v>5990</v>
      </c>
      <c r="J4671">
        <v>0</v>
      </c>
      <c r="K4671">
        <v>89</v>
      </c>
      <c r="M4671">
        <v>4669</v>
      </c>
      <c r="N4671" s="16">
        <v>1.1574074074074073E-5</v>
      </c>
      <c r="O4671">
        <v>2</v>
      </c>
      <c r="P4671">
        <v>11</v>
      </c>
      <c r="Q4671">
        <f>pqZwift[[#This Row],[Afstand]]+IF(pqZwift[[#This Row],[Index]]&gt;1,Q4670,0)</f>
        <v>30563</v>
      </c>
      <c r="R4671">
        <v>38</v>
      </c>
      <c r="S4671">
        <v>89</v>
      </c>
    </row>
    <row r="4672" spans="2:19" x14ac:dyDescent="0.25">
      <c r="B4672">
        <v>4670</v>
      </c>
      <c r="C4672" t="s">
        <v>36</v>
      </c>
      <c r="D4672" t="s">
        <v>35</v>
      </c>
      <c r="E4672" s="10">
        <v>1.1574074074074073E-5</v>
      </c>
      <c r="F4672" t="s">
        <v>161</v>
      </c>
      <c r="G4672" t="s">
        <v>351</v>
      </c>
      <c r="H4672" s="11">
        <v>44171.452476851853</v>
      </c>
      <c r="I4672" t="s">
        <v>5991</v>
      </c>
      <c r="J4672">
        <v>0</v>
      </c>
      <c r="K4672">
        <v>90</v>
      </c>
      <c r="M4672">
        <v>4670</v>
      </c>
      <c r="N4672" s="16">
        <v>1.1574074074074073E-5</v>
      </c>
      <c r="O4672">
        <v>2</v>
      </c>
      <c r="P4672">
        <v>8</v>
      </c>
      <c r="Q4672">
        <f>pqZwift[[#This Row],[Afstand]]+IF(pqZwift[[#This Row],[Index]]&gt;1,Q4671,0)</f>
        <v>30571</v>
      </c>
      <c r="R4672">
        <v>30</v>
      </c>
      <c r="S4672">
        <v>90</v>
      </c>
    </row>
    <row r="4673" spans="2:19" x14ac:dyDescent="0.25">
      <c r="B4673">
        <v>4671</v>
      </c>
      <c r="C4673" t="s">
        <v>36</v>
      </c>
      <c r="D4673" t="s">
        <v>35</v>
      </c>
      <c r="E4673" s="10">
        <v>1.1574074074074073E-5</v>
      </c>
      <c r="F4673" t="s">
        <v>84</v>
      </c>
      <c r="G4673" t="s">
        <v>5682</v>
      </c>
      <c r="H4673" s="11">
        <v>44171.452488425923</v>
      </c>
      <c r="I4673" t="s">
        <v>5992</v>
      </c>
      <c r="J4673">
        <v>0</v>
      </c>
      <c r="K4673">
        <v>89</v>
      </c>
      <c r="M4673">
        <v>4671</v>
      </c>
      <c r="N4673" s="16">
        <v>1.1574074074074073E-5</v>
      </c>
      <c r="O4673">
        <v>2</v>
      </c>
      <c r="P4673">
        <v>8</v>
      </c>
      <c r="Q4673">
        <f>pqZwift[[#This Row],[Afstand]]+IF(pqZwift[[#This Row],[Index]]&gt;1,Q4672,0)</f>
        <v>30579</v>
      </c>
      <c r="R4673">
        <v>29</v>
      </c>
      <c r="S4673">
        <v>89</v>
      </c>
    </row>
    <row r="4674" spans="2:19" x14ac:dyDescent="0.25">
      <c r="B4674">
        <v>4672</v>
      </c>
      <c r="C4674" t="s">
        <v>36</v>
      </c>
      <c r="D4674" t="s">
        <v>117</v>
      </c>
      <c r="E4674" s="10">
        <v>1.1574074074074073E-5</v>
      </c>
      <c r="F4674" t="s">
        <v>388</v>
      </c>
      <c r="G4674" t="s">
        <v>5993</v>
      </c>
      <c r="H4674" s="11">
        <v>44171.452499999999</v>
      </c>
      <c r="I4674" t="s">
        <v>212</v>
      </c>
      <c r="J4674">
        <v>0</v>
      </c>
      <c r="K4674">
        <v>90</v>
      </c>
      <c r="M4674">
        <v>4672</v>
      </c>
      <c r="N4674" s="16">
        <v>1.1574074074074073E-5</v>
      </c>
      <c r="O4674">
        <v>2</v>
      </c>
      <c r="P4674">
        <v>11</v>
      </c>
      <c r="Q4674">
        <f>pqZwift[[#This Row],[Afstand]]+IF(pqZwift[[#This Row],[Index]]&gt;1,Q4673,0)</f>
        <v>30590</v>
      </c>
      <c r="R4674">
        <v>38</v>
      </c>
      <c r="S4674">
        <v>90</v>
      </c>
    </row>
    <row r="4675" spans="2:19" x14ac:dyDescent="0.25">
      <c r="B4675">
        <v>4673</v>
      </c>
      <c r="C4675" t="s">
        <v>36</v>
      </c>
      <c r="D4675" t="s">
        <v>35</v>
      </c>
      <c r="E4675" s="10">
        <v>1.1574074074074073E-5</v>
      </c>
      <c r="F4675" t="s">
        <v>161</v>
      </c>
      <c r="G4675" t="s">
        <v>2868</v>
      </c>
      <c r="H4675" s="11">
        <v>44171.452511574076</v>
      </c>
      <c r="I4675" t="s">
        <v>5994</v>
      </c>
      <c r="J4675">
        <v>0</v>
      </c>
      <c r="K4675">
        <v>89</v>
      </c>
      <c r="M4675">
        <v>4673</v>
      </c>
      <c r="N4675" s="16">
        <v>1.1574074074074073E-5</v>
      </c>
      <c r="O4675">
        <v>2</v>
      </c>
      <c r="P4675">
        <v>8</v>
      </c>
      <c r="Q4675">
        <f>pqZwift[[#This Row],[Afstand]]+IF(pqZwift[[#This Row],[Index]]&gt;1,Q4674,0)</f>
        <v>30598</v>
      </c>
      <c r="R4675">
        <v>30</v>
      </c>
      <c r="S4675">
        <v>89</v>
      </c>
    </row>
    <row r="4676" spans="2:19" x14ac:dyDescent="0.25">
      <c r="B4676">
        <v>4674</v>
      </c>
      <c r="C4676" t="s">
        <v>36</v>
      </c>
      <c r="D4676" t="s">
        <v>35</v>
      </c>
      <c r="E4676" s="10">
        <v>1.1574074074074073E-5</v>
      </c>
      <c r="F4676" t="s">
        <v>161</v>
      </c>
      <c r="G4676" t="s">
        <v>320</v>
      </c>
      <c r="H4676" s="11">
        <v>44171.452523148146</v>
      </c>
      <c r="I4676" t="s">
        <v>5995</v>
      </c>
      <c r="J4676">
        <v>0</v>
      </c>
      <c r="K4676">
        <v>89</v>
      </c>
      <c r="M4676">
        <v>4674</v>
      </c>
      <c r="N4676" s="16">
        <v>1.1574074074074073E-5</v>
      </c>
      <c r="O4676">
        <v>2</v>
      </c>
      <c r="P4676">
        <v>8</v>
      </c>
      <c r="Q4676">
        <f>pqZwift[[#This Row],[Afstand]]+IF(pqZwift[[#This Row],[Index]]&gt;1,Q4675,0)</f>
        <v>30606</v>
      </c>
      <c r="R4676">
        <v>30</v>
      </c>
      <c r="S4676">
        <v>89</v>
      </c>
    </row>
    <row r="4677" spans="2:19" x14ac:dyDescent="0.25">
      <c r="B4677">
        <v>4675</v>
      </c>
      <c r="C4677" t="s">
        <v>36</v>
      </c>
      <c r="D4677" t="s">
        <v>104</v>
      </c>
      <c r="E4677" s="10">
        <v>1.1574074074074073E-5</v>
      </c>
      <c r="F4677" t="s">
        <v>98</v>
      </c>
      <c r="G4677" t="s">
        <v>5996</v>
      </c>
      <c r="H4677" s="11">
        <v>44171.452534722222</v>
      </c>
      <c r="I4677" t="s">
        <v>5997</v>
      </c>
      <c r="J4677">
        <v>0</v>
      </c>
      <c r="K4677">
        <v>88</v>
      </c>
      <c r="M4677">
        <v>4675</v>
      </c>
      <c r="N4677" s="16">
        <v>1.1574074074074073E-5</v>
      </c>
      <c r="O4677">
        <v>2</v>
      </c>
      <c r="P4677">
        <v>10</v>
      </c>
      <c r="Q4677">
        <f>pqZwift[[#This Row],[Afstand]]+IF(pqZwift[[#This Row],[Index]]&gt;1,Q4676,0)</f>
        <v>30616</v>
      </c>
      <c r="R4677">
        <v>34</v>
      </c>
      <c r="S4677">
        <v>88</v>
      </c>
    </row>
    <row r="4678" spans="2:19" x14ac:dyDescent="0.25">
      <c r="B4678">
        <v>4676</v>
      </c>
      <c r="C4678" t="s">
        <v>36</v>
      </c>
      <c r="D4678" t="s">
        <v>104</v>
      </c>
      <c r="E4678" s="10">
        <v>1.1574074074074073E-5</v>
      </c>
      <c r="F4678" t="s">
        <v>105</v>
      </c>
      <c r="G4678" t="s">
        <v>5998</v>
      </c>
      <c r="H4678" s="11">
        <v>44171.452546296299</v>
      </c>
      <c r="I4678" t="s">
        <v>5999</v>
      </c>
      <c r="J4678">
        <v>0</v>
      </c>
      <c r="K4678">
        <v>89</v>
      </c>
      <c r="M4678">
        <v>4676</v>
      </c>
      <c r="N4678" s="16">
        <v>1.1574074074074073E-5</v>
      </c>
      <c r="O4678">
        <v>2</v>
      </c>
      <c r="P4678">
        <v>10</v>
      </c>
      <c r="Q4678">
        <f>pqZwift[[#This Row],[Afstand]]+IF(pqZwift[[#This Row],[Index]]&gt;1,Q4677,0)</f>
        <v>30626</v>
      </c>
      <c r="R4678">
        <v>35</v>
      </c>
      <c r="S4678">
        <v>89</v>
      </c>
    </row>
    <row r="4679" spans="2:19" x14ac:dyDescent="0.25">
      <c r="B4679">
        <v>4677</v>
      </c>
      <c r="C4679" t="s">
        <v>36</v>
      </c>
      <c r="D4679" t="s">
        <v>87</v>
      </c>
      <c r="E4679" s="10">
        <v>1.1574074074074073E-5</v>
      </c>
      <c r="F4679" t="s">
        <v>93</v>
      </c>
      <c r="G4679" t="s">
        <v>223</v>
      </c>
      <c r="H4679" s="11">
        <v>44171.452557870369</v>
      </c>
      <c r="I4679" t="s">
        <v>224</v>
      </c>
      <c r="J4679">
        <v>0</v>
      </c>
      <c r="K4679">
        <v>88</v>
      </c>
      <c r="M4679">
        <v>4677</v>
      </c>
      <c r="N4679" s="16">
        <v>1.1574074074074073E-5</v>
      </c>
      <c r="O4679">
        <v>2</v>
      </c>
      <c r="P4679">
        <v>9</v>
      </c>
      <c r="Q4679">
        <f>pqZwift[[#This Row],[Afstand]]+IF(pqZwift[[#This Row],[Index]]&gt;1,Q4678,0)</f>
        <v>30635</v>
      </c>
      <c r="R4679">
        <v>31</v>
      </c>
      <c r="S4679">
        <v>88</v>
      </c>
    </row>
    <row r="4680" spans="2:19" x14ac:dyDescent="0.25">
      <c r="B4680">
        <v>4678</v>
      </c>
      <c r="C4680" t="s">
        <v>36</v>
      </c>
      <c r="D4680" t="s">
        <v>43</v>
      </c>
      <c r="E4680" s="10">
        <v>1.1574074074074073E-5</v>
      </c>
      <c r="F4680" t="s">
        <v>73</v>
      </c>
      <c r="G4680" t="s">
        <v>4512</v>
      </c>
      <c r="H4680" s="11">
        <v>44171.452569444446</v>
      </c>
      <c r="I4680" t="s">
        <v>226</v>
      </c>
      <c r="J4680">
        <v>0</v>
      </c>
      <c r="K4680">
        <v>89</v>
      </c>
      <c r="M4680">
        <v>4678</v>
      </c>
      <c r="N4680" s="16">
        <v>1.1574074074074073E-5</v>
      </c>
      <c r="O4680">
        <v>2</v>
      </c>
      <c r="P4680">
        <v>7</v>
      </c>
      <c r="Q4680">
        <f>pqZwift[[#This Row],[Afstand]]+IF(pqZwift[[#This Row],[Index]]&gt;1,Q4679,0)</f>
        <v>30642</v>
      </c>
      <c r="R4680">
        <v>24</v>
      </c>
      <c r="S4680">
        <v>89</v>
      </c>
    </row>
    <row r="4681" spans="2:19" x14ac:dyDescent="0.25">
      <c r="B4681">
        <v>4679</v>
      </c>
      <c r="C4681" t="s">
        <v>36</v>
      </c>
      <c r="D4681" t="s">
        <v>104</v>
      </c>
      <c r="E4681" s="10">
        <v>1.1574074074074073E-5</v>
      </c>
      <c r="F4681" t="s">
        <v>98</v>
      </c>
      <c r="G4681" t="s">
        <v>6000</v>
      </c>
      <c r="H4681" s="11">
        <v>44171.452581018515</v>
      </c>
      <c r="I4681" t="s">
        <v>228</v>
      </c>
      <c r="J4681">
        <v>0</v>
      </c>
      <c r="K4681">
        <v>88</v>
      </c>
      <c r="M4681">
        <v>4679</v>
      </c>
      <c r="N4681" s="16">
        <v>1.1574074074074073E-5</v>
      </c>
      <c r="O4681">
        <v>2</v>
      </c>
      <c r="P4681">
        <v>10</v>
      </c>
      <c r="Q4681">
        <f>pqZwift[[#This Row],[Afstand]]+IF(pqZwift[[#This Row],[Index]]&gt;1,Q4680,0)</f>
        <v>30652</v>
      </c>
      <c r="R4681">
        <v>34</v>
      </c>
      <c r="S4681">
        <v>88</v>
      </c>
    </row>
    <row r="4682" spans="2:19" x14ac:dyDescent="0.25">
      <c r="B4682">
        <v>4680</v>
      </c>
      <c r="C4682" t="s">
        <v>36</v>
      </c>
      <c r="D4682" t="s">
        <v>35</v>
      </c>
      <c r="E4682" s="10">
        <v>1.1574074074074073E-5</v>
      </c>
      <c r="F4682" t="s">
        <v>84</v>
      </c>
      <c r="G4682" t="s">
        <v>6001</v>
      </c>
      <c r="H4682" s="11">
        <v>44171.452592592592</v>
      </c>
      <c r="I4682" t="s">
        <v>6002</v>
      </c>
      <c r="J4682">
        <v>0</v>
      </c>
      <c r="K4682">
        <v>89</v>
      </c>
      <c r="M4682">
        <v>4680</v>
      </c>
      <c r="N4682" s="16">
        <v>1.1574074074074073E-5</v>
      </c>
      <c r="O4682">
        <v>2</v>
      </c>
      <c r="P4682">
        <v>8</v>
      </c>
      <c r="Q4682">
        <f>pqZwift[[#This Row],[Afstand]]+IF(pqZwift[[#This Row],[Index]]&gt;1,Q4681,0)</f>
        <v>30660</v>
      </c>
      <c r="R4682">
        <v>29</v>
      </c>
      <c r="S4682">
        <v>89</v>
      </c>
    </row>
    <row r="4683" spans="2:19" x14ac:dyDescent="0.25">
      <c r="B4683">
        <v>4681</v>
      </c>
      <c r="C4683" t="s">
        <v>36</v>
      </c>
      <c r="D4683" t="s">
        <v>35</v>
      </c>
      <c r="E4683" s="10">
        <v>1.1574074074074073E-5</v>
      </c>
      <c r="F4683" t="s">
        <v>76</v>
      </c>
      <c r="G4683" t="s">
        <v>5794</v>
      </c>
      <c r="H4683" s="11">
        <v>44171.452604166669</v>
      </c>
      <c r="I4683" t="s">
        <v>6003</v>
      </c>
      <c r="J4683">
        <v>0</v>
      </c>
      <c r="K4683">
        <v>0</v>
      </c>
    </row>
    <row r="4684" spans="2:19" x14ac:dyDescent="0.25">
      <c r="B4684">
        <v>4682</v>
      </c>
      <c r="C4684" t="s">
        <v>36</v>
      </c>
      <c r="D4684" t="s">
        <v>55</v>
      </c>
      <c r="E4684" s="10">
        <v>1.1574074074074073E-5</v>
      </c>
      <c r="F4684" t="s">
        <v>921</v>
      </c>
      <c r="G4684" t="s">
        <v>237</v>
      </c>
      <c r="H4684" s="11">
        <v>44171.452615740738</v>
      </c>
      <c r="I4684" t="s">
        <v>6004</v>
      </c>
      <c r="J4684">
        <v>0</v>
      </c>
      <c r="K4684">
        <v>0</v>
      </c>
    </row>
    <row r="4685" spans="2:19" x14ac:dyDescent="0.25">
      <c r="B4685">
        <v>4683</v>
      </c>
      <c r="C4685" t="s">
        <v>36</v>
      </c>
      <c r="D4685" t="s">
        <v>43</v>
      </c>
      <c r="E4685" s="10">
        <v>1.1574074074074073E-5</v>
      </c>
      <c r="F4685" t="s">
        <v>79</v>
      </c>
      <c r="G4685" t="s">
        <v>280</v>
      </c>
      <c r="H4685" s="11">
        <v>44171.452627314815</v>
      </c>
      <c r="I4685" t="s">
        <v>236</v>
      </c>
      <c r="J4685">
        <v>0</v>
      </c>
      <c r="K4685">
        <v>0</v>
      </c>
    </row>
    <row r="4686" spans="2:19" x14ac:dyDescent="0.25">
      <c r="B4686">
        <v>4684</v>
      </c>
      <c r="C4686" t="s">
        <v>36</v>
      </c>
      <c r="D4686" t="s">
        <v>44</v>
      </c>
      <c r="E4686" s="10">
        <v>1.1574074074074073E-5</v>
      </c>
      <c r="F4686" t="s">
        <v>45</v>
      </c>
      <c r="G4686" t="s">
        <v>2570</v>
      </c>
      <c r="H4686" s="11">
        <v>44171.452638888892</v>
      </c>
      <c r="I4686" t="s">
        <v>6005</v>
      </c>
      <c r="J4686">
        <v>0</v>
      </c>
      <c r="K4686">
        <v>0</v>
      </c>
    </row>
    <row r="4687" spans="2:19" x14ac:dyDescent="0.25">
      <c r="B4687">
        <v>4685</v>
      </c>
      <c r="C4687" t="s">
        <v>36</v>
      </c>
      <c r="D4687" t="s">
        <v>44</v>
      </c>
      <c r="E4687" s="10">
        <v>1.1574074074074073E-5</v>
      </c>
      <c r="F4687" t="s">
        <v>1151</v>
      </c>
      <c r="G4687" t="s">
        <v>273</v>
      </c>
      <c r="H4687" s="11">
        <v>44171.452650462961</v>
      </c>
      <c r="I4687" t="s">
        <v>6006</v>
      </c>
      <c r="J4687">
        <v>0</v>
      </c>
      <c r="K4687">
        <v>0</v>
      </c>
    </row>
    <row r="4688" spans="2:19" x14ac:dyDescent="0.25">
      <c r="B4688">
        <v>4686</v>
      </c>
      <c r="C4688" t="s">
        <v>36</v>
      </c>
      <c r="D4688" t="s">
        <v>44</v>
      </c>
      <c r="E4688" s="10">
        <v>1.1574074074074073E-5</v>
      </c>
      <c r="F4688" t="s">
        <v>52</v>
      </c>
      <c r="G4688" t="s">
        <v>1318</v>
      </c>
      <c r="H4688" s="11">
        <v>44171.452662037038</v>
      </c>
      <c r="I4688" t="s">
        <v>239</v>
      </c>
      <c r="J4688">
        <v>0</v>
      </c>
      <c r="K4688">
        <v>0</v>
      </c>
    </row>
    <row r="4689" spans="2:11" x14ac:dyDescent="0.25">
      <c r="B4689">
        <v>4687</v>
      </c>
      <c r="C4689" t="s">
        <v>36</v>
      </c>
      <c r="D4689" t="s">
        <v>36</v>
      </c>
      <c r="E4689" s="10">
        <v>1.1574074074074073E-5</v>
      </c>
      <c r="F4689" t="s">
        <v>1164</v>
      </c>
      <c r="G4689" t="s">
        <v>2679</v>
      </c>
      <c r="H4689" s="11">
        <v>44171.452673611115</v>
      </c>
      <c r="I4689" t="s">
        <v>6007</v>
      </c>
      <c r="J4689">
        <v>0</v>
      </c>
      <c r="K4689">
        <v>0</v>
      </c>
    </row>
    <row r="4690" spans="2:11" x14ac:dyDescent="0.25">
      <c r="B4690">
        <v>4688</v>
      </c>
      <c r="C4690" t="s">
        <v>36</v>
      </c>
      <c r="D4690" t="s">
        <v>136</v>
      </c>
      <c r="E4690" s="10">
        <v>1.1574074074074073E-5</v>
      </c>
      <c r="F4690" t="s">
        <v>3274</v>
      </c>
      <c r="G4690" t="s">
        <v>336</v>
      </c>
      <c r="H4690" s="11">
        <v>44171.452685185184</v>
      </c>
      <c r="I4690" t="s">
        <v>6008</v>
      </c>
      <c r="J4690">
        <v>0</v>
      </c>
      <c r="K4690">
        <v>0</v>
      </c>
    </row>
    <row r="4691" spans="2:11" x14ac:dyDescent="0.25">
      <c r="B4691">
        <v>4689</v>
      </c>
      <c r="C4691" t="s">
        <v>36</v>
      </c>
      <c r="D4691" t="s">
        <v>136</v>
      </c>
      <c r="E4691" s="10">
        <v>1.1574074074074073E-5</v>
      </c>
      <c r="F4691" t="s">
        <v>3274</v>
      </c>
      <c r="G4691" t="s">
        <v>1296</v>
      </c>
      <c r="H4691" s="11">
        <v>44171.452696759261</v>
      </c>
      <c r="I4691" t="s">
        <v>6009</v>
      </c>
      <c r="J4691">
        <v>0</v>
      </c>
      <c r="K4691">
        <v>0</v>
      </c>
    </row>
    <row r="4692" spans="2:11" x14ac:dyDescent="0.25">
      <c r="B4692">
        <v>4690</v>
      </c>
      <c r="C4692" t="s">
        <v>36</v>
      </c>
      <c r="D4692" t="s">
        <v>407</v>
      </c>
      <c r="E4692" s="10">
        <v>1.1574074074074073E-5</v>
      </c>
      <c r="F4692" t="s">
        <v>6010</v>
      </c>
      <c r="G4692" t="s">
        <v>336</v>
      </c>
      <c r="H4692" s="11">
        <v>44171.452708333331</v>
      </c>
      <c r="I4692" t="s">
        <v>241</v>
      </c>
      <c r="J4692">
        <v>0</v>
      </c>
      <c r="K4692">
        <v>0</v>
      </c>
    </row>
    <row r="4693" spans="2:11" x14ac:dyDescent="0.25">
      <c r="B4693">
        <v>4691</v>
      </c>
      <c r="C4693" t="s">
        <v>36</v>
      </c>
      <c r="D4693" t="s">
        <v>407</v>
      </c>
      <c r="E4693" s="10">
        <v>1.1574074074074073E-5</v>
      </c>
      <c r="F4693" t="s">
        <v>6011</v>
      </c>
      <c r="G4693" t="s">
        <v>41</v>
      </c>
      <c r="H4693" s="11">
        <v>44171.452719907407</v>
      </c>
      <c r="I4693" t="s">
        <v>6012</v>
      </c>
      <c r="J4693">
        <v>0</v>
      </c>
      <c r="K4693">
        <v>0</v>
      </c>
    </row>
    <row r="4694" spans="2:11" x14ac:dyDescent="0.25">
      <c r="B4694">
        <v>4692</v>
      </c>
      <c r="C4694" t="s">
        <v>36</v>
      </c>
      <c r="D4694" t="s">
        <v>407</v>
      </c>
      <c r="E4694" s="10">
        <v>1.1574074074074073E-5</v>
      </c>
      <c r="F4694" t="s">
        <v>6011</v>
      </c>
      <c r="G4694" t="s">
        <v>41</v>
      </c>
      <c r="H4694" s="11">
        <v>44171.452731481484</v>
      </c>
      <c r="I4694" t="s">
        <v>6012</v>
      </c>
      <c r="J4694">
        <v>0</v>
      </c>
      <c r="K4694">
        <v>0</v>
      </c>
    </row>
    <row r="4695" spans="2:11" x14ac:dyDescent="0.25">
      <c r="B4695">
        <v>4693</v>
      </c>
      <c r="C4695" t="s">
        <v>36</v>
      </c>
      <c r="D4695" t="s">
        <v>407</v>
      </c>
      <c r="E4695" s="10">
        <v>1.1574074074074073E-5</v>
      </c>
      <c r="F4695" t="s">
        <v>6011</v>
      </c>
      <c r="G4695" t="s">
        <v>41</v>
      </c>
      <c r="H4695" s="11">
        <v>44171.452743055554</v>
      </c>
      <c r="I4695" t="s">
        <v>6012</v>
      </c>
      <c r="J4695">
        <v>0</v>
      </c>
      <c r="K4695">
        <v>0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D4B8C-53E0-44E9-9C8A-0E931B914326}">
  <dimension ref="B1:H80"/>
  <sheetViews>
    <sheetView workbookViewId="0"/>
  </sheetViews>
  <sheetFormatPr defaultRowHeight="15" x14ac:dyDescent="0.25"/>
  <cols>
    <col min="1" max="1" width="3.140625" customWidth="1"/>
    <col min="2" max="2" width="10.85546875" bestFit="1" customWidth="1"/>
    <col min="3" max="3" width="14.140625" bestFit="1" customWidth="1"/>
    <col min="4" max="4" width="7.42578125" bestFit="1" customWidth="1"/>
    <col min="5" max="5" width="10.85546875" bestFit="1" customWidth="1"/>
    <col min="6" max="6" width="14.140625" bestFit="1" customWidth="1"/>
    <col min="7" max="7" width="8.85546875" bestFit="1" customWidth="1"/>
    <col min="8" max="8" width="7.28515625" bestFit="1" customWidth="1"/>
  </cols>
  <sheetData>
    <row r="1" spans="2:8" ht="15.75" thickBot="1" x14ac:dyDescent="0.3"/>
    <row r="2" spans="2:8" x14ac:dyDescent="0.25">
      <c r="B2" s="12"/>
      <c r="C2" s="13" t="s">
        <v>28</v>
      </c>
      <c r="D2" s="14" t="s">
        <v>26</v>
      </c>
      <c r="E2" s="14" t="s">
        <v>27</v>
      </c>
      <c r="F2" s="14" t="s">
        <v>6013</v>
      </c>
      <c r="G2" s="14" t="s">
        <v>29</v>
      </c>
      <c r="H2" s="15" t="s">
        <v>34</v>
      </c>
    </row>
    <row r="3" spans="2:8" x14ac:dyDescent="0.25">
      <c r="B3" s="17" t="s">
        <v>6014</v>
      </c>
      <c r="C3" s="18">
        <f>MIN(pqZwift[Tijd])</f>
        <v>1.1574074074074073E-5</v>
      </c>
      <c r="D3" s="19">
        <f>MIN(pqZwift[Hoogte])</f>
        <v>-6</v>
      </c>
      <c r="E3" s="19">
        <f>MIN(pqZwift[Afstand])</f>
        <v>1</v>
      </c>
      <c r="F3" s="20">
        <f>MIN(pqZwift[CumAfst])</f>
        <v>2</v>
      </c>
      <c r="G3" s="19">
        <f>MIN(pqZwift[Snelheid])</f>
        <v>5</v>
      </c>
      <c r="H3" s="21">
        <f>MIN(pqZwift[Cadans])</f>
        <v>57</v>
      </c>
    </row>
    <row r="4" spans="2:8" x14ac:dyDescent="0.25">
      <c r="B4" s="17" t="s">
        <v>6015</v>
      </c>
      <c r="C4" s="18">
        <f>MAX(pqZwift[Tijd])</f>
        <v>1.1574074074074073E-5</v>
      </c>
      <c r="D4" s="19">
        <f>MAX(pqZwift[Hoogte])</f>
        <v>100</v>
      </c>
      <c r="E4" s="19">
        <f>MAX(pqZwift[Afstand])</f>
        <v>20</v>
      </c>
      <c r="F4" s="20">
        <f>MAX(pqZwift[CumAfst])</f>
        <v>30660</v>
      </c>
      <c r="G4" s="19">
        <f>MAX(pqZwift[Snelheid])</f>
        <v>72</v>
      </c>
      <c r="H4" s="21">
        <f>MAX(pqZwift[Cadans])</f>
        <v>97</v>
      </c>
    </row>
    <row r="5" spans="2:8" x14ac:dyDescent="0.25">
      <c r="B5" s="17" t="s">
        <v>6016</v>
      </c>
      <c r="C5" s="18">
        <f>SUM(pqZwift[Tijd])</f>
        <v>5.416666666666476E-2</v>
      </c>
      <c r="D5" s="20"/>
      <c r="E5" s="20">
        <f>SUM(pqZwift[Afstand])</f>
        <v>30660</v>
      </c>
      <c r="F5" s="20"/>
      <c r="G5" s="19"/>
      <c r="H5" s="21"/>
    </row>
    <row r="6" spans="2:8" x14ac:dyDescent="0.25">
      <c r="B6" s="17" t="s">
        <v>6017</v>
      </c>
      <c r="C6" s="18">
        <f>AVERAGE(pqZwift[Tijd])</f>
        <v>1.1574074074073667E-5</v>
      </c>
      <c r="D6" s="19">
        <f>AVERAGE(pqZwift[Hoogte])</f>
        <v>32.859188034188037</v>
      </c>
      <c r="E6" s="19">
        <f>AVERAGE(pqZwift[Afstand])</f>
        <v>6.5512820512820511</v>
      </c>
      <c r="F6" s="20">
        <f>AVERAGE(pqZwift[CumAfst])</f>
        <v>14832.846153846154</v>
      </c>
      <c r="G6" s="19">
        <f>AVERAGE(pqZwift[Snelheid])</f>
        <v>23.602777777777778</v>
      </c>
      <c r="H6" s="21">
        <f>AVERAGE(pqZwift[Cadans])</f>
        <v>87.998076923076923</v>
      </c>
    </row>
    <row r="7" spans="2:8" ht="15.75" thickBot="1" x14ac:dyDescent="0.3">
      <c r="B7" s="22" t="s">
        <v>6018</v>
      </c>
      <c r="C7" s="23">
        <f>MEDIAN(pqZwift[Tijd])</f>
        <v>1.1574074074074073E-5</v>
      </c>
      <c r="D7" s="24">
        <f>MEDIAN(pqZwift[Hoogte])</f>
        <v>19</v>
      </c>
      <c r="E7" s="24">
        <f>MEDIAN(pqZwift[Afstand])</f>
        <v>6</v>
      </c>
      <c r="F7" s="25">
        <f>MEDIAN(pqZwift[CumAfst])</f>
        <v>15086</v>
      </c>
      <c r="G7" s="24">
        <f>MEDIAN(pqZwift[Snelheid])</f>
        <v>23</v>
      </c>
      <c r="H7" s="26">
        <f>MEDIAN(pqZwift[Cadans])</f>
        <v>89</v>
      </c>
    </row>
    <row r="8" spans="2:8" x14ac:dyDescent="0.25">
      <c r="B8" s="1"/>
      <c r="C8" s="27"/>
      <c r="D8" s="28"/>
      <c r="E8" s="28"/>
      <c r="F8" s="20"/>
      <c r="G8" s="28"/>
      <c r="H8" s="28"/>
    </row>
    <row r="9" spans="2:8" ht="15.75" thickBot="1" x14ac:dyDescent="0.3"/>
    <row r="10" spans="2:8" x14ac:dyDescent="0.25">
      <c r="B10" s="14" t="s">
        <v>34</v>
      </c>
      <c r="C10" s="14" t="s">
        <v>6019</v>
      </c>
    </row>
    <row r="11" spans="2:8" x14ac:dyDescent="0.25">
      <c r="B11" s="17">
        <v>70</v>
      </c>
      <c r="C11" s="29">
        <f t="array" ref="C11:C27">FREQUENCY(pqZwift[Cadans],IntvCadans)</f>
        <v>12</v>
      </c>
      <c r="D11" s="31"/>
    </row>
    <row r="12" spans="2:8" x14ac:dyDescent="0.25">
      <c r="B12" s="17">
        <v>75</v>
      </c>
      <c r="C12" s="29">
        <v>8</v>
      </c>
      <c r="D12" s="31"/>
    </row>
    <row r="13" spans="2:8" x14ac:dyDescent="0.25">
      <c r="B13" s="17">
        <v>80</v>
      </c>
      <c r="C13" s="29">
        <v>245</v>
      </c>
      <c r="D13" s="31"/>
    </row>
    <row r="14" spans="2:8" x14ac:dyDescent="0.25">
      <c r="B14" s="17">
        <v>82</v>
      </c>
      <c r="C14" s="29">
        <v>204</v>
      </c>
      <c r="D14" s="31"/>
    </row>
    <row r="15" spans="2:8" x14ac:dyDescent="0.25">
      <c r="B15" s="17">
        <v>84</v>
      </c>
      <c r="C15" s="29">
        <v>328</v>
      </c>
      <c r="D15" s="31"/>
    </row>
    <row r="16" spans="2:8" x14ac:dyDescent="0.25">
      <c r="B16" s="17">
        <v>85</v>
      </c>
      <c r="C16" s="29">
        <v>216</v>
      </c>
      <c r="D16" s="31"/>
    </row>
    <row r="17" spans="2:8" x14ac:dyDescent="0.25">
      <c r="B17" s="17">
        <v>86</v>
      </c>
      <c r="C17" s="29">
        <v>242</v>
      </c>
      <c r="D17" s="31"/>
    </row>
    <row r="18" spans="2:8" x14ac:dyDescent="0.25">
      <c r="B18" s="17">
        <v>87</v>
      </c>
      <c r="C18" s="29">
        <v>348</v>
      </c>
    </row>
    <row r="19" spans="2:8" x14ac:dyDescent="0.25">
      <c r="B19" s="17">
        <v>88</v>
      </c>
      <c r="C19" s="29">
        <v>631</v>
      </c>
    </row>
    <row r="20" spans="2:8" x14ac:dyDescent="0.25">
      <c r="B20" s="17">
        <v>89</v>
      </c>
      <c r="C20" s="29">
        <v>641</v>
      </c>
    </row>
    <row r="21" spans="2:8" x14ac:dyDescent="0.25">
      <c r="B21" s="17">
        <v>90</v>
      </c>
      <c r="C21" s="29">
        <v>464</v>
      </c>
    </row>
    <row r="22" spans="2:8" x14ac:dyDescent="0.25">
      <c r="B22" s="17">
        <v>91</v>
      </c>
      <c r="C22" s="29">
        <v>628</v>
      </c>
    </row>
    <row r="23" spans="2:8" x14ac:dyDescent="0.25">
      <c r="B23" s="17">
        <v>92</v>
      </c>
      <c r="C23" s="29">
        <v>297</v>
      </c>
    </row>
    <row r="24" spans="2:8" x14ac:dyDescent="0.25">
      <c r="B24" s="17">
        <v>94</v>
      </c>
      <c r="C24" s="29">
        <v>368</v>
      </c>
    </row>
    <row r="25" spans="2:8" x14ac:dyDescent="0.25">
      <c r="B25" s="17">
        <v>97</v>
      </c>
      <c r="C25" s="29">
        <v>48</v>
      </c>
    </row>
    <row r="26" spans="2:8" x14ac:dyDescent="0.25">
      <c r="B26" s="17">
        <v>100</v>
      </c>
      <c r="C26" s="29">
        <v>0</v>
      </c>
    </row>
    <row r="27" spans="2:8" ht="15.75" thickBot="1" x14ac:dyDescent="0.3">
      <c r="B27" s="22"/>
      <c r="C27" s="30">
        <v>0</v>
      </c>
    </row>
    <row r="30" spans="2:8" x14ac:dyDescent="0.25">
      <c r="B30" s="9" t="s">
        <v>2</v>
      </c>
      <c r="C30" t="s">
        <v>6020</v>
      </c>
      <c r="E30" s="9" t="s">
        <v>2</v>
      </c>
      <c r="F30" t="s">
        <v>6020</v>
      </c>
      <c r="G30" s="9"/>
      <c r="H30" s="9"/>
    </row>
    <row r="31" spans="2:8" x14ac:dyDescent="0.25">
      <c r="B31" s="3" t="s">
        <v>6026</v>
      </c>
      <c r="C31" s="2">
        <v>12</v>
      </c>
      <c r="E31" s="3" t="s">
        <v>6021</v>
      </c>
      <c r="F31" s="2">
        <v>245</v>
      </c>
    </row>
    <row r="32" spans="2:8" x14ac:dyDescent="0.25">
      <c r="B32" s="32">
        <v>57</v>
      </c>
      <c r="C32" s="2">
        <v>1</v>
      </c>
      <c r="E32" s="3" t="s">
        <v>6022</v>
      </c>
      <c r="F32" s="2">
        <v>204</v>
      </c>
    </row>
    <row r="33" spans="2:6" x14ac:dyDescent="0.25">
      <c r="B33" s="32">
        <v>58</v>
      </c>
      <c r="C33" s="2">
        <v>1</v>
      </c>
      <c r="E33" s="3" t="s">
        <v>6023</v>
      </c>
      <c r="F33" s="2">
        <v>328</v>
      </c>
    </row>
    <row r="34" spans="2:6" x14ac:dyDescent="0.25">
      <c r="B34" s="32">
        <v>62</v>
      </c>
      <c r="C34" s="2">
        <v>1</v>
      </c>
      <c r="E34" s="3">
        <v>85</v>
      </c>
      <c r="F34" s="2">
        <v>216</v>
      </c>
    </row>
    <row r="35" spans="2:6" x14ac:dyDescent="0.25">
      <c r="B35" s="32">
        <v>64</v>
      </c>
      <c r="C35" s="2">
        <v>4</v>
      </c>
      <c r="E35" s="3">
        <v>86</v>
      </c>
      <c r="F35" s="2">
        <v>242</v>
      </c>
    </row>
    <row r="36" spans="2:6" x14ac:dyDescent="0.25">
      <c r="B36" s="32">
        <v>65</v>
      </c>
      <c r="C36" s="2">
        <v>1</v>
      </c>
      <c r="E36" s="3">
        <v>87</v>
      </c>
      <c r="F36" s="2">
        <v>348</v>
      </c>
    </row>
    <row r="37" spans="2:6" x14ac:dyDescent="0.25">
      <c r="B37" s="32">
        <v>67</v>
      </c>
      <c r="C37" s="2">
        <v>2</v>
      </c>
      <c r="E37" s="3">
        <v>88</v>
      </c>
      <c r="F37" s="2">
        <v>631</v>
      </c>
    </row>
    <row r="38" spans="2:6" x14ac:dyDescent="0.25">
      <c r="B38" s="32">
        <v>69</v>
      </c>
      <c r="C38" s="2">
        <v>1</v>
      </c>
      <c r="E38" s="3">
        <v>89</v>
      </c>
      <c r="F38" s="2">
        <v>641</v>
      </c>
    </row>
    <row r="39" spans="2:6" x14ac:dyDescent="0.25">
      <c r="B39" s="32">
        <v>70</v>
      </c>
      <c r="C39" s="2">
        <v>1</v>
      </c>
      <c r="E39" s="3">
        <v>90</v>
      </c>
      <c r="F39" s="2">
        <v>464</v>
      </c>
    </row>
    <row r="40" spans="2:6" x14ac:dyDescent="0.25">
      <c r="B40" s="3" t="s">
        <v>6027</v>
      </c>
      <c r="C40" s="2">
        <v>8</v>
      </c>
      <c r="E40" s="3">
        <v>91</v>
      </c>
      <c r="F40" s="2">
        <v>628</v>
      </c>
    </row>
    <row r="41" spans="2:6" x14ac:dyDescent="0.25">
      <c r="B41" s="32">
        <v>72</v>
      </c>
      <c r="C41" s="2">
        <v>1</v>
      </c>
      <c r="E41" s="3">
        <v>92</v>
      </c>
      <c r="F41" s="2">
        <v>297</v>
      </c>
    </row>
    <row r="42" spans="2:6" x14ac:dyDescent="0.25">
      <c r="B42" s="32">
        <v>73</v>
      </c>
      <c r="C42" s="2">
        <v>1</v>
      </c>
      <c r="E42" s="3" t="s">
        <v>6024</v>
      </c>
      <c r="F42" s="2">
        <v>368</v>
      </c>
    </row>
    <row r="43" spans="2:6" x14ac:dyDescent="0.25">
      <c r="B43" s="32">
        <v>74</v>
      </c>
      <c r="C43" s="2">
        <v>1</v>
      </c>
      <c r="E43" s="3" t="s">
        <v>6025</v>
      </c>
      <c r="F43" s="2">
        <v>48</v>
      </c>
    </row>
    <row r="44" spans="2:6" x14ac:dyDescent="0.25">
      <c r="B44" s="32">
        <v>75</v>
      </c>
      <c r="C44" s="2">
        <v>5</v>
      </c>
      <c r="E44" s="3" t="s">
        <v>0</v>
      </c>
      <c r="F44" s="2">
        <v>4660</v>
      </c>
    </row>
    <row r="45" spans="2:6" x14ac:dyDescent="0.25">
      <c r="B45" s="3" t="s">
        <v>6028</v>
      </c>
      <c r="C45" s="2">
        <v>245</v>
      </c>
    </row>
    <row r="46" spans="2:6" x14ac:dyDescent="0.25">
      <c r="B46" s="32">
        <v>76</v>
      </c>
      <c r="C46" s="2">
        <v>43</v>
      </c>
    </row>
    <row r="47" spans="2:6" x14ac:dyDescent="0.25">
      <c r="B47" s="32">
        <v>77</v>
      </c>
      <c r="C47" s="2">
        <v>15</v>
      </c>
    </row>
    <row r="48" spans="2:6" x14ac:dyDescent="0.25">
      <c r="B48" s="32">
        <v>78</v>
      </c>
      <c r="C48" s="2">
        <v>38</v>
      </c>
    </row>
    <row r="49" spans="2:3" x14ac:dyDescent="0.25">
      <c r="B49" s="32">
        <v>79</v>
      </c>
      <c r="C49" s="2">
        <v>37</v>
      </c>
    </row>
    <row r="50" spans="2:3" x14ac:dyDescent="0.25">
      <c r="B50" s="32">
        <v>80</v>
      </c>
      <c r="C50" s="2">
        <v>112</v>
      </c>
    </row>
    <row r="51" spans="2:3" x14ac:dyDescent="0.25">
      <c r="B51" s="3" t="s">
        <v>6029</v>
      </c>
      <c r="C51" s="2">
        <v>204</v>
      </c>
    </row>
    <row r="52" spans="2:3" x14ac:dyDescent="0.25">
      <c r="B52" s="32">
        <v>81</v>
      </c>
      <c r="C52" s="2">
        <v>107</v>
      </c>
    </row>
    <row r="53" spans="2:3" x14ac:dyDescent="0.25">
      <c r="B53" s="32">
        <v>82</v>
      </c>
      <c r="C53" s="2">
        <v>97</v>
      </c>
    </row>
    <row r="54" spans="2:3" x14ac:dyDescent="0.25">
      <c r="B54" s="3" t="s">
        <v>6030</v>
      </c>
      <c r="C54" s="2">
        <v>328</v>
      </c>
    </row>
    <row r="55" spans="2:3" x14ac:dyDescent="0.25">
      <c r="B55" s="32">
        <v>83</v>
      </c>
      <c r="C55" s="2">
        <v>148</v>
      </c>
    </row>
    <row r="56" spans="2:3" x14ac:dyDescent="0.25">
      <c r="B56" s="32">
        <v>84</v>
      </c>
      <c r="C56" s="2">
        <v>180</v>
      </c>
    </row>
    <row r="57" spans="2:3" x14ac:dyDescent="0.25">
      <c r="B57" s="3">
        <v>85</v>
      </c>
      <c r="C57" s="2">
        <v>216</v>
      </c>
    </row>
    <row r="58" spans="2:3" x14ac:dyDescent="0.25">
      <c r="B58" s="32">
        <v>85</v>
      </c>
      <c r="C58" s="2">
        <v>216</v>
      </c>
    </row>
    <row r="59" spans="2:3" x14ac:dyDescent="0.25">
      <c r="B59" s="3">
        <v>86</v>
      </c>
      <c r="C59" s="2">
        <v>242</v>
      </c>
    </row>
    <row r="60" spans="2:3" x14ac:dyDescent="0.25">
      <c r="B60" s="32">
        <v>86</v>
      </c>
      <c r="C60" s="2">
        <v>242</v>
      </c>
    </row>
    <row r="61" spans="2:3" x14ac:dyDescent="0.25">
      <c r="B61" s="3">
        <v>87</v>
      </c>
      <c r="C61" s="2">
        <v>348</v>
      </c>
    </row>
    <row r="62" spans="2:3" x14ac:dyDescent="0.25">
      <c r="B62" s="32">
        <v>87</v>
      </c>
      <c r="C62" s="2">
        <v>348</v>
      </c>
    </row>
    <row r="63" spans="2:3" x14ac:dyDescent="0.25">
      <c r="B63" s="3">
        <v>88</v>
      </c>
      <c r="C63" s="2">
        <v>631</v>
      </c>
    </row>
    <row r="64" spans="2:3" x14ac:dyDescent="0.25">
      <c r="B64" s="32">
        <v>88</v>
      </c>
      <c r="C64" s="2">
        <v>631</v>
      </c>
    </row>
    <row r="65" spans="2:3" x14ac:dyDescent="0.25">
      <c r="B65" s="3">
        <v>89</v>
      </c>
      <c r="C65" s="2">
        <v>641</v>
      </c>
    </row>
    <row r="66" spans="2:3" x14ac:dyDescent="0.25">
      <c r="B66" s="32">
        <v>89</v>
      </c>
      <c r="C66" s="2">
        <v>641</v>
      </c>
    </row>
    <row r="67" spans="2:3" x14ac:dyDescent="0.25">
      <c r="B67" s="3">
        <v>90</v>
      </c>
      <c r="C67" s="2">
        <v>464</v>
      </c>
    </row>
    <row r="68" spans="2:3" x14ac:dyDescent="0.25">
      <c r="B68" s="32">
        <v>90</v>
      </c>
      <c r="C68" s="2">
        <v>464</v>
      </c>
    </row>
    <row r="69" spans="2:3" x14ac:dyDescent="0.25">
      <c r="B69" s="3">
        <v>91</v>
      </c>
      <c r="C69" s="2">
        <v>628</v>
      </c>
    </row>
    <row r="70" spans="2:3" x14ac:dyDescent="0.25">
      <c r="B70" s="32">
        <v>91</v>
      </c>
      <c r="C70" s="2">
        <v>628</v>
      </c>
    </row>
    <row r="71" spans="2:3" x14ac:dyDescent="0.25">
      <c r="B71" s="3">
        <v>92</v>
      </c>
      <c r="C71" s="2">
        <v>297</v>
      </c>
    </row>
    <row r="72" spans="2:3" x14ac:dyDescent="0.25">
      <c r="B72" s="32">
        <v>92</v>
      </c>
      <c r="C72" s="2">
        <v>297</v>
      </c>
    </row>
    <row r="73" spans="2:3" x14ac:dyDescent="0.25">
      <c r="B73" s="3" t="s">
        <v>6031</v>
      </c>
      <c r="C73" s="2">
        <v>368</v>
      </c>
    </row>
    <row r="74" spans="2:3" x14ac:dyDescent="0.25">
      <c r="B74" s="32">
        <v>93</v>
      </c>
      <c r="C74" s="2">
        <v>266</v>
      </c>
    </row>
    <row r="75" spans="2:3" x14ac:dyDescent="0.25">
      <c r="B75" s="32">
        <v>94</v>
      </c>
      <c r="C75" s="2">
        <v>102</v>
      </c>
    </row>
    <row r="76" spans="2:3" x14ac:dyDescent="0.25">
      <c r="B76" s="3" t="s">
        <v>6032</v>
      </c>
      <c r="C76" s="2">
        <v>48</v>
      </c>
    </row>
    <row r="77" spans="2:3" x14ac:dyDescent="0.25">
      <c r="B77" s="32">
        <v>95</v>
      </c>
      <c r="C77" s="2">
        <v>22</v>
      </c>
    </row>
    <row r="78" spans="2:3" x14ac:dyDescent="0.25">
      <c r="B78" s="32">
        <v>96</v>
      </c>
      <c r="C78" s="2">
        <v>24</v>
      </c>
    </row>
    <row r="79" spans="2:3" x14ac:dyDescent="0.25">
      <c r="B79" s="32">
        <v>97</v>
      </c>
      <c r="C79" s="2">
        <v>2</v>
      </c>
    </row>
    <row r="80" spans="2:3" x14ac:dyDescent="0.25">
      <c r="B80" s="3" t="s">
        <v>0</v>
      </c>
      <c r="C80" s="2">
        <v>4680</v>
      </c>
    </row>
  </sheetData>
  <pageMargins left="0.7" right="0.7" top="0.75" bottom="0.75" header="0.3" footer="0.3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9078-5FC5-42C2-86DC-6F515EC357C3}">
  <dimension ref="B2:Q368"/>
  <sheetViews>
    <sheetView workbookViewId="0"/>
  </sheetViews>
  <sheetFormatPr defaultRowHeight="15" x14ac:dyDescent="0.25"/>
  <cols>
    <col min="1" max="1" width="3.140625" customWidth="1"/>
    <col min="4" max="4" width="5.85546875" customWidth="1"/>
    <col min="5" max="5" width="62.42578125" customWidth="1"/>
    <col min="6" max="6" width="5.140625" customWidth="1"/>
    <col min="7" max="7" width="10.85546875" bestFit="1" customWidth="1"/>
    <col min="8" max="8" width="13.140625" bestFit="1" customWidth="1"/>
    <col min="9" max="9" width="5.140625" customWidth="1"/>
    <col min="10" max="10" width="62.42578125" customWidth="1"/>
    <col min="11" max="11" width="3.28515625" customWidth="1"/>
    <col min="12" max="12" width="10.85546875" bestFit="1" customWidth="1"/>
    <col min="13" max="13" width="16.7109375" bestFit="1" customWidth="1"/>
  </cols>
  <sheetData>
    <row r="2" spans="2:17" x14ac:dyDescent="0.25">
      <c r="B2" t="s">
        <v>6033</v>
      </c>
      <c r="C2" t="s">
        <v>6034</v>
      </c>
    </row>
    <row r="3" spans="2:17" x14ac:dyDescent="0.25">
      <c r="B3" s="33">
        <v>43861</v>
      </c>
      <c r="C3">
        <v>3.9180000000000001</v>
      </c>
      <c r="G3" s="9" t="s">
        <v>2</v>
      </c>
      <c r="H3" t="s">
        <v>6048</v>
      </c>
      <c r="I3" s="9"/>
      <c r="J3" s="9"/>
      <c r="K3" s="9"/>
      <c r="L3" s="9" t="s">
        <v>2</v>
      </c>
      <c r="M3" t="s">
        <v>6048</v>
      </c>
      <c r="N3" s="9"/>
      <c r="O3" s="9"/>
      <c r="P3" s="9"/>
      <c r="Q3" s="9"/>
    </row>
    <row r="4" spans="2:17" x14ac:dyDescent="0.25">
      <c r="B4" s="33">
        <v>43860</v>
      </c>
      <c r="C4">
        <v>4.28</v>
      </c>
      <c r="G4" s="3" t="s">
        <v>6059</v>
      </c>
      <c r="H4" s="2">
        <v>71</v>
      </c>
      <c r="L4" s="3" t="s">
        <v>6049</v>
      </c>
      <c r="M4" s="2">
        <v>65</v>
      </c>
    </row>
    <row r="5" spans="2:17" x14ac:dyDescent="0.25">
      <c r="B5" s="33">
        <v>43859</v>
      </c>
      <c r="C5">
        <v>3.165</v>
      </c>
      <c r="G5" s="3" t="s">
        <v>6060</v>
      </c>
      <c r="H5" s="2">
        <v>66</v>
      </c>
      <c r="L5" s="3" t="s">
        <v>6050</v>
      </c>
      <c r="M5" s="2">
        <v>60</v>
      </c>
    </row>
    <row r="6" spans="2:17" x14ac:dyDescent="0.25">
      <c r="B6" s="33">
        <v>43858</v>
      </c>
      <c r="C6">
        <v>3.9849999999999999</v>
      </c>
      <c r="G6" s="3" t="s">
        <v>6061</v>
      </c>
      <c r="H6" s="2">
        <v>35</v>
      </c>
      <c r="L6" s="3" t="s">
        <v>6051</v>
      </c>
      <c r="M6" s="2">
        <v>44</v>
      </c>
    </row>
    <row r="7" spans="2:17" x14ac:dyDescent="0.25">
      <c r="B7" s="33">
        <v>43857</v>
      </c>
      <c r="C7">
        <v>1.1439999999999999</v>
      </c>
      <c r="G7" s="3" t="s">
        <v>6062</v>
      </c>
      <c r="H7" s="2">
        <v>30</v>
      </c>
      <c r="L7" s="3" t="s">
        <v>6052</v>
      </c>
      <c r="M7" s="2">
        <v>30</v>
      </c>
    </row>
    <row r="8" spans="2:17" x14ac:dyDescent="0.25">
      <c r="B8" s="33">
        <v>43856</v>
      </c>
      <c r="C8">
        <v>7.6360000000000001</v>
      </c>
      <c r="G8" s="3" t="s">
        <v>6063</v>
      </c>
      <c r="H8" s="2">
        <v>35</v>
      </c>
      <c r="L8" s="3" t="s">
        <v>6053</v>
      </c>
      <c r="M8" s="2">
        <v>32</v>
      </c>
    </row>
    <row r="9" spans="2:17" x14ac:dyDescent="0.25">
      <c r="B9" s="33">
        <v>43855</v>
      </c>
      <c r="C9">
        <v>1.151</v>
      </c>
      <c r="G9" s="3" t="s">
        <v>6064</v>
      </c>
      <c r="H9" s="2">
        <v>31</v>
      </c>
      <c r="L9" s="3" t="s">
        <v>6054</v>
      </c>
      <c r="M9" s="2">
        <v>33</v>
      </c>
    </row>
    <row r="10" spans="2:17" x14ac:dyDescent="0.25">
      <c r="B10" s="33">
        <v>43854</v>
      </c>
      <c r="C10">
        <v>1.671</v>
      </c>
      <c r="G10" s="3" t="s">
        <v>6065</v>
      </c>
      <c r="H10" s="2">
        <v>36</v>
      </c>
      <c r="L10" s="3" t="s">
        <v>6055</v>
      </c>
      <c r="M10" s="2">
        <v>35</v>
      </c>
    </row>
    <row r="11" spans="2:17" x14ac:dyDescent="0.25">
      <c r="B11" s="33">
        <v>43853</v>
      </c>
      <c r="C11">
        <v>0.94299999999999995</v>
      </c>
      <c r="G11" s="3" t="s">
        <v>6066</v>
      </c>
      <c r="H11" s="2">
        <v>38</v>
      </c>
      <c r="L11" s="3" t="s">
        <v>6056</v>
      </c>
      <c r="M11" s="2">
        <v>40</v>
      </c>
    </row>
    <row r="12" spans="2:17" x14ac:dyDescent="0.25">
      <c r="B12" s="33">
        <v>43852</v>
      </c>
      <c r="C12">
        <v>2.5070000000000001</v>
      </c>
      <c r="G12" s="3" t="s">
        <v>6067</v>
      </c>
      <c r="H12" s="2">
        <v>23</v>
      </c>
      <c r="L12" s="3" t="s">
        <v>6057</v>
      </c>
      <c r="M12" s="2">
        <v>24</v>
      </c>
    </row>
    <row r="13" spans="2:17" x14ac:dyDescent="0.25">
      <c r="B13" s="33">
        <v>43851</v>
      </c>
      <c r="C13">
        <v>9.7349999999999994</v>
      </c>
      <c r="G13" s="3" t="s">
        <v>6068</v>
      </c>
      <c r="H13" s="2">
        <v>1</v>
      </c>
      <c r="L13" s="3" t="s">
        <v>6058</v>
      </c>
      <c r="M13" s="2">
        <v>2</v>
      </c>
    </row>
    <row r="14" spans="2:17" x14ac:dyDescent="0.25">
      <c r="B14" s="33">
        <v>43850</v>
      </c>
      <c r="C14">
        <v>5.2629999999999999</v>
      </c>
      <c r="G14" s="3" t="s">
        <v>0</v>
      </c>
      <c r="H14" s="2">
        <v>366</v>
      </c>
      <c r="L14" s="3" t="s">
        <v>0</v>
      </c>
      <c r="M14" s="2">
        <v>365</v>
      </c>
    </row>
    <row r="15" spans="2:17" x14ac:dyDescent="0.25">
      <c r="B15" s="33">
        <v>43849</v>
      </c>
      <c r="C15">
        <v>2.8149999999999999</v>
      </c>
    </row>
    <row r="16" spans="2:17" x14ac:dyDescent="0.25">
      <c r="B16" s="33">
        <v>43848</v>
      </c>
      <c r="C16">
        <v>3.62</v>
      </c>
    </row>
    <row r="17" spans="2:15" x14ac:dyDescent="0.25">
      <c r="B17" s="33">
        <v>43847</v>
      </c>
      <c r="C17">
        <v>0.85399999999999998</v>
      </c>
    </row>
    <row r="18" spans="2:15" x14ac:dyDescent="0.25">
      <c r="B18" s="33">
        <v>43846</v>
      </c>
      <c r="C18">
        <v>8.5850000000000009</v>
      </c>
    </row>
    <row r="19" spans="2:15" x14ac:dyDescent="0.25">
      <c r="B19" s="33">
        <v>43845</v>
      </c>
      <c r="C19">
        <v>4.7110000000000003</v>
      </c>
    </row>
    <row r="20" spans="2:15" x14ac:dyDescent="0.25">
      <c r="B20" s="33">
        <v>43844</v>
      </c>
      <c r="C20">
        <v>1.353</v>
      </c>
    </row>
    <row r="21" spans="2:15" x14ac:dyDescent="0.25">
      <c r="B21" s="33">
        <v>43843</v>
      </c>
      <c r="C21">
        <v>3.827</v>
      </c>
      <c r="G21" s="9" t="s">
        <v>2</v>
      </c>
      <c r="H21" t="s">
        <v>6035</v>
      </c>
    </row>
    <row r="22" spans="2:15" x14ac:dyDescent="0.25">
      <c r="B22" s="33">
        <v>43842</v>
      </c>
      <c r="C22">
        <v>1.2589999999999999</v>
      </c>
      <c r="G22" s="3" t="s">
        <v>6036</v>
      </c>
      <c r="H22" s="34">
        <v>101.68799999999999</v>
      </c>
      <c r="J22" s="9"/>
      <c r="K22" s="9"/>
      <c r="L22" s="9"/>
      <c r="M22" s="9"/>
      <c r="N22" s="9"/>
      <c r="O22" s="9"/>
    </row>
    <row r="23" spans="2:15" x14ac:dyDescent="0.25">
      <c r="B23" s="33">
        <v>43841</v>
      </c>
      <c r="C23">
        <v>3.7589999999999999</v>
      </c>
      <c r="G23" s="3" t="s">
        <v>6037</v>
      </c>
      <c r="H23" s="34">
        <v>138.511</v>
      </c>
    </row>
    <row r="24" spans="2:15" x14ac:dyDescent="0.25">
      <c r="B24" s="33">
        <v>43840</v>
      </c>
      <c r="C24">
        <v>0.86599999999999999</v>
      </c>
      <c r="G24" s="3" t="s">
        <v>6038</v>
      </c>
      <c r="H24" s="34">
        <v>388.56200000000007</v>
      </c>
    </row>
    <row r="25" spans="2:15" x14ac:dyDescent="0.25">
      <c r="B25" s="33">
        <v>43839</v>
      </c>
      <c r="C25">
        <v>0.96299999999999997</v>
      </c>
      <c r="G25" s="3" t="s">
        <v>6039</v>
      </c>
      <c r="H25" s="34">
        <v>584.56900000000007</v>
      </c>
    </row>
    <row r="26" spans="2:15" x14ac:dyDescent="0.25">
      <c r="B26" s="33">
        <v>43838</v>
      </c>
      <c r="C26">
        <v>1.2589999999999999</v>
      </c>
      <c r="G26" s="3" t="s">
        <v>6040</v>
      </c>
      <c r="H26" s="34">
        <v>647.5379999999999</v>
      </c>
    </row>
    <row r="27" spans="2:15" x14ac:dyDescent="0.25">
      <c r="B27" s="33">
        <v>43837</v>
      </c>
      <c r="C27">
        <v>3.379</v>
      </c>
      <c r="G27" s="3" t="s">
        <v>6041</v>
      </c>
      <c r="H27" s="34">
        <v>535.15100000000007</v>
      </c>
    </row>
    <row r="28" spans="2:15" x14ac:dyDescent="0.25">
      <c r="B28" s="33">
        <v>43836</v>
      </c>
      <c r="C28">
        <v>7.0789999999999997</v>
      </c>
      <c r="G28" s="3" t="s">
        <v>6042</v>
      </c>
      <c r="H28" s="34">
        <v>533.85400000000004</v>
      </c>
    </row>
    <row r="29" spans="2:15" x14ac:dyDescent="0.25">
      <c r="B29" s="33">
        <v>43835</v>
      </c>
      <c r="C29">
        <v>0.85</v>
      </c>
      <c r="G29" s="3" t="s">
        <v>6043</v>
      </c>
      <c r="H29" s="34">
        <v>476.47200000000004</v>
      </c>
    </row>
    <row r="30" spans="2:15" x14ac:dyDescent="0.25">
      <c r="B30" s="33">
        <v>43834</v>
      </c>
      <c r="C30">
        <v>2.1920000000000002</v>
      </c>
      <c r="G30" s="3" t="s">
        <v>6044</v>
      </c>
      <c r="H30" s="34">
        <v>408.89300000000003</v>
      </c>
    </row>
    <row r="31" spans="2:15" x14ac:dyDescent="0.25">
      <c r="B31" s="33">
        <v>43833</v>
      </c>
      <c r="C31">
        <v>0.68</v>
      </c>
      <c r="G31" s="3" t="s">
        <v>6045</v>
      </c>
      <c r="H31" s="34">
        <v>167.97399999999999</v>
      </c>
    </row>
    <row r="32" spans="2:15" x14ac:dyDescent="0.25">
      <c r="B32" s="33">
        <v>43832</v>
      </c>
      <c r="C32">
        <v>2.0390000000000001</v>
      </c>
      <c r="G32" s="3" t="s">
        <v>6046</v>
      </c>
      <c r="H32" s="34">
        <v>169.679</v>
      </c>
    </row>
    <row r="33" spans="2:8" x14ac:dyDescent="0.25">
      <c r="B33" s="33">
        <v>43831</v>
      </c>
      <c r="C33">
        <v>6.2</v>
      </c>
      <c r="G33" s="3" t="s">
        <v>6047</v>
      </c>
      <c r="H33" s="34">
        <v>64.641999999999996</v>
      </c>
    </row>
    <row r="34" spans="2:8" x14ac:dyDescent="0.25">
      <c r="B34" s="33">
        <v>43890</v>
      </c>
      <c r="C34">
        <v>6.1120000000000001</v>
      </c>
      <c r="G34" s="3" t="s">
        <v>0</v>
      </c>
      <c r="H34" s="34">
        <v>4217.5330000000004</v>
      </c>
    </row>
    <row r="35" spans="2:8" x14ac:dyDescent="0.25">
      <c r="B35" s="33">
        <v>43889</v>
      </c>
      <c r="C35">
        <v>5.2480000000000002</v>
      </c>
    </row>
    <row r="36" spans="2:8" x14ac:dyDescent="0.25">
      <c r="B36" s="33">
        <v>43888</v>
      </c>
      <c r="C36">
        <v>1.2270000000000001</v>
      </c>
    </row>
    <row r="37" spans="2:8" x14ac:dyDescent="0.25">
      <c r="B37" s="33">
        <v>43887</v>
      </c>
      <c r="C37">
        <v>2.7639999999999998</v>
      </c>
    </row>
    <row r="38" spans="2:8" x14ac:dyDescent="0.25">
      <c r="B38" s="33">
        <v>43886</v>
      </c>
      <c r="C38">
        <v>8.5960000000000001</v>
      </c>
    </row>
    <row r="39" spans="2:8" x14ac:dyDescent="0.25">
      <c r="B39" s="33">
        <v>43885</v>
      </c>
      <c r="C39">
        <v>2.3149999999999999</v>
      </c>
    </row>
    <row r="40" spans="2:8" x14ac:dyDescent="0.25">
      <c r="B40" s="33">
        <v>43884</v>
      </c>
      <c r="C40">
        <v>0.61799999999999999</v>
      </c>
    </row>
    <row r="41" spans="2:8" x14ac:dyDescent="0.25">
      <c r="B41" s="33">
        <v>43883</v>
      </c>
      <c r="C41">
        <v>2.4950000000000001</v>
      </c>
    </row>
    <row r="42" spans="2:8" x14ac:dyDescent="0.25">
      <c r="B42" s="33">
        <v>43882</v>
      </c>
      <c r="C42">
        <v>7.0949999999999998</v>
      </c>
    </row>
    <row r="43" spans="2:8" x14ac:dyDescent="0.25">
      <c r="B43" s="33">
        <v>43881</v>
      </c>
      <c r="C43">
        <v>3.9980000000000002</v>
      </c>
    </row>
    <row r="44" spans="2:8" x14ac:dyDescent="0.25">
      <c r="B44" s="33">
        <v>43880</v>
      </c>
      <c r="C44">
        <v>5.4610000000000003</v>
      </c>
    </row>
    <row r="45" spans="2:8" x14ac:dyDescent="0.25">
      <c r="B45" s="33">
        <v>43879</v>
      </c>
      <c r="C45">
        <v>3.9</v>
      </c>
    </row>
    <row r="46" spans="2:8" x14ac:dyDescent="0.25">
      <c r="B46" s="33">
        <v>43878</v>
      </c>
      <c r="C46">
        <v>7.891</v>
      </c>
    </row>
    <row r="47" spans="2:8" x14ac:dyDescent="0.25">
      <c r="B47" s="33">
        <v>43877</v>
      </c>
      <c r="C47">
        <v>5.67</v>
      </c>
    </row>
    <row r="48" spans="2:8" x14ac:dyDescent="0.25">
      <c r="B48" s="33">
        <v>43876</v>
      </c>
      <c r="C48">
        <v>9.7140000000000004</v>
      </c>
    </row>
    <row r="49" spans="2:3" x14ac:dyDescent="0.25">
      <c r="B49" s="33">
        <v>43875</v>
      </c>
      <c r="C49">
        <v>3.613</v>
      </c>
    </row>
    <row r="50" spans="2:3" x14ac:dyDescent="0.25">
      <c r="B50" s="33">
        <v>43874</v>
      </c>
      <c r="C50">
        <v>4.9610000000000003</v>
      </c>
    </row>
    <row r="51" spans="2:3" x14ac:dyDescent="0.25">
      <c r="B51" s="33">
        <v>43873</v>
      </c>
      <c r="C51">
        <v>7.758</v>
      </c>
    </row>
    <row r="52" spans="2:3" x14ac:dyDescent="0.25">
      <c r="B52" s="33">
        <v>43872</v>
      </c>
      <c r="C52">
        <v>4.9390000000000001</v>
      </c>
    </row>
    <row r="53" spans="2:3" x14ac:dyDescent="0.25">
      <c r="B53" s="33">
        <v>43871</v>
      </c>
      <c r="C53">
        <v>3.77</v>
      </c>
    </row>
    <row r="54" spans="2:3" x14ac:dyDescent="0.25">
      <c r="B54" s="33">
        <v>43870</v>
      </c>
      <c r="C54">
        <v>4.0439999999999996</v>
      </c>
    </row>
    <row r="55" spans="2:3" x14ac:dyDescent="0.25">
      <c r="B55" s="33">
        <v>43869</v>
      </c>
      <c r="C55">
        <v>3.903</v>
      </c>
    </row>
    <row r="56" spans="2:3" x14ac:dyDescent="0.25">
      <c r="B56" s="33">
        <v>43868</v>
      </c>
      <c r="C56">
        <v>12.709</v>
      </c>
    </row>
    <row r="57" spans="2:3" x14ac:dyDescent="0.25">
      <c r="B57" s="33">
        <v>43867</v>
      </c>
      <c r="C57">
        <v>4.3090000000000002</v>
      </c>
    </row>
    <row r="58" spans="2:3" x14ac:dyDescent="0.25">
      <c r="B58" s="33">
        <v>43866</v>
      </c>
      <c r="C58">
        <v>7.1310000000000002</v>
      </c>
    </row>
    <row r="59" spans="2:3" x14ac:dyDescent="0.25">
      <c r="B59" s="33">
        <v>43865</v>
      </c>
      <c r="C59">
        <v>3.1920000000000002</v>
      </c>
    </row>
    <row r="60" spans="2:3" x14ac:dyDescent="0.25">
      <c r="B60" s="33">
        <v>43864</v>
      </c>
      <c r="C60">
        <v>2.988</v>
      </c>
    </row>
    <row r="61" spans="2:3" x14ac:dyDescent="0.25">
      <c r="B61" s="33">
        <v>43863</v>
      </c>
      <c r="C61">
        <v>1.1080000000000001</v>
      </c>
    </row>
    <row r="62" spans="2:3" x14ac:dyDescent="0.25">
      <c r="B62" s="33">
        <v>43862</v>
      </c>
      <c r="C62">
        <v>0.98199999999999998</v>
      </c>
    </row>
    <row r="63" spans="2:3" x14ac:dyDescent="0.25">
      <c r="B63" s="33">
        <v>43921</v>
      </c>
      <c r="C63">
        <v>21.812000000000001</v>
      </c>
    </row>
    <row r="64" spans="2:3" x14ac:dyDescent="0.25">
      <c r="B64" s="33">
        <v>43920</v>
      </c>
      <c r="C64">
        <v>15.196</v>
      </c>
    </row>
    <row r="65" spans="2:3" x14ac:dyDescent="0.25">
      <c r="B65" s="33">
        <v>43919</v>
      </c>
      <c r="C65">
        <v>6.423</v>
      </c>
    </row>
    <row r="66" spans="2:3" x14ac:dyDescent="0.25">
      <c r="B66" s="33">
        <v>43918</v>
      </c>
      <c r="C66">
        <v>19.884</v>
      </c>
    </row>
    <row r="67" spans="2:3" x14ac:dyDescent="0.25">
      <c r="B67" s="33">
        <v>43917</v>
      </c>
      <c r="C67">
        <v>19.518000000000001</v>
      </c>
    </row>
    <row r="68" spans="2:3" x14ac:dyDescent="0.25">
      <c r="B68" s="33">
        <v>43916</v>
      </c>
      <c r="C68">
        <v>21.541</v>
      </c>
    </row>
    <row r="69" spans="2:3" x14ac:dyDescent="0.25">
      <c r="B69" s="33">
        <v>43915</v>
      </c>
      <c r="C69">
        <v>21.056999999999999</v>
      </c>
    </row>
    <row r="70" spans="2:3" x14ac:dyDescent="0.25">
      <c r="B70" s="33">
        <v>43914</v>
      </c>
      <c r="C70">
        <v>22.207999999999998</v>
      </c>
    </row>
    <row r="71" spans="2:3" x14ac:dyDescent="0.25">
      <c r="B71" s="33">
        <v>43913</v>
      </c>
      <c r="C71">
        <v>22.14</v>
      </c>
    </row>
    <row r="72" spans="2:3" x14ac:dyDescent="0.25">
      <c r="B72" s="33">
        <v>43912</v>
      </c>
      <c r="C72">
        <v>22.556000000000001</v>
      </c>
    </row>
    <row r="73" spans="2:3" x14ac:dyDescent="0.25">
      <c r="B73" s="33">
        <v>43911</v>
      </c>
      <c r="C73">
        <v>14.340999999999999</v>
      </c>
    </row>
    <row r="74" spans="2:3" x14ac:dyDescent="0.25">
      <c r="B74" s="33">
        <v>43910</v>
      </c>
      <c r="C74">
        <v>2.472</v>
      </c>
    </row>
    <row r="75" spans="2:3" x14ac:dyDescent="0.25">
      <c r="B75" s="33">
        <v>43909</v>
      </c>
      <c r="C75">
        <v>9.2070000000000007</v>
      </c>
    </row>
    <row r="76" spans="2:3" x14ac:dyDescent="0.25">
      <c r="B76" s="33">
        <v>43908</v>
      </c>
      <c r="C76">
        <v>18.818999999999999</v>
      </c>
    </row>
    <row r="77" spans="2:3" x14ac:dyDescent="0.25">
      <c r="B77" s="33">
        <v>43907</v>
      </c>
      <c r="C77">
        <v>20.28</v>
      </c>
    </row>
    <row r="78" spans="2:3" x14ac:dyDescent="0.25">
      <c r="B78" s="33">
        <v>43906</v>
      </c>
      <c r="C78">
        <v>13.471</v>
      </c>
    </row>
    <row r="79" spans="2:3" x14ac:dyDescent="0.25">
      <c r="B79" s="33">
        <v>43905</v>
      </c>
      <c r="C79">
        <v>11.282</v>
      </c>
    </row>
    <row r="80" spans="2:3" x14ac:dyDescent="0.25">
      <c r="B80" s="33">
        <v>43904</v>
      </c>
      <c r="C80">
        <v>11.927</v>
      </c>
    </row>
    <row r="81" spans="2:3" x14ac:dyDescent="0.25">
      <c r="B81" s="33">
        <v>43903</v>
      </c>
      <c r="C81">
        <v>6.66</v>
      </c>
    </row>
    <row r="82" spans="2:3" x14ac:dyDescent="0.25">
      <c r="B82" s="33">
        <v>43902</v>
      </c>
      <c r="C82">
        <v>18.206</v>
      </c>
    </row>
    <row r="83" spans="2:3" x14ac:dyDescent="0.25">
      <c r="B83" s="33">
        <v>43901</v>
      </c>
      <c r="C83">
        <v>4.5549999999999997</v>
      </c>
    </row>
    <row r="84" spans="2:3" x14ac:dyDescent="0.25">
      <c r="B84" s="33">
        <v>43900</v>
      </c>
      <c r="C84">
        <v>2.4140000000000001</v>
      </c>
    </row>
    <row r="85" spans="2:3" x14ac:dyDescent="0.25">
      <c r="B85" s="33">
        <v>43899</v>
      </c>
      <c r="C85">
        <v>9.3320000000000007</v>
      </c>
    </row>
    <row r="86" spans="2:3" x14ac:dyDescent="0.25">
      <c r="B86" s="33">
        <v>43898</v>
      </c>
      <c r="C86">
        <v>6.024</v>
      </c>
    </row>
    <row r="87" spans="2:3" x14ac:dyDescent="0.25">
      <c r="B87" s="33">
        <v>43897</v>
      </c>
      <c r="C87">
        <v>13.148</v>
      </c>
    </row>
    <row r="88" spans="2:3" x14ac:dyDescent="0.25">
      <c r="B88" s="33">
        <v>43896</v>
      </c>
      <c r="C88">
        <v>1.7410000000000001</v>
      </c>
    </row>
    <row r="89" spans="2:3" x14ac:dyDescent="0.25">
      <c r="B89" s="33">
        <v>43895</v>
      </c>
      <c r="C89">
        <v>2.2709999999999999</v>
      </c>
    </row>
    <row r="90" spans="2:3" x14ac:dyDescent="0.25">
      <c r="B90" s="33">
        <v>43894</v>
      </c>
      <c r="C90">
        <v>9.8650000000000002</v>
      </c>
    </row>
    <row r="91" spans="2:3" x14ac:dyDescent="0.25">
      <c r="B91" s="33">
        <v>43893</v>
      </c>
      <c r="C91">
        <v>10.095000000000001</v>
      </c>
    </row>
    <row r="92" spans="2:3" x14ac:dyDescent="0.25">
      <c r="B92" s="33">
        <v>43892</v>
      </c>
      <c r="C92">
        <v>3.89</v>
      </c>
    </row>
    <row r="93" spans="2:3" x14ac:dyDescent="0.25">
      <c r="B93" s="33">
        <v>43891</v>
      </c>
      <c r="C93">
        <v>6.2270000000000003</v>
      </c>
    </row>
    <row r="94" spans="2:3" x14ac:dyDescent="0.25">
      <c r="B94" s="33">
        <v>43951</v>
      </c>
      <c r="C94">
        <v>15.324999999999999</v>
      </c>
    </row>
    <row r="95" spans="2:3" x14ac:dyDescent="0.25">
      <c r="B95" s="33">
        <v>43950</v>
      </c>
      <c r="C95">
        <v>11.834</v>
      </c>
    </row>
    <row r="96" spans="2:3" x14ac:dyDescent="0.25">
      <c r="B96" s="33">
        <v>43949</v>
      </c>
      <c r="C96">
        <v>8.0579999999999998</v>
      </c>
    </row>
    <row r="97" spans="2:3" x14ac:dyDescent="0.25">
      <c r="B97" s="33">
        <v>43948</v>
      </c>
      <c r="C97">
        <v>22.431000000000001</v>
      </c>
    </row>
    <row r="98" spans="2:3" x14ac:dyDescent="0.25">
      <c r="B98" s="33">
        <v>43947</v>
      </c>
      <c r="C98">
        <v>24.439</v>
      </c>
    </row>
    <row r="99" spans="2:3" x14ac:dyDescent="0.25">
      <c r="B99" s="33">
        <v>43946</v>
      </c>
      <c r="C99">
        <v>23.754999999999999</v>
      </c>
    </row>
    <row r="100" spans="2:3" x14ac:dyDescent="0.25">
      <c r="B100" s="33">
        <v>43945</v>
      </c>
      <c r="C100">
        <v>22.359000000000002</v>
      </c>
    </row>
    <row r="101" spans="2:3" x14ac:dyDescent="0.25">
      <c r="B101" s="33">
        <v>43944</v>
      </c>
      <c r="C101">
        <v>23.381</v>
      </c>
    </row>
    <row r="102" spans="2:3" x14ac:dyDescent="0.25">
      <c r="B102" s="33">
        <v>43943</v>
      </c>
      <c r="C102">
        <v>24.902999999999999</v>
      </c>
    </row>
    <row r="103" spans="2:3" x14ac:dyDescent="0.25">
      <c r="B103" s="33">
        <v>43942</v>
      </c>
      <c r="C103">
        <v>25.007999999999999</v>
      </c>
    </row>
    <row r="104" spans="2:3" x14ac:dyDescent="0.25">
      <c r="B104" s="33">
        <v>43941</v>
      </c>
      <c r="C104">
        <v>25.071999999999999</v>
      </c>
    </row>
    <row r="105" spans="2:3" x14ac:dyDescent="0.25">
      <c r="B105" s="33">
        <v>43940</v>
      </c>
      <c r="C105">
        <v>6.01</v>
      </c>
    </row>
    <row r="106" spans="2:3" x14ac:dyDescent="0.25">
      <c r="B106" s="33">
        <v>43939</v>
      </c>
      <c r="C106">
        <v>11.584</v>
      </c>
    </row>
    <row r="107" spans="2:3" x14ac:dyDescent="0.25">
      <c r="B107" s="33">
        <v>43938</v>
      </c>
      <c r="C107">
        <v>21.678999999999998</v>
      </c>
    </row>
    <row r="108" spans="2:3" x14ac:dyDescent="0.25">
      <c r="B108" s="33">
        <v>43937</v>
      </c>
      <c r="C108">
        <v>21.931000000000001</v>
      </c>
    </row>
    <row r="109" spans="2:3" x14ac:dyDescent="0.25">
      <c r="B109" s="33">
        <v>43936</v>
      </c>
      <c r="C109">
        <v>23.206</v>
      </c>
    </row>
    <row r="110" spans="2:3" x14ac:dyDescent="0.25">
      <c r="B110" s="33">
        <v>43935</v>
      </c>
      <c r="C110">
        <v>15.846</v>
      </c>
    </row>
    <row r="111" spans="2:3" x14ac:dyDescent="0.25">
      <c r="B111" s="33">
        <v>43934</v>
      </c>
      <c r="C111">
        <v>18.725000000000001</v>
      </c>
    </row>
    <row r="112" spans="2:3" x14ac:dyDescent="0.25">
      <c r="B112" s="33">
        <v>43933</v>
      </c>
      <c r="C112">
        <v>19.529</v>
      </c>
    </row>
    <row r="113" spans="2:3" x14ac:dyDescent="0.25">
      <c r="B113" s="33">
        <v>43932</v>
      </c>
      <c r="C113">
        <v>21.32</v>
      </c>
    </row>
    <row r="114" spans="2:3" x14ac:dyDescent="0.25">
      <c r="B114" s="33">
        <v>43931</v>
      </c>
      <c r="C114">
        <v>22.302</v>
      </c>
    </row>
    <row r="115" spans="2:3" x14ac:dyDescent="0.25">
      <c r="B115" s="33">
        <v>43930</v>
      </c>
      <c r="C115">
        <v>21.170999999999999</v>
      </c>
    </row>
    <row r="116" spans="2:3" x14ac:dyDescent="0.25">
      <c r="B116" s="33">
        <v>43929</v>
      </c>
      <c r="C116">
        <v>17.497</v>
      </c>
    </row>
    <row r="117" spans="2:3" x14ac:dyDescent="0.25">
      <c r="B117" s="33">
        <v>43928</v>
      </c>
      <c r="C117">
        <v>20.943999999999999</v>
      </c>
    </row>
    <row r="118" spans="2:3" x14ac:dyDescent="0.25">
      <c r="B118" s="33">
        <v>43927</v>
      </c>
      <c r="C118">
        <v>21.83</v>
      </c>
    </row>
    <row r="119" spans="2:3" x14ac:dyDescent="0.25">
      <c r="B119" s="33">
        <v>43926</v>
      </c>
      <c r="C119">
        <v>22.751000000000001</v>
      </c>
    </row>
    <row r="120" spans="2:3" x14ac:dyDescent="0.25">
      <c r="B120" s="33">
        <v>43925</v>
      </c>
      <c r="C120">
        <v>22.724</v>
      </c>
    </row>
    <row r="121" spans="2:3" x14ac:dyDescent="0.25">
      <c r="B121" s="33">
        <v>43924</v>
      </c>
      <c r="C121">
        <v>10.162000000000001</v>
      </c>
    </row>
    <row r="122" spans="2:3" x14ac:dyDescent="0.25">
      <c r="B122" s="33">
        <v>43923</v>
      </c>
      <c r="C122">
        <v>16.481999999999999</v>
      </c>
    </row>
    <row r="123" spans="2:3" x14ac:dyDescent="0.25">
      <c r="B123" s="33">
        <v>43922</v>
      </c>
      <c r="C123">
        <v>22.311</v>
      </c>
    </row>
    <row r="124" spans="2:3" x14ac:dyDescent="0.25">
      <c r="B124" s="33">
        <v>43982</v>
      </c>
      <c r="C124">
        <v>26.213999999999999</v>
      </c>
    </row>
    <row r="125" spans="2:3" x14ac:dyDescent="0.25">
      <c r="B125" s="33">
        <v>43981</v>
      </c>
      <c r="C125">
        <v>24.962</v>
      </c>
    </row>
    <row r="126" spans="2:3" x14ac:dyDescent="0.25">
      <c r="B126" s="33">
        <v>43980</v>
      </c>
      <c r="C126">
        <v>26.478999999999999</v>
      </c>
    </row>
    <row r="127" spans="2:3" x14ac:dyDescent="0.25">
      <c r="B127" s="33">
        <v>43979</v>
      </c>
      <c r="C127">
        <v>27.02</v>
      </c>
    </row>
    <row r="128" spans="2:3" x14ac:dyDescent="0.25">
      <c r="B128" s="33">
        <v>43978</v>
      </c>
      <c r="C128">
        <v>21.422000000000001</v>
      </c>
    </row>
    <row r="129" spans="2:3" x14ac:dyDescent="0.25">
      <c r="B129" s="33">
        <v>43977</v>
      </c>
      <c r="C129">
        <v>26.831</v>
      </c>
    </row>
    <row r="130" spans="2:3" x14ac:dyDescent="0.25">
      <c r="B130" s="33">
        <v>43976</v>
      </c>
      <c r="C130">
        <v>19.981999999999999</v>
      </c>
    </row>
    <row r="131" spans="2:3" x14ac:dyDescent="0.25">
      <c r="B131" s="33">
        <v>43975</v>
      </c>
      <c r="C131">
        <v>12.63</v>
      </c>
    </row>
    <row r="132" spans="2:3" x14ac:dyDescent="0.25">
      <c r="B132" s="33">
        <v>43974</v>
      </c>
      <c r="C132">
        <v>17.626000000000001</v>
      </c>
    </row>
    <row r="133" spans="2:3" x14ac:dyDescent="0.25">
      <c r="B133" s="33">
        <v>43973</v>
      </c>
      <c r="C133">
        <v>10.558999999999999</v>
      </c>
    </row>
    <row r="134" spans="2:3" x14ac:dyDescent="0.25">
      <c r="B134" s="33">
        <v>43972</v>
      </c>
      <c r="C134">
        <v>24.597999999999999</v>
      </c>
    </row>
    <row r="135" spans="2:3" x14ac:dyDescent="0.25">
      <c r="B135" s="33">
        <v>43971</v>
      </c>
      <c r="C135">
        <v>20.141999999999999</v>
      </c>
    </row>
    <row r="136" spans="2:3" x14ac:dyDescent="0.25">
      <c r="B136" s="33">
        <v>43970</v>
      </c>
      <c r="C136">
        <v>22.687000000000001</v>
      </c>
    </row>
    <row r="137" spans="2:3" x14ac:dyDescent="0.25">
      <c r="B137" s="33">
        <v>43969</v>
      </c>
      <c r="C137">
        <v>25.620999999999999</v>
      </c>
    </row>
    <row r="138" spans="2:3" x14ac:dyDescent="0.25">
      <c r="B138" s="33">
        <v>43968</v>
      </c>
      <c r="C138">
        <v>24.536000000000001</v>
      </c>
    </row>
    <row r="139" spans="2:3" x14ac:dyDescent="0.25">
      <c r="B139" s="33">
        <v>43967</v>
      </c>
      <c r="C139">
        <v>22.231999999999999</v>
      </c>
    </row>
    <row r="140" spans="2:3" x14ac:dyDescent="0.25">
      <c r="B140" s="33">
        <v>43966</v>
      </c>
      <c r="C140">
        <v>26.707999999999998</v>
      </c>
    </row>
    <row r="141" spans="2:3" x14ac:dyDescent="0.25">
      <c r="B141" s="33">
        <v>43965</v>
      </c>
      <c r="C141">
        <v>24.942</v>
      </c>
    </row>
    <row r="142" spans="2:3" x14ac:dyDescent="0.25">
      <c r="B142" s="33">
        <v>43964</v>
      </c>
      <c r="C142">
        <v>13.084</v>
      </c>
    </row>
    <row r="143" spans="2:3" x14ac:dyDescent="0.25">
      <c r="B143" s="33">
        <v>43963</v>
      </c>
      <c r="C143">
        <v>20.213000000000001</v>
      </c>
    </row>
    <row r="144" spans="2:3" x14ac:dyDescent="0.25">
      <c r="B144" s="33">
        <v>43962</v>
      </c>
      <c r="C144">
        <v>19.228000000000002</v>
      </c>
    </row>
    <row r="145" spans="2:3" x14ac:dyDescent="0.25">
      <c r="B145" s="33">
        <v>43961</v>
      </c>
      <c r="C145">
        <v>8.2880000000000003</v>
      </c>
    </row>
    <row r="146" spans="2:3" x14ac:dyDescent="0.25">
      <c r="B146" s="33">
        <v>43960</v>
      </c>
      <c r="C146">
        <v>21.896999999999998</v>
      </c>
    </row>
    <row r="147" spans="2:3" x14ac:dyDescent="0.25">
      <c r="B147" s="33">
        <v>43959</v>
      </c>
      <c r="C147">
        <v>19.079000000000001</v>
      </c>
    </row>
    <row r="148" spans="2:3" x14ac:dyDescent="0.25">
      <c r="B148" s="33">
        <v>43958</v>
      </c>
      <c r="C148">
        <v>22.433</v>
      </c>
    </row>
    <row r="149" spans="2:3" x14ac:dyDescent="0.25">
      <c r="B149" s="33">
        <v>43957</v>
      </c>
      <c r="C149">
        <v>26.178999999999998</v>
      </c>
    </row>
    <row r="150" spans="2:3" x14ac:dyDescent="0.25">
      <c r="B150" s="33">
        <v>43956</v>
      </c>
      <c r="C150">
        <v>27.459</v>
      </c>
    </row>
    <row r="151" spans="2:3" x14ac:dyDescent="0.25">
      <c r="B151" s="33">
        <v>43955</v>
      </c>
      <c r="C151">
        <v>15.654</v>
      </c>
    </row>
    <row r="152" spans="2:3" x14ac:dyDescent="0.25">
      <c r="B152" s="33">
        <v>43954</v>
      </c>
      <c r="C152">
        <v>16.170000000000002</v>
      </c>
    </row>
    <row r="153" spans="2:3" x14ac:dyDescent="0.25">
      <c r="B153" s="33">
        <v>43953</v>
      </c>
      <c r="C153">
        <v>14.978999999999999</v>
      </c>
    </row>
    <row r="154" spans="2:3" x14ac:dyDescent="0.25">
      <c r="B154" s="33">
        <v>43952</v>
      </c>
      <c r="C154">
        <v>17.684000000000001</v>
      </c>
    </row>
    <row r="155" spans="2:3" x14ac:dyDescent="0.25">
      <c r="B155" s="33">
        <v>44012</v>
      </c>
      <c r="C155">
        <v>12.853</v>
      </c>
    </row>
    <row r="156" spans="2:3" x14ac:dyDescent="0.25">
      <c r="B156" s="33">
        <v>44011</v>
      </c>
      <c r="C156">
        <v>22.721</v>
      </c>
    </row>
    <row r="157" spans="2:3" x14ac:dyDescent="0.25">
      <c r="B157" s="33">
        <v>44010</v>
      </c>
      <c r="C157">
        <v>16.745999999999999</v>
      </c>
    </row>
    <row r="158" spans="2:3" x14ac:dyDescent="0.25">
      <c r="B158" s="33">
        <v>44009</v>
      </c>
      <c r="C158">
        <v>19.126000000000001</v>
      </c>
    </row>
    <row r="159" spans="2:3" x14ac:dyDescent="0.25">
      <c r="B159" s="33">
        <v>44008</v>
      </c>
      <c r="C159">
        <v>18.452999999999999</v>
      </c>
    </row>
    <row r="160" spans="2:3" x14ac:dyDescent="0.25">
      <c r="B160" s="33">
        <v>44007</v>
      </c>
      <c r="C160">
        <v>25.574000000000002</v>
      </c>
    </row>
    <row r="161" spans="2:3" x14ac:dyDescent="0.25">
      <c r="B161" s="33">
        <v>44006</v>
      </c>
      <c r="C161">
        <v>25.87</v>
      </c>
    </row>
    <row r="162" spans="2:3" x14ac:dyDescent="0.25">
      <c r="B162" s="33">
        <v>44005</v>
      </c>
      <c r="C162">
        <v>25.777000000000001</v>
      </c>
    </row>
    <row r="163" spans="2:3" x14ac:dyDescent="0.25">
      <c r="B163" s="33">
        <v>44004</v>
      </c>
      <c r="C163">
        <v>22.826000000000001</v>
      </c>
    </row>
    <row r="164" spans="2:3" x14ac:dyDescent="0.25">
      <c r="B164" s="33">
        <v>44003</v>
      </c>
      <c r="C164">
        <v>18.667000000000002</v>
      </c>
    </row>
    <row r="165" spans="2:3" x14ac:dyDescent="0.25">
      <c r="B165" s="33">
        <v>44002</v>
      </c>
      <c r="C165">
        <v>26.149000000000001</v>
      </c>
    </row>
    <row r="166" spans="2:3" x14ac:dyDescent="0.25">
      <c r="B166" s="33">
        <v>44001</v>
      </c>
      <c r="C166">
        <v>24.693000000000001</v>
      </c>
    </row>
    <row r="167" spans="2:3" x14ac:dyDescent="0.25">
      <c r="B167" s="33">
        <v>44000</v>
      </c>
      <c r="C167">
        <v>21.271999999999998</v>
      </c>
    </row>
    <row r="168" spans="2:3" x14ac:dyDescent="0.25">
      <c r="B168" s="33">
        <v>43999</v>
      </c>
      <c r="C168">
        <v>15.186999999999999</v>
      </c>
    </row>
    <row r="169" spans="2:3" x14ac:dyDescent="0.25">
      <c r="B169" s="33">
        <v>43998</v>
      </c>
      <c r="C169">
        <v>12.212999999999999</v>
      </c>
    </row>
    <row r="170" spans="2:3" x14ac:dyDescent="0.25">
      <c r="B170" s="33">
        <v>43997</v>
      </c>
      <c r="C170">
        <v>17.195</v>
      </c>
    </row>
    <row r="171" spans="2:3" x14ac:dyDescent="0.25">
      <c r="B171" s="33">
        <v>43996</v>
      </c>
      <c r="C171">
        <v>7.8689999999999998</v>
      </c>
    </row>
    <row r="172" spans="2:3" x14ac:dyDescent="0.25">
      <c r="B172" s="33">
        <v>43995</v>
      </c>
      <c r="C172">
        <v>20.123000000000001</v>
      </c>
    </row>
    <row r="173" spans="2:3" x14ac:dyDescent="0.25">
      <c r="B173" s="33">
        <v>43994</v>
      </c>
      <c r="C173">
        <v>16.995999999999999</v>
      </c>
    </row>
    <row r="174" spans="2:3" x14ac:dyDescent="0.25">
      <c r="B174" s="33">
        <v>43993</v>
      </c>
      <c r="C174">
        <v>13.676</v>
      </c>
    </row>
    <row r="175" spans="2:3" x14ac:dyDescent="0.25">
      <c r="B175" s="33">
        <v>43992</v>
      </c>
      <c r="C175">
        <v>10.436999999999999</v>
      </c>
    </row>
    <row r="176" spans="2:3" x14ac:dyDescent="0.25">
      <c r="B176" s="33">
        <v>43991</v>
      </c>
      <c r="C176">
        <v>7.476</v>
      </c>
    </row>
    <row r="177" spans="2:3" x14ac:dyDescent="0.25">
      <c r="B177" s="33">
        <v>43990</v>
      </c>
      <c r="C177">
        <v>16.361999999999998</v>
      </c>
    </row>
    <row r="178" spans="2:3" x14ac:dyDescent="0.25">
      <c r="B178" s="33">
        <v>43989</v>
      </c>
      <c r="C178">
        <v>14.432</v>
      </c>
    </row>
    <row r="179" spans="2:3" x14ac:dyDescent="0.25">
      <c r="B179" s="33">
        <v>43988</v>
      </c>
      <c r="C179">
        <v>20.873999999999999</v>
      </c>
    </row>
    <row r="180" spans="2:3" x14ac:dyDescent="0.25">
      <c r="B180" s="33">
        <v>43987</v>
      </c>
      <c r="C180">
        <v>8.8109999999999999</v>
      </c>
    </row>
    <row r="181" spans="2:3" x14ac:dyDescent="0.25">
      <c r="B181" s="33">
        <v>43986</v>
      </c>
      <c r="C181">
        <v>3.351</v>
      </c>
    </row>
    <row r="182" spans="2:3" x14ac:dyDescent="0.25">
      <c r="B182" s="33">
        <v>43985</v>
      </c>
      <c r="C182">
        <v>20.288</v>
      </c>
    </row>
    <row r="183" spans="2:3" x14ac:dyDescent="0.25">
      <c r="B183" s="33">
        <v>43984</v>
      </c>
      <c r="C183">
        <v>24.082000000000001</v>
      </c>
    </row>
    <row r="184" spans="2:3" x14ac:dyDescent="0.25">
      <c r="B184" s="33">
        <v>43983</v>
      </c>
      <c r="C184">
        <v>25.052</v>
      </c>
    </row>
    <row r="185" spans="2:3" x14ac:dyDescent="0.25">
      <c r="B185" s="33">
        <v>44043</v>
      </c>
      <c r="C185">
        <v>23.420999999999999</v>
      </c>
    </row>
    <row r="186" spans="2:3" x14ac:dyDescent="0.25">
      <c r="B186" s="33">
        <v>44042</v>
      </c>
      <c r="C186">
        <v>24.024999999999999</v>
      </c>
    </row>
    <row r="187" spans="2:3" x14ac:dyDescent="0.25">
      <c r="B187" s="33">
        <v>44041</v>
      </c>
      <c r="C187">
        <v>20.635000000000002</v>
      </c>
    </row>
    <row r="188" spans="2:3" x14ac:dyDescent="0.25">
      <c r="B188" s="33">
        <v>44040</v>
      </c>
      <c r="C188">
        <v>19.533000000000001</v>
      </c>
    </row>
    <row r="189" spans="2:3" x14ac:dyDescent="0.25">
      <c r="B189" s="33">
        <v>44039</v>
      </c>
      <c r="C189">
        <v>15.926</v>
      </c>
    </row>
    <row r="190" spans="2:3" x14ac:dyDescent="0.25">
      <c r="B190" s="33">
        <v>44038</v>
      </c>
      <c r="C190">
        <v>18.542000000000002</v>
      </c>
    </row>
    <row r="191" spans="2:3" x14ac:dyDescent="0.25">
      <c r="B191" s="33">
        <v>44037</v>
      </c>
      <c r="C191">
        <v>10.026999999999999</v>
      </c>
    </row>
    <row r="192" spans="2:3" x14ac:dyDescent="0.25">
      <c r="B192" s="33">
        <v>44036</v>
      </c>
      <c r="C192">
        <v>16.545999999999999</v>
      </c>
    </row>
    <row r="193" spans="2:3" x14ac:dyDescent="0.25">
      <c r="B193" s="33">
        <v>44035</v>
      </c>
      <c r="C193">
        <v>23.21</v>
      </c>
    </row>
    <row r="194" spans="2:3" x14ac:dyDescent="0.25">
      <c r="B194" s="33">
        <v>44034</v>
      </c>
      <c r="C194">
        <v>23.872</v>
      </c>
    </row>
    <row r="195" spans="2:3" x14ac:dyDescent="0.25">
      <c r="B195" s="33">
        <v>44033</v>
      </c>
      <c r="C195">
        <v>25.78</v>
      </c>
    </row>
    <row r="196" spans="2:3" x14ac:dyDescent="0.25">
      <c r="B196" s="33">
        <v>44032</v>
      </c>
      <c r="C196">
        <v>15.833</v>
      </c>
    </row>
    <row r="197" spans="2:3" x14ac:dyDescent="0.25">
      <c r="B197" s="33">
        <v>44031</v>
      </c>
      <c r="C197">
        <v>23.579000000000001</v>
      </c>
    </row>
    <row r="198" spans="2:3" x14ac:dyDescent="0.25">
      <c r="B198" s="33">
        <v>44030</v>
      </c>
      <c r="C198">
        <v>23.922000000000001</v>
      </c>
    </row>
    <row r="199" spans="2:3" x14ac:dyDescent="0.25">
      <c r="B199" s="33">
        <v>44029</v>
      </c>
      <c r="C199">
        <v>11.8</v>
      </c>
    </row>
    <row r="200" spans="2:3" x14ac:dyDescent="0.25">
      <c r="B200" s="33">
        <v>44028</v>
      </c>
      <c r="C200">
        <v>6.0880000000000001</v>
      </c>
    </row>
    <row r="201" spans="2:3" x14ac:dyDescent="0.25">
      <c r="B201" s="33">
        <v>44027</v>
      </c>
      <c r="C201">
        <v>18.655999999999999</v>
      </c>
    </row>
    <row r="202" spans="2:3" x14ac:dyDescent="0.25">
      <c r="B202" s="33">
        <v>44026</v>
      </c>
      <c r="C202">
        <v>12.249000000000001</v>
      </c>
    </row>
    <row r="203" spans="2:3" x14ac:dyDescent="0.25">
      <c r="B203" s="33">
        <v>44025</v>
      </c>
      <c r="C203">
        <v>25.41</v>
      </c>
    </row>
    <row r="204" spans="2:3" x14ac:dyDescent="0.25">
      <c r="B204" s="33">
        <v>44024</v>
      </c>
      <c r="C204">
        <v>22.707000000000001</v>
      </c>
    </row>
    <row r="205" spans="2:3" x14ac:dyDescent="0.25">
      <c r="B205" s="33">
        <v>44023</v>
      </c>
      <c r="C205">
        <v>17.010000000000002</v>
      </c>
    </row>
    <row r="206" spans="2:3" x14ac:dyDescent="0.25">
      <c r="B206" s="33">
        <v>44022</v>
      </c>
      <c r="C206">
        <v>13.51</v>
      </c>
    </row>
    <row r="207" spans="2:3" x14ac:dyDescent="0.25">
      <c r="B207" s="33">
        <v>44021</v>
      </c>
      <c r="C207">
        <v>14.691000000000001</v>
      </c>
    </row>
    <row r="208" spans="2:3" x14ac:dyDescent="0.25">
      <c r="B208" s="33">
        <v>44020</v>
      </c>
      <c r="C208">
        <v>6.0970000000000004</v>
      </c>
    </row>
    <row r="209" spans="2:3" x14ac:dyDescent="0.25">
      <c r="B209" s="33">
        <v>44019</v>
      </c>
      <c r="C209">
        <v>15.023999999999999</v>
      </c>
    </row>
    <row r="210" spans="2:3" x14ac:dyDescent="0.25">
      <c r="B210" s="33">
        <v>44018</v>
      </c>
      <c r="C210">
        <v>16.602</v>
      </c>
    </row>
    <row r="211" spans="2:3" x14ac:dyDescent="0.25">
      <c r="B211" s="33">
        <v>44017</v>
      </c>
      <c r="C211">
        <v>11.521000000000001</v>
      </c>
    </row>
    <row r="212" spans="2:3" x14ac:dyDescent="0.25">
      <c r="B212" s="33">
        <v>44016</v>
      </c>
      <c r="C212">
        <v>13.760999999999999</v>
      </c>
    </row>
    <row r="213" spans="2:3" x14ac:dyDescent="0.25">
      <c r="B213" s="33">
        <v>44015</v>
      </c>
      <c r="C213">
        <v>17.18</v>
      </c>
    </row>
    <row r="214" spans="2:3" x14ac:dyDescent="0.25">
      <c r="B214" s="33">
        <v>44014</v>
      </c>
      <c r="C214">
        <v>15.738</v>
      </c>
    </row>
    <row r="215" spans="2:3" x14ac:dyDescent="0.25">
      <c r="B215" s="33">
        <v>44013</v>
      </c>
      <c r="C215">
        <v>10.959</v>
      </c>
    </row>
    <row r="216" spans="2:3" x14ac:dyDescent="0.25">
      <c r="B216" s="33">
        <v>44074</v>
      </c>
      <c r="C216">
        <v>8.6460000000000008</v>
      </c>
    </row>
    <row r="217" spans="2:3" x14ac:dyDescent="0.25">
      <c r="B217" s="33">
        <v>44073</v>
      </c>
      <c r="C217">
        <v>13.257</v>
      </c>
    </row>
    <row r="218" spans="2:3" x14ac:dyDescent="0.25">
      <c r="B218" s="33">
        <v>44072</v>
      </c>
      <c r="C218">
        <v>14.414</v>
      </c>
    </row>
    <row r="219" spans="2:3" x14ac:dyDescent="0.25">
      <c r="B219" s="33">
        <v>44071</v>
      </c>
      <c r="C219">
        <v>14.317</v>
      </c>
    </row>
    <row r="220" spans="2:3" x14ac:dyDescent="0.25">
      <c r="B220" s="33">
        <v>44070</v>
      </c>
      <c r="C220">
        <v>18.472999999999999</v>
      </c>
    </row>
    <row r="221" spans="2:3" x14ac:dyDescent="0.25">
      <c r="B221" s="33">
        <v>44069</v>
      </c>
      <c r="C221">
        <v>5.1070000000000002</v>
      </c>
    </row>
    <row r="222" spans="2:3" x14ac:dyDescent="0.25">
      <c r="B222" s="33">
        <v>44068</v>
      </c>
      <c r="C222">
        <v>8.3290000000000006</v>
      </c>
    </row>
    <row r="223" spans="2:3" x14ac:dyDescent="0.25">
      <c r="B223" s="33">
        <v>44067</v>
      </c>
      <c r="C223">
        <v>13.433999999999999</v>
      </c>
    </row>
    <row r="224" spans="2:3" x14ac:dyDescent="0.25">
      <c r="B224" s="33">
        <v>44066</v>
      </c>
      <c r="C224">
        <v>11.853999999999999</v>
      </c>
    </row>
    <row r="225" spans="2:3" x14ac:dyDescent="0.25">
      <c r="B225" s="33">
        <v>44065</v>
      </c>
      <c r="C225">
        <v>13.34</v>
      </c>
    </row>
    <row r="226" spans="2:3" x14ac:dyDescent="0.25">
      <c r="B226" s="33">
        <v>44064</v>
      </c>
      <c r="C226">
        <v>13.002000000000001</v>
      </c>
    </row>
    <row r="227" spans="2:3" x14ac:dyDescent="0.25">
      <c r="B227" s="33">
        <v>44063</v>
      </c>
      <c r="C227">
        <v>14.180999999999999</v>
      </c>
    </row>
    <row r="228" spans="2:3" x14ac:dyDescent="0.25">
      <c r="B228" s="33">
        <v>44062</v>
      </c>
      <c r="C228">
        <v>16.744</v>
      </c>
    </row>
    <row r="229" spans="2:3" x14ac:dyDescent="0.25">
      <c r="B229" s="33">
        <v>44061</v>
      </c>
      <c r="C229">
        <v>15.101000000000001</v>
      </c>
    </row>
    <row r="230" spans="2:3" x14ac:dyDescent="0.25">
      <c r="B230" s="33">
        <v>44060</v>
      </c>
      <c r="C230">
        <v>14.71</v>
      </c>
    </row>
    <row r="231" spans="2:3" x14ac:dyDescent="0.25">
      <c r="B231" s="33">
        <v>44059</v>
      </c>
      <c r="C231">
        <v>12.375</v>
      </c>
    </row>
    <row r="232" spans="2:3" x14ac:dyDescent="0.25">
      <c r="B232" s="33">
        <v>44058</v>
      </c>
      <c r="C232">
        <v>9.391</v>
      </c>
    </row>
    <row r="233" spans="2:3" x14ac:dyDescent="0.25">
      <c r="B233" s="33">
        <v>44057</v>
      </c>
      <c r="C233">
        <v>18.722999999999999</v>
      </c>
    </row>
    <row r="234" spans="2:3" x14ac:dyDescent="0.25">
      <c r="B234" s="33">
        <v>44056</v>
      </c>
      <c r="C234">
        <v>19.081</v>
      </c>
    </row>
    <row r="235" spans="2:3" x14ac:dyDescent="0.25">
      <c r="B235" s="33">
        <v>44055</v>
      </c>
      <c r="C235">
        <v>14.683</v>
      </c>
    </row>
    <row r="236" spans="2:3" x14ac:dyDescent="0.25">
      <c r="B236" s="33">
        <v>44054</v>
      </c>
      <c r="C236">
        <v>12.904999999999999</v>
      </c>
    </row>
    <row r="237" spans="2:3" x14ac:dyDescent="0.25">
      <c r="B237" s="33">
        <v>44053</v>
      </c>
      <c r="C237">
        <v>18.009</v>
      </c>
    </row>
    <row r="238" spans="2:3" x14ac:dyDescent="0.25">
      <c r="B238" s="33">
        <v>44052</v>
      </c>
      <c r="C238">
        <v>9.5719999999999992</v>
      </c>
    </row>
    <row r="239" spans="2:3" x14ac:dyDescent="0.25">
      <c r="B239" s="33">
        <v>44051</v>
      </c>
      <c r="C239">
        <v>21.5</v>
      </c>
    </row>
    <row r="240" spans="2:3" x14ac:dyDescent="0.25">
      <c r="B240" s="33">
        <v>44050</v>
      </c>
      <c r="C240">
        <v>22.44</v>
      </c>
    </row>
    <row r="241" spans="2:3" x14ac:dyDescent="0.25">
      <c r="B241" s="33">
        <v>44049</v>
      </c>
      <c r="C241">
        <v>22.463000000000001</v>
      </c>
    </row>
    <row r="242" spans="2:3" x14ac:dyDescent="0.25">
      <c r="B242" s="33">
        <v>44048</v>
      </c>
      <c r="C242">
        <v>23.948</v>
      </c>
    </row>
    <row r="243" spans="2:3" x14ac:dyDescent="0.25">
      <c r="B243" s="33">
        <v>44047</v>
      </c>
      <c r="C243">
        <v>21.896999999999998</v>
      </c>
    </row>
    <row r="244" spans="2:3" x14ac:dyDescent="0.25">
      <c r="B244" s="33">
        <v>44046</v>
      </c>
      <c r="C244">
        <v>21.343</v>
      </c>
    </row>
    <row r="245" spans="2:3" x14ac:dyDescent="0.25">
      <c r="B245" s="33">
        <v>44045</v>
      </c>
      <c r="C245">
        <v>13.574999999999999</v>
      </c>
    </row>
    <row r="246" spans="2:3" x14ac:dyDescent="0.25">
      <c r="B246" s="33">
        <v>44044</v>
      </c>
      <c r="C246">
        <v>19.658000000000001</v>
      </c>
    </row>
    <row r="247" spans="2:3" x14ac:dyDescent="0.25">
      <c r="B247" s="33">
        <v>44104</v>
      </c>
      <c r="C247">
        <v>5.4630000000000001</v>
      </c>
    </row>
    <row r="248" spans="2:3" x14ac:dyDescent="0.25">
      <c r="B248" s="33">
        <v>44103</v>
      </c>
      <c r="C248">
        <v>12.848000000000001</v>
      </c>
    </row>
    <row r="249" spans="2:3" x14ac:dyDescent="0.25">
      <c r="B249" s="33">
        <v>44102</v>
      </c>
      <c r="C249">
        <v>2.133</v>
      </c>
    </row>
    <row r="250" spans="2:3" x14ac:dyDescent="0.25">
      <c r="B250" s="33">
        <v>44101</v>
      </c>
      <c r="C250">
        <v>5.484</v>
      </c>
    </row>
    <row r="251" spans="2:3" x14ac:dyDescent="0.25">
      <c r="B251" s="33">
        <v>44100</v>
      </c>
      <c r="C251">
        <v>3.6720000000000002</v>
      </c>
    </row>
    <row r="252" spans="2:3" x14ac:dyDescent="0.25">
      <c r="B252" s="33">
        <v>44099</v>
      </c>
      <c r="C252">
        <v>7.9660000000000002</v>
      </c>
    </row>
    <row r="253" spans="2:3" x14ac:dyDescent="0.25">
      <c r="B253" s="33">
        <v>44098</v>
      </c>
      <c r="C253">
        <v>13.124000000000001</v>
      </c>
    </row>
    <row r="254" spans="2:3" x14ac:dyDescent="0.25">
      <c r="B254" s="33">
        <v>44097</v>
      </c>
      <c r="C254">
        <v>10.516</v>
      </c>
    </row>
    <row r="255" spans="2:3" x14ac:dyDescent="0.25">
      <c r="B255" s="33">
        <v>44096</v>
      </c>
      <c r="C255">
        <v>16.920999999999999</v>
      </c>
    </row>
    <row r="256" spans="2:3" x14ac:dyDescent="0.25">
      <c r="B256" s="33">
        <v>44095</v>
      </c>
      <c r="C256">
        <v>17.667999999999999</v>
      </c>
    </row>
    <row r="257" spans="2:3" x14ac:dyDescent="0.25">
      <c r="B257" s="33">
        <v>44094</v>
      </c>
      <c r="C257">
        <v>16.187999999999999</v>
      </c>
    </row>
    <row r="258" spans="2:3" x14ac:dyDescent="0.25">
      <c r="B258" s="33">
        <v>44093</v>
      </c>
      <c r="C258">
        <v>17.254000000000001</v>
      </c>
    </row>
    <row r="259" spans="2:3" x14ac:dyDescent="0.25">
      <c r="B259" s="33">
        <v>44092</v>
      </c>
      <c r="C259">
        <v>18.568999999999999</v>
      </c>
    </row>
    <row r="260" spans="2:3" x14ac:dyDescent="0.25">
      <c r="B260" s="33">
        <v>44091</v>
      </c>
      <c r="C260">
        <v>19.036999999999999</v>
      </c>
    </row>
    <row r="261" spans="2:3" x14ac:dyDescent="0.25">
      <c r="B261" s="33">
        <v>44090</v>
      </c>
      <c r="C261">
        <v>15.823</v>
      </c>
    </row>
    <row r="262" spans="2:3" x14ac:dyDescent="0.25">
      <c r="B262" s="33">
        <v>44089</v>
      </c>
      <c r="C262">
        <v>17.212</v>
      </c>
    </row>
    <row r="263" spans="2:3" x14ac:dyDescent="0.25">
      <c r="B263" s="33">
        <v>44088</v>
      </c>
      <c r="C263">
        <v>17.588000000000001</v>
      </c>
    </row>
    <row r="264" spans="2:3" x14ac:dyDescent="0.25">
      <c r="B264" s="33">
        <v>44087</v>
      </c>
      <c r="C264">
        <v>18.859000000000002</v>
      </c>
    </row>
    <row r="265" spans="2:3" x14ac:dyDescent="0.25">
      <c r="B265" s="33">
        <v>44086</v>
      </c>
      <c r="C265">
        <v>18.846</v>
      </c>
    </row>
    <row r="266" spans="2:3" x14ac:dyDescent="0.25">
      <c r="B266" s="33">
        <v>44085</v>
      </c>
      <c r="C266">
        <v>16.806999999999999</v>
      </c>
    </row>
    <row r="267" spans="2:3" x14ac:dyDescent="0.25">
      <c r="B267" s="33">
        <v>44084</v>
      </c>
      <c r="C267">
        <v>20.831</v>
      </c>
    </row>
    <row r="268" spans="2:3" x14ac:dyDescent="0.25">
      <c r="B268" s="33">
        <v>44083</v>
      </c>
      <c r="C268">
        <v>13.717000000000001</v>
      </c>
    </row>
    <row r="269" spans="2:3" x14ac:dyDescent="0.25">
      <c r="B269" s="33">
        <v>44082</v>
      </c>
      <c r="C269">
        <v>14.279</v>
      </c>
    </row>
    <row r="270" spans="2:3" x14ac:dyDescent="0.25">
      <c r="B270" s="33">
        <v>44081</v>
      </c>
      <c r="C270">
        <v>20.446000000000002</v>
      </c>
    </row>
    <row r="271" spans="2:3" x14ac:dyDescent="0.25">
      <c r="B271" s="33">
        <v>44080</v>
      </c>
      <c r="C271">
        <v>17.367000000000001</v>
      </c>
    </row>
    <row r="272" spans="2:3" x14ac:dyDescent="0.25">
      <c r="B272" s="33">
        <v>44079</v>
      </c>
      <c r="C272">
        <v>13.957000000000001</v>
      </c>
    </row>
    <row r="273" spans="2:3" x14ac:dyDescent="0.25">
      <c r="B273" s="33">
        <v>44078</v>
      </c>
      <c r="C273">
        <v>3.3010000000000002</v>
      </c>
    </row>
    <row r="274" spans="2:3" x14ac:dyDescent="0.25">
      <c r="B274" s="33">
        <v>44077</v>
      </c>
      <c r="C274">
        <v>5.2089999999999996</v>
      </c>
    </row>
    <row r="275" spans="2:3" x14ac:dyDescent="0.25">
      <c r="B275" s="33">
        <v>44076</v>
      </c>
      <c r="C275">
        <v>18.195</v>
      </c>
    </row>
    <row r="276" spans="2:3" x14ac:dyDescent="0.25">
      <c r="B276" s="33">
        <v>44075</v>
      </c>
      <c r="C276">
        <v>9.6129999999999995</v>
      </c>
    </row>
    <row r="277" spans="2:3" x14ac:dyDescent="0.25">
      <c r="B277" s="33">
        <v>44135</v>
      </c>
      <c r="C277">
        <v>10.972</v>
      </c>
    </row>
    <row r="278" spans="2:3" x14ac:dyDescent="0.25">
      <c r="B278" s="33">
        <v>44134</v>
      </c>
      <c r="C278">
        <v>2.972</v>
      </c>
    </row>
    <row r="279" spans="2:3" x14ac:dyDescent="0.25">
      <c r="B279" s="33">
        <v>44133</v>
      </c>
      <c r="C279">
        <v>2.63</v>
      </c>
    </row>
    <row r="280" spans="2:3" x14ac:dyDescent="0.25">
      <c r="B280" s="33">
        <v>44132</v>
      </c>
      <c r="C280">
        <v>7.0010000000000003</v>
      </c>
    </row>
    <row r="281" spans="2:3" x14ac:dyDescent="0.25">
      <c r="B281" s="33">
        <v>44131</v>
      </c>
      <c r="C281">
        <v>5.3289999999999997</v>
      </c>
    </row>
    <row r="282" spans="2:3" x14ac:dyDescent="0.25">
      <c r="B282" s="33">
        <v>44130</v>
      </c>
      <c r="C282">
        <v>4.9249999999999998</v>
      </c>
    </row>
    <row r="283" spans="2:3" x14ac:dyDescent="0.25">
      <c r="B283" s="33">
        <v>44129</v>
      </c>
      <c r="C283">
        <v>1.4019999999999999</v>
      </c>
    </row>
    <row r="284" spans="2:3" x14ac:dyDescent="0.25">
      <c r="B284" s="33">
        <v>44128</v>
      </c>
      <c r="C284">
        <v>3.6989999999999998</v>
      </c>
    </row>
    <row r="285" spans="2:3" x14ac:dyDescent="0.25">
      <c r="B285" s="33">
        <v>44127</v>
      </c>
      <c r="C285">
        <v>3.7759999999999998</v>
      </c>
    </row>
    <row r="286" spans="2:3" x14ac:dyDescent="0.25">
      <c r="B286" s="33">
        <v>44126</v>
      </c>
      <c r="C286">
        <v>6.52</v>
      </c>
    </row>
    <row r="287" spans="2:3" x14ac:dyDescent="0.25">
      <c r="B287" s="33">
        <v>44125</v>
      </c>
      <c r="C287">
        <v>7.98</v>
      </c>
    </row>
    <row r="288" spans="2:3" x14ac:dyDescent="0.25">
      <c r="B288" s="33">
        <v>44124</v>
      </c>
      <c r="C288">
        <v>1.927</v>
      </c>
    </row>
    <row r="289" spans="2:3" x14ac:dyDescent="0.25">
      <c r="B289" s="33">
        <v>44123</v>
      </c>
      <c r="C289">
        <v>11.233000000000001</v>
      </c>
    </row>
    <row r="290" spans="2:3" x14ac:dyDescent="0.25">
      <c r="B290" s="33">
        <v>44122</v>
      </c>
      <c r="C290">
        <v>4.5609999999999999</v>
      </c>
    </row>
    <row r="291" spans="2:3" x14ac:dyDescent="0.25">
      <c r="B291" s="33">
        <v>44121</v>
      </c>
      <c r="C291">
        <v>4.6740000000000004</v>
      </c>
    </row>
    <row r="292" spans="2:3" x14ac:dyDescent="0.25">
      <c r="B292" s="33">
        <v>44120</v>
      </c>
      <c r="C292">
        <v>2.173</v>
      </c>
    </row>
    <row r="293" spans="2:3" x14ac:dyDescent="0.25">
      <c r="B293" s="33">
        <v>44119</v>
      </c>
      <c r="C293">
        <v>2.1389999999999998</v>
      </c>
    </row>
    <row r="294" spans="2:3" x14ac:dyDescent="0.25">
      <c r="B294" s="33">
        <v>44118</v>
      </c>
      <c r="C294">
        <v>4.62</v>
      </c>
    </row>
    <row r="295" spans="2:3" x14ac:dyDescent="0.25">
      <c r="B295" s="33">
        <v>44117</v>
      </c>
      <c r="C295">
        <v>7.17</v>
      </c>
    </row>
    <row r="296" spans="2:3" x14ac:dyDescent="0.25">
      <c r="B296" s="33">
        <v>44116</v>
      </c>
      <c r="C296">
        <v>8.048</v>
      </c>
    </row>
    <row r="297" spans="2:3" x14ac:dyDescent="0.25">
      <c r="B297" s="33">
        <v>44115</v>
      </c>
      <c r="C297">
        <v>8.7739999999999991</v>
      </c>
    </row>
    <row r="298" spans="2:3" x14ac:dyDescent="0.25">
      <c r="B298" s="33">
        <v>44114</v>
      </c>
      <c r="C298">
        <v>9.1460000000000008</v>
      </c>
    </row>
    <row r="299" spans="2:3" x14ac:dyDescent="0.25">
      <c r="B299" s="33">
        <v>44113</v>
      </c>
      <c r="C299">
        <v>6.3140000000000001</v>
      </c>
    </row>
    <row r="300" spans="2:3" x14ac:dyDescent="0.25">
      <c r="B300" s="33">
        <v>44112</v>
      </c>
      <c r="C300">
        <v>4.1470000000000002</v>
      </c>
    </row>
    <row r="301" spans="2:3" x14ac:dyDescent="0.25">
      <c r="B301" s="33">
        <v>44111</v>
      </c>
      <c r="C301">
        <v>5.9329999999999998</v>
      </c>
    </row>
    <row r="302" spans="2:3" x14ac:dyDescent="0.25">
      <c r="B302" s="33">
        <v>44110</v>
      </c>
      <c r="C302">
        <v>6.4029999999999996</v>
      </c>
    </row>
    <row r="303" spans="2:3" x14ac:dyDescent="0.25">
      <c r="B303" s="33">
        <v>44109</v>
      </c>
      <c r="C303">
        <v>5.2439999999999998</v>
      </c>
    </row>
    <row r="304" spans="2:3" x14ac:dyDescent="0.25">
      <c r="B304" s="33">
        <v>44108</v>
      </c>
      <c r="C304">
        <v>8.2840000000000007</v>
      </c>
    </row>
    <row r="305" spans="2:3" x14ac:dyDescent="0.25">
      <c r="B305" s="33">
        <v>44107</v>
      </c>
      <c r="C305">
        <v>2.5019999999999998</v>
      </c>
    </row>
    <row r="306" spans="2:3" x14ac:dyDescent="0.25">
      <c r="B306" s="33">
        <v>44106</v>
      </c>
      <c r="C306">
        <v>3.7389999999999999</v>
      </c>
    </row>
    <row r="307" spans="2:3" x14ac:dyDescent="0.25">
      <c r="B307" s="33">
        <v>44105</v>
      </c>
      <c r="C307">
        <v>3.7370000000000001</v>
      </c>
    </row>
    <row r="308" spans="2:3" x14ac:dyDescent="0.25">
      <c r="B308" s="33">
        <v>44165</v>
      </c>
      <c r="C308">
        <v>3.423</v>
      </c>
    </row>
    <row r="309" spans="2:3" x14ac:dyDescent="0.25">
      <c r="B309" s="33">
        <v>44164</v>
      </c>
      <c r="C309">
        <v>7.234</v>
      </c>
    </row>
    <row r="310" spans="2:3" x14ac:dyDescent="0.25">
      <c r="B310" s="33">
        <v>44163</v>
      </c>
      <c r="C310">
        <v>5.4619999999999997</v>
      </c>
    </row>
    <row r="311" spans="2:3" x14ac:dyDescent="0.25">
      <c r="B311" s="33">
        <v>44162</v>
      </c>
      <c r="C311">
        <v>6.1310000000000002</v>
      </c>
    </row>
    <row r="312" spans="2:3" x14ac:dyDescent="0.25">
      <c r="B312" s="33">
        <v>44161</v>
      </c>
      <c r="C312">
        <v>3.069</v>
      </c>
    </row>
    <row r="313" spans="2:3" x14ac:dyDescent="0.25">
      <c r="B313" s="33">
        <v>44160</v>
      </c>
      <c r="C313">
        <v>4.7220000000000004</v>
      </c>
    </row>
    <row r="314" spans="2:3" x14ac:dyDescent="0.25">
      <c r="B314" s="33">
        <v>44159</v>
      </c>
      <c r="C314">
        <v>7.4939999999999998</v>
      </c>
    </row>
    <row r="315" spans="2:3" x14ac:dyDescent="0.25">
      <c r="B315" s="33">
        <v>44158</v>
      </c>
      <c r="C315">
        <v>6.3869999999999996</v>
      </c>
    </row>
    <row r="316" spans="2:3" x14ac:dyDescent="0.25">
      <c r="B316" s="33">
        <v>44157</v>
      </c>
      <c r="C316">
        <v>0.78700000000000003</v>
      </c>
    </row>
    <row r="317" spans="2:3" x14ac:dyDescent="0.25">
      <c r="B317" s="33">
        <v>44156</v>
      </c>
      <c r="C317">
        <v>5.3819999999999997</v>
      </c>
    </row>
    <row r="318" spans="2:3" x14ac:dyDescent="0.25">
      <c r="B318" s="33">
        <v>44155</v>
      </c>
      <c r="C318">
        <v>6.6909999999999998</v>
      </c>
    </row>
    <row r="319" spans="2:3" x14ac:dyDescent="0.25">
      <c r="B319" s="33">
        <v>44154</v>
      </c>
      <c r="C319">
        <v>1.22</v>
      </c>
    </row>
    <row r="320" spans="2:3" x14ac:dyDescent="0.25">
      <c r="B320" s="33">
        <v>44153</v>
      </c>
      <c r="C320">
        <v>9.8170000000000002</v>
      </c>
    </row>
    <row r="321" spans="2:3" x14ac:dyDescent="0.25">
      <c r="B321" s="33">
        <v>44152</v>
      </c>
      <c r="C321">
        <v>2.0680000000000001</v>
      </c>
    </row>
    <row r="322" spans="2:3" x14ac:dyDescent="0.25">
      <c r="B322" s="33">
        <v>44151</v>
      </c>
      <c r="C322">
        <v>1.921</v>
      </c>
    </row>
    <row r="323" spans="2:3" x14ac:dyDescent="0.25">
      <c r="B323" s="33">
        <v>44150</v>
      </c>
      <c r="C323">
        <v>3.085</v>
      </c>
    </row>
    <row r="324" spans="2:3" x14ac:dyDescent="0.25">
      <c r="B324" s="33">
        <v>44149</v>
      </c>
      <c r="C324">
        <v>7.5309999999999997</v>
      </c>
    </row>
    <row r="325" spans="2:3" x14ac:dyDescent="0.25">
      <c r="B325" s="33">
        <v>44148</v>
      </c>
      <c r="C325">
        <v>3.4140000000000001</v>
      </c>
    </row>
    <row r="326" spans="2:3" x14ac:dyDescent="0.25">
      <c r="B326" s="33">
        <v>44147</v>
      </c>
      <c r="C326">
        <v>4.976</v>
      </c>
    </row>
    <row r="327" spans="2:3" x14ac:dyDescent="0.25">
      <c r="B327" s="33">
        <v>44146</v>
      </c>
      <c r="C327">
        <v>6.2750000000000004</v>
      </c>
    </row>
    <row r="328" spans="2:3" x14ac:dyDescent="0.25">
      <c r="B328" s="33">
        <v>44145</v>
      </c>
      <c r="C328">
        <v>8.9659999999999993</v>
      </c>
    </row>
    <row r="329" spans="2:3" x14ac:dyDescent="0.25">
      <c r="B329" s="33">
        <v>44144</v>
      </c>
      <c r="C329">
        <v>3.7480000000000002</v>
      </c>
    </row>
    <row r="330" spans="2:3" x14ac:dyDescent="0.25">
      <c r="B330" s="33">
        <v>44143</v>
      </c>
      <c r="C330">
        <v>2.0649999999999999</v>
      </c>
    </row>
    <row r="331" spans="2:3" x14ac:dyDescent="0.25">
      <c r="B331" s="33">
        <v>44142</v>
      </c>
      <c r="C331">
        <v>9.85</v>
      </c>
    </row>
    <row r="332" spans="2:3" x14ac:dyDescent="0.25">
      <c r="B332" s="33">
        <v>44141</v>
      </c>
      <c r="C332">
        <v>11.994</v>
      </c>
    </row>
    <row r="333" spans="2:3" x14ac:dyDescent="0.25">
      <c r="B333" s="33">
        <v>44140</v>
      </c>
      <c r="C333">
        <v>11.606</v>
      </c>
    </row>
    <row r="334" spans="2:3" x14ac:dyDescent="0.25">
      <c r="B334" s="33">
        <v>44139</v>
      </c>
      <c r="C334">
        <v>10.097</v>
      </c>
    </row>
    <row r="335" spans="2:3" x14ac:dyDescent="0.25">
      <c r="B335" s="33">
        <v>44138</v>
      </c>
      <c r="C335">
        <v>7.96</v>
      </c>
    </row>
    <row r="336" spans="2:3" x14ac:dyDescent="0.25">
      <c r="B336" s="33">
        <v>44137</v>
      </c>
      <c r="C336">
        <v>3.5110000000000001</v>
      </c>
    </row>
    <row r="337" spans="2:3" x14ac:dyDescent="0.25">
      <c r="B337" s="33">
        <v>44136</v>
      </c>
      <c r="C337">
        <v>2.7930000000000001</v>
      </c>
    </row>
    <row r="338" spans="2:3" x14ac:dyDescent="0.25">
      <c r="B338" s="33">
        <v>44196</v>
      </c>
      <c r="C338">
        <v>0.81699999999999995</v>
      </c>
    </row>
    <row r="339" spans="2:3" x14ac:dyDescent="0.25">
      <c r="B339" s="33">
        <v>44195</v>
      </c>
      <c r="C339">
        <v>0.81699999999999995</v>
      </c>
    </row>
    <row r="340" spans="2:3" x14ac:dyDescent="0.25">
      <c r="B340" s="33">
        <v>44194</v>
      </c>
      <c r="C340">
        <v>2.2170000000000001</v>
      </c>
    </row>
    <row r="341" spans="2:3" x14ac:dyDescent="0.25">
      <c r="B341" s="33">
        <v>44193</v>
      </c>
      <c r="C341">
        <v>2.1549999999999998</v>
      </c>
    </row>
    <row r="342" spans="2:3" x14ac:dyDescent="0.25">
      <c r="B342" s="33">
        <v>44192</v>
      </c>
      <c r="C342">
        <v>0.38500000000000001</v>
      </c>
    </row>
    <row r="343" spans="2:3" x14ac:dyDescent="0.25">
      <c r="B343" s="33">
        <v>44191</v>
      </c>
      <c r="C343">
        <v>2.9870000000000001</v>
      </c>
    </row>
    <row r="344" spans="2:3" x14ac:dyDescent="0.25">
      <c r="B344" s="33">
        <v>44190</v>
      </c>
      <c r="C344">
        <v>2.8450000000000002</v>
      </c>
    </row>
    <row r="345" spans="2:3" x14ac:dyDescent="0.25">
      <c r="B345" s="33">
        <v>44189</v>
      </c>
      <c r="C345">
        <v>0.34899999999999998</v>
      </c>
    </row>
    <row r="346" spans="2:3" x14ac:dyDescent="0.25">
      <c r="B346" s="33">
        <v>44188</v>
      </c>
      <c r="C346">
        <v>0.33</v>
      </c>
    </row>
    <row r="347" spans="2:3" x14ac:dyDescent="0.25">
      <c r="B347" s="33">
        <v>44187</v>
      </c>
      <c r="C347">
        <v>0.71599999999999997</v>
      </c>
    </row>
    <row r="348" spans="2:3" x14ac:dyDescent="0.25">
      <c r="B348" s="33">
        <v>44186</v>
      </c>
      <c r="C348">
        <v>0.64100000000000001</v>
      </c>
    </row>
    <row r="349" spans="2:3" x14ac:dyDescent="0.25">
      <c r="B349" s="33">
        <v>44185</v>
      </c>
      <c r="C349">
        <v>2.2749999999999999</v>
      </c>
    </row>
    <row r="350" spans="2:3" x14ac:dyDescent="0.25">
      <c r="B350" s="33">
        <v>44184</v>
      </c>
      <c r="C350">
        <v>2.726</v>
      </c>
    </row>
    <row r="351" spans="2:3" x14ac:dyDescent="0.25">
      <c r="B351" s="33">
        <v>44183</v>
      </c>
      <c r="C351">
        <v>5.6680000000000001</v>
      </c>
    </row>
    <row r="352" spans="2:3" x14ac:dyDescent="0.25">
      <c r="B352" s="33">
        <v>44182</v>
      </c>
      <c r="C352">
        <v>4.22</v>
      </c>
    </row>
    <row r="353" spans="2:3" x14ac:dyDescent="0.25">
      <c r="B353" s="33">
        <v>44181</v>
      </c>
      <c r="C353">
        <v>3.4849999999999999</v>
      </c>
    </row>
    <row r="354" spans="2:3" x14ac:dyDescent="0.25">
      <c r="B354" s="33">
        <v>44180</v>
      </c>
      <c r="C354">
        <v>0.56499999999999995</v>
      </c>
    </row>
    <row r="355" spans="2:3" x14ac:dyDescent="0.25">
      <c r="B355" s="33">
        <v>44179</v>
      </c>
      <c r="C355">
        <v>1.8220000000000001</v>
      </c>
    </row>
    <row r="356" spans="2:3" x14ac:dyDescent="0.25">
      <c r="B356" s="33">
        <v>44178</v>
      </c>
      <c r="C356">
        <v>4.0720000000000001</v>
      </c>
    </row>
    <row r="357" spans="2:3" x14ac:dyDescent="0.25">
      <c r="B357" s="33">
        <v>44177</v>
      </c>
      <c r="C357">
        <v>0.95199999999999996</v>
      </c>
    </row>
    <row r="358" spans="2:3" x14ac:dyDescent="0.25">
      <c r="B358" s="33">
        <v>44176</v>
      </c>
      <c r="C358">
        <v>1.099</v>
      </c>
    </row>
    <row r="359" spans="2:3" x14ac:dyDescent="0.25">
      <c r="B359" s="33">
        <v>44175</v>
      </c>
      <c r="C359">
        <v>1.19</v>
      </c>
    </row>
    <row r="360" spans="2:3" x14ac:dyDescent="0.25">
      <c r="B360" s="33">
        <v>44174</v>
      </c>
      <c r="C360">
        <v>6.2110000000000003</v>
      </c>
    </row>
    <row r="361" spans="2:3" x14ac:dyDescent="0.25">
      <c r="B361" s="33">
        <v>44173</v>
      </c>
      <c r="C361">
        <v>2.3410000000000002</v>
      </c>
    </row>
    <row r="362" spans="2:3" x14ac:dyDescent="0.25">
      <c r="B362" s="33">
        <v>44172</v>
      </c>
      <c r="C362">
        <v>1.3919999999999999</v>
      </c>
    </row>
    <row r="363" spans="2:3" x14ac:dyDescent="0.25">
      <c r="B363" s="33">
        <v>44171</v>
      </c>
      <c r="C363">
        <v>1.3280000000000001</v>
      </c>
    </row>
    <row r="364" spans="2:3" x14ac:dyDescent="0.25">
      <c r="B364" s="33">
        <v>44170</v>
      </c>
      <c r="C364">
        <v>4.8949999999999996</v>
      </c>
    </row>
    <row r="365" spans="2:3" x14ac:dyDescent="0.25">
      <c r="B365" s="33">
        <v>44169</v>
      </c>
      <c r="C365">
        <v>3.4860000000000002</v>
      </c>
    </row>
    <row r="366" spans="2:3" x14ac:dyDescent="0.25">
      <c r="B366" s="33">
        <v>44168</v>
      </c>
      <c r="C366">
        <v>1.3169999999999999</v>
      </c>
    </row>
    <row r="367" spans="2:3" x14ac:dyDescent="0.25">
      <c r="B367" s="33">
        <v>44167</v>
      </c>
      <c r="C367">
        <v>0.76300000000000001</v>
      </c>
    </row>
    <row r="368" spans="2:3" x14ac:dyDescent="0.25">
      <c r="B368" s="33">
        <v>44166</v>
      </c>
      <c r="C368">
        <v>0.57599999999999996</v>
      </c>
    </row>
  </sheetData>
  <pageMargins left="0.7" right="0.7" top="0.75" bottom="0.75" header="0.3" footer="0.3"/>
  <pageSetup paperSize="9" orientation="portrait" r:id="rId4"/>
  <drawing r:id="rId5"/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6DD05D1-AB9A-46AA-ABA0-08497E765E2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2</vt:i4>
      </vt:variant>
    </vt:vector>
  </HeadingPairs>
  <TitlesOfParts>
    <vt:vector size="10" baseType="lpstr">
      <vt:lpstr>Voorblad</vt:lpstr>
      <vt:lpstr>Data</vt:lpstr>
      <vt:lpstr>Hist</vt:lpstr>
      <vt:lpstr>VerzBereik</vt:lpstr>
      <vt:lpstr>Draai</vt:lpstr>
      <vt:lpstr>Zwift</vt:lpstr>
      <vt:lpstr>ZwiftOvz</vt:lpstr>
      <vt:lpstr>ZonPanelen</vt:lpstr>
      <vt:lpstr>IntvCadans</vt:lpstr>
      <vt:lpstr>Tabel1Kopie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 Verbruggen</dc:creator>
  <cp:lastModifiedBy>G Verbruggen</cp:lastModifiedBy>
  <dcterms:created xsi:type="dcterms:W3CDTF">2021-01-12T19:31:57Z</dcterms:created>
  <dcterms:modified xsi:type="dcterms:W3CDTF">2021-01-14T20:03:54Z</dcterms:modified>
</cp:coreProperties>
</file>