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slicers/slicer1.xml" ContentType="application/vnd.ms-excel.slicer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gijsv\Dropbox (G-Info)\Website bestanden\"/>
    </mc:Choice>
  </mc:AlternateContent>
  <xr:revisionPtr revIDLastSave="0" documentId="8_{967EE90F-3586-4E8F-A383-A77CF60BA7B5}" xr6:coauthVersionLast="36" xr6:coauthVersionMax="36" xr10:uidLastSave="{00000000-0000-0000-0000-000000000000}"/>
  <bookViews>
    <workbookView xWindow="-105" yWindow="-105" windowWidth="23250" windowHeight="12570" tabRatio="500" xr2:uid="{00000000-000D-0000-FFFF-FFFF00000000}"/>
  </bookViews>
  <sheets>
    <sheet name="Voorblad" sheetId="14" r:id="rId1"/>
    <sheet name="Decl" sheetId="6" r:id="rId2"/>
    <sheet name="AfhKeuze" sheetId="12" r:id="rId3"/>
    <sheet name="Afh2" sheetId="8" r:id="rId4"/>
    <sheet name="KzLijst" sheetId="11" r:id="rId5"/>
  </sheets>
  <definedNames>
    <definedName name="_xlnm._FilterDatabase" localSheetId="3" hidden="1">'Afh2'!$C$3:$C$52</definedName>
    <definedName name="_xlnm._FilterDatabase" localSheetId="1" hidden="1">Decl!$D$3:$D$12</definedName>
    <definedName name="Afd">AfhKeuze!$G$2:$I$2</definedName>
    <definedName name="Back_office">AfhKeuze!$I$3:$I$5</definedName>
    <definedName name="BedrTot">Decl!$H$6</definedName>
    <definedName name="BedrVan">Decl!$H$5</definedName>
    <definedName name="Dir">AfhKeuze!$G$3:$G$4</definedName>
    <definedName name="DtmTot">Decl!$H$3</definedName>
    <definedName name="DtmVan">Decl!$H$2</definedName>
    <definedName name="ExterneGegevens_1" localSheetId="3" hidden="1">'Afh2'!#REF!</definedName>
    <definedName name="Front_office">AfhKeuze!$H$3:$H$6</definedName>
    <definedName name="GemPerProv">OFFSET(tblProvGem[[#Headers],[Gem]],MATCH(ProvZoek,tblProvGem[Prov],0),0,COUNTIF(tblProvGem[Prov],ProvZoek),1)</definedName>
    <definedName name="ProvZoek">'Afh2'!$G$6</definedName>
    <definedName name="Slicer_Gem">#N/A</definedName>
    <definedName name="Slicer_Prov">#N/A</definedName>
  </definedNames>
  <calcPr calcId="191029"/>
  <pivotCaches>
    <pivotCache cacheId="0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" i="11" l="1"/>
  <c r="I3" i="11" s="1"/>
  <c r="G13" i="8" l="1"/>
  <c r="I8" i="11" l="1"/>
  <c r="I9" i="11" l="1"/>
  <c r="G8" i="8"/>
  <c r="G3" i="8"/>
  <c r="H3" i="6"/>
</calcChain>
</file>

<file path=xl/sharedStrings.xml><?xml version="1.0" encoding="utf-8"?>
<sst xmlns="http://schemas.openxmlformats.org/spreadsheetml/2006/main" count="404" uniqueCount="98">
  <si>
    <t>Amsterdam</t>
  </si>
  <si>
    <t>Utrecht</t>
  </si>
  <si>
    <t>Rotterdam</t>
  </si>
  <si>
    <t>Eindtotaal</t>
  </si>
  <si>
    <t>Datum</t>
  </si>
  <si>
    <t>Afd</t>
  </si>
  <si>
    <t>Bedrag</t>
  </si>
  <si>
    <t>Dir</t>
  </si>
  <si>
    <t>HRM</t>
  </si>
  <si>
    <t>Marketing</t>
  </si>
  <si>
    <t>Front-office</t>
  </si>
  <si>
    <t>Back-office</t>
  </si>
  <si>
    <t>ICT</t>
  </si>
  <si>
    <t>DtmVan</t>
  </si>
  <si>
    <t>DtmTot</t>
  </si>
  <si>
    <t>Maand</t>
  </si>
  <si>
    <t>BedrVan</t>
  </si>
  <si>
    <t>BedrTot</t>
  </si>
  <si>
    <t>test2</t>
  </si>
  <si>
    <t>Overijssel</t>
  </si>
  <si>
    <t>Zwolle</t>
  </si>
  <si>
    <t>Zuid-Holland</t>
  </si>
  <si>
    <t>Zoetermeer</t>
  </si>
  <si>
    <t>Noord-Holland</t>
  </si>
  <si>
    <t>Zaanstad</t>
  </si>
  <si>
    <t>Westland</t>
  </si>
  <si>
    <t>Vlaardingen</t>
  </si>
  <si>
    <t>Limburg</t>
  </si>
  <si>
    <t>Venlo</t>
  </si>
  <si>
    <t>Noord-Brabant</t>
  </si>
  <si>
    <t>Tilburg</t>
  </si>
  <si>
    <t>Fryslân</t>
  </si>
  <si>
    <t>Súdwest Fryslân</t>
  </si>
  <si>
    <t>Sittard-Geleen</t>
  </si>
  <si>
    <t>'s-Hertogenbosch</t>
  </si>
  <si>
    <t>'s-Gravenhage</t>
  </si>
  <si>
    <t>Schiedam</t>
  </si>
  <si>
    <t>Roosendaal</t>
  </si>
  <si>
    <t>Purmerend</t>
  </si>
  <si>
    <t>Oss</t>
  </si>
  <si>
    <t>Nissewaard</t>
  </si>
  <si>
    <t>Gelderland</t>
  </si>
  <si>
    <t>Nijmegen</t>
  </si>
  <si>
    <t>Meierijstad</t>
  </si>
  <si>
    <t>Maastricht</t>
  </si>
  <si>
    <t>Flevoland</t>
  </si>
  <si>
    <t>Lelystad</t>
  </si>
  <si>
    <t>Leidschendam-Voorburg</t>
  </si>
  <si>
    <t>Leiden</t>
  </si>
  <si>
    <t>Leeuwarden</t>
  </si>
  <si>
    <t>Hoeksche Waard</t>
  </si>
  <si>
    <t>Hilversum</t>
  </si>
  <si>
    <t>Hengelo (O)</t>
  </si>
  <si>
    <t>Helmond</t>
  </si>
  <si>
    <t>Heerlen</t>
  </si>
  <si>
    <t>Haarlemmermeer</t>
  </si>
  <si>
    <t>Haarlem</t>
  </si>
  <si>
    <t>Groningen</t>
  </si>
  <si>
    <t>Gouda</t>
  </si>
  <si>
    <t>Enschede</t>
  </si>
  <si>
    <t>Drenthe</t>
  </si>
  <si>
    <t>Emmen</t>
  </si>
  <si>
    <t>Eindhoven</t>
  </si>
  <si>
    <t>Ede</t>
  </si>
  <si>
    <t>Dordrecht</t>
  </si>
  <si>
    <t>Deventer</t>
  </si>
  <si>
    <t>Delft</t>
  </si>
  <si>
    <t>Breda</t>
  </si>
  <si>
    <t>Arnhem</t>
  </si>
  <si>
    <t>Apeldoorn</t>
  </si>
  <si>
    <t>Amstelveen</t>
  </si>
  <si>
    <t>Amersfoort</t>
  </si>
  <si>
    <t>Alphen aan den Rijn</t>
  </si>
  <si>
    <t>Almere</t>
  </si>
  <si>
    <t>Alkmaar</t>
  </si>
  <si>
    <t>InwAantal</t>
  </si>
  <si>
    <t>Prov</t>
  </si>
  <si>
    <t>Gem</t>
  </si>
  <si>
    <t>Inw#</t>
  </si>
  <si>
    <t>Zeeland</t>
  </si>
  <si>
    <t>InwAant</t>
  </si>
  <si>
    <t>Margriet</t>
  </si>
  <si>
    <t>Jan</t>
  </si>
  <si>
    <t>Wim</t>
  </si>
  <si>
    <t>Marleen</t>
  </si>
  <si>
    <t>Guus</t>
  </si>
  <si>
    <t>Valerie</t>
  </si>
  <si>
    <t>Victor</t>
  </si>
  <si>
    <t>Cor</t>
  </si>
  <si>
    <t>Naam</t>
  </si>
  <si>
    <t>Front_office</t>
  </si>
  <si>
    <t>Back_office</t>
  </si>
  <si>
    <t>AVZ:</t>
  </si>
  <si>
    <t>ginfo.nl/zoeken-index-en-vergelijken/</t>
  </si>
  <si>
    <t>zeeland</t>
  </si>
  <si>
    <t>www.ginfo.nl</t>
  </si>
  <si>
    <t>© 2021, G-Info/G. Verbruggen</t>
  </si>
  <si>
    <t>Voorbeeld materiaal -  Gegevensvalidatie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</si>
</sst>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u/>
      <sz val="10"/>
      <color theme="9"/>
      <name val="Arial"/>
      <family val="2"/>
    </font>
    <font>
      <b/>
      <sz val="10"/>
      <name val="Verdana"/>
      <family val="2"/>
    </font>
    <font>
      <b/>
      <sz val="18"/>
      <color indexed="8"/>
      <name val="Arial"/>
      <family val="2"/>
    </font>
    <font>
      <b/>
      <sz val="30"/>
      <color indexed="30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 style="thick">
        <color indexed="53"/>
      </right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 style="thick">
        <color indexed="53"/>
      </left>
      <right/>
      <top style="thick">
        <color indexed="53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165" fontId="0" fillId="0" borderId="0" xfId="1" applyNumberFormat="1" applyFont="1"/>
    <xf numFmtId="0" fontId="0" fillId="0" borderId="0" xfId="0" pivotButton="1"/>
    <xf numFmtId="3" fontId="0" fillId="0" borderId="0" xfId="0" applyNumberFormat="1"/>
    <xf numFmtId="165" fontId="0" fillId="0" borderId="2" xfId="1" applyNumberFormat="1" applyFont="1" applyBorder="1"/>
    <xf numFmtId="14" fontId="0" fillId="0" borderId="0" xfId="0" applyNumberFormat="1"/>
    <xf numFmtId="0" fontId="4" fillId="2" borderId="4" xfId="0" applyFont="1" applyFill="1" applyBorder="1"/>
    <xf numFmtId="14" fontId="0" fillId="0" borderId="5" xfId="0" applyNumberFormat="1" applyBorder="1"/>
    <xf numFmtId="0" fontId="4" fillId="2" borderId="1" xfId="0" applyFont="1" applyFill="1" applyBorder="1"/>
    <xf numFmtId="14" fontId="0" fillId="0" borderId="2" xfId="0" applyNumberFormat="1" applyBorder="1"/>
    <xf numFmtId="0" fontId="0" fillId="0" borderId="0" xfId="0" applyBorder="1"/>
    <xf numFmtId="14" fontId="0" fillId="0" borderId="0" xfId="0" applyNumberFormat="1" applyBorder="1"/>
    <xf numFmtId="164" fontId="0" fillId="0" borderId="0" xfId="1" applyFont="1" applyBorder="1"/>
    <xf numFmtId="164" fontId="0" fillId="0" borderId="0" xfId="1" applyFont="1"/>
    <xf numFmtId="0" fontId="0" fillId="0" borderId="0" xfId="0" applyNumberFormat="1" applyBorder="1"/>
    <xf numFmtId="0" fontId="0" fillId="0" borderId="0" xfId="0" applyNumberFormat="1"/>
    <xf numFmtId="165" fontId="0" fillId="0" borderId="5" xfId="1" applyNumberFormat="1" applyFont="1" applyBorder="1"/>
    <xf numFmtId="0" fontId="0" fillId="0" borderId="5" xfId="0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0" fillId="0" borderId="7" xfId="0" applyFont="1" applyBorder="1"/>
    <xf numFmtId="0" fontId="6" fillId="0" borderId="8" xfId="0" applyFont="1" applyBorder="1"/>
    <xf numFmtId="0" fontId="6" fillId="0" borderId="3" xfId="0" applyFont="1" applyBorder="1" applyAlignment="1">
      <alignment horizontal="right"/>
    </xf>
    <xf numFmtId="0" fontId="6" fillId="0" borderId="9" xfId="0" applyFont="1" applyBorder="1"/>
    <xf numFmtId="0" fontId="0" fillId="0" borderId="10" xfId="0" applyBorder="1" applyAlignment="1">
      <alignment horizontal="right"/>
    </xf>
    <xf numFmtId="0" fontId="0" fillId="4" borderId="11" xfId="0" applyFont="1" applyFill="1" applyBorder="1"/>
    <xf numFmtId="0" fontId="0" fillId="3" borderId="11" xfId="0" applyFont="1" applyFill="1" applyBorder="1"/>
    <xf numFmtId="0" fontId="0" fillId="3" borderId="12" xfId="0" applyFont="1" applyFill="1" applyBorder="1"/>
    <xf numFmtId="0" fontId="4" fillId="2" borderId="13" xfId="0" applyFont="1" applyFill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0" xfId="0" applyFont="1"/>
    <xf numFmtId="0" fontId="6" fillId="0" borderId="0" xfId="0" applyFont="1" applyBorder="1"/>
    <xf numFmtId="0" fontId="6" fillId="0" borderId="0" xfId="0" applyFont="1"/>
    <xf numFmtId="0" fontId="0" fillId="0" borderId="0" xfId="0" quotePrefix="1"/>
    <xf numFmtId="0" fontId="2" fillId="0" borderId="0" xfId="8"/>
    <xf numFmtId="0" fontId="5" fillId="0" borderId="0" xfId="9"/>
    <xf numFmtId="0" fontId="5" fillId="0" borderId="0" xfId="9" applyBorder="1"/>
    <xf numFmtId="0" fontId="5" fillId="5" borderId="0" xfId="9" applyFill="1"/>
    <xf numFmtId="0" fontId="5" fillId="5" borderId="0" xfId="9" applyFill="1" applyBorder="1"/>
    <xf numFmtId="0" fontId="5" fillId="6" borderId="0" xfId="9" applyFill="1"/>
    <xf numFmtId="0" fontId="5" fillId="6" borderId="0" xfId="9" applyFill="1" applyBorder="1"/>
    <xf numFmtId="0" fontId="5" fillId="6" borderId="14" xfId="9" applyFill="1" applyBorder="1"/>
    <xf numFmtId="0" fontId="5" fillId="6" borderId="15" xfId="9" applyFill="1" applyBorder="1"/>
    <xf numFmtId="0" fontId="5" fillId="6" borderId="16" xfId="9" applyFill="1" applyBorder="1"/>
    <xf numFmtId="0" fontId="5" fillId="6" borderId="17" xfId="9" applyFill="1" applyBorder="1"/>
    <xf numFmtId="0" fontId="5" fillId="6" borderId="18" xfId="9" applyFill="1" applyBorder="1"/>
    <xf numFmtId="0" fontId="7" fillId="6" borderId="0" xfId="10" applyFill="1" applyAlignment="1" applyProtection="1">
      <alignment horizontal="right"/>
      <protection locked="0"/>
    </xf>
    <xf numFmtId="0" fontId="7" fillId="6" borderId="0" xfId="10" applyFill="1" applyBorder="1" applyAlignment="1" applyProtection="1">
      <alignment horizontal="right"/>
      <protection locked="0"/>
    </xf>
    <xf numFmtId="0" fontId="8" fillId="6" borderId="0" xfId="9" applyFont="1" applyFill="1" applyBorder="1" applyAlignment="1">
      <alignment horizontal="right"/>
    </xf>
    <xf numFmtId="0" fontId="9" fillId="6" borderId="0" xfId="9" applyFont="1" applyFill="1" applyBorder="1" applyAlignment="1">
      <alignment horizontal="right"/>
    </xf>
    <xf numFmtId="0" fontId="10" fillId="6" borderId="0" xfId="9" applyFont="1" applyFill="1" applyBorder="1" applyAlignment="1">
      <alignment horizontal="right"/>
    </xf>
    <xf numFmtId="0" fontId="11" fillId="6" borderId="0" xfId="9" applyFont="1" applyFill="1" applyBorder="1"/>
    <xf numFmtId="0" fontId="5" fillId="6" borderId="19" xfId="9" applyFill="1" applyBorder="1"/>
    <xf numFmtId="0" fontId="5" fillId="6" borderId="20" xfId="9" applyFill="1" applyBorder="1"/>
    <xf numFmtId="0" fontId="5" fillId="6" borderId="21" xfId="9" applyFill="1" applyBorder="1"/>
  </cellXfs>
  <cellStyles count="11">
    <cellStyle name="Gevolgde hyperlink" xfId="3" builtinId="9" hidden="1"/>
    <cellStyle name="Gevolgde hyperlink" xfId="5" builtinId="9" hidden="1"/>
    <cellStyle name="Hyperlink" xfId="2" builtinId="8" hidden="1"/>
    <cellStyle name="Hyperlink" xfId="4" builtinId="8" hidden="1"/>
    <cellStyle name="Hyperlink" xfId="8" builtinId="8"/>
    <cellStyle name="Hyperlink 2" xfId="10" xr:uid="{57B08FFB-7EB4-417B-A407-EE1B0A9F2B89}"/>
    <cellStyle name="Komma" xfId="1" builtinId="3"/>
    <cellStyle name="Komma 2" xfId="7" xr:uid="{8F67756E-F627-463E-ACAC-7BE2B3E11CF3}"/>
    <cellStyle name="Normal 2" xfId="9" xr:uid="{AC22B0B3-F791-4333-9A7A-A4785E34414B}"/>
    <cellStyle name="Standaard" xfId="0" builtinId="0"/>
    <cellStyle name="Standaard 2" xfId="6" xr:uid="{1424225D-E9A5-42B3-B261-7A01FABE8128}"/>
  </cellStyles>
  <dxfs count="17"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theme="0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/>
        <i/>
      </font>
      <fill>
        <patternFill>
          <bgColor theme="9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5" formatCode="_(* #,##0_);_(* \(#,##0\);_(* &quot;-&quot;??_);_(@_)"/>
    </dxf>
    <dxf>
      <numFmt numFmtId="3" formatCode="#,##0"/>
    </dxf>
    <dxf>
      <alignment horizontal="right"/>
    </dxf>
    <dxf>
      <numFmt numFmtId="19" formatCode="d/m/yyyy"/>
    </dxf>
    <dxf>
      <numFmt numFmtId="0" formatCode="General"/>
    </dxf>
    <dxf>
      <numFmt numFmtId="19" formatCode="d/m/yyyy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4" dropStyle="combo" dx="22" fmlaLink="$J$2" fmlaRange="$B$3:$B$14" noThreeD="1" sel="9" val="8"/>
</file>

<file path=xl/ctrlProps/ctrlProp2.xml><?xml version="1.0" encoding="utf-8"?>
<formControlPr xmlns="http://schemas.microsoft.com/office/spreadsheetml/2009/9/main" objectType="List" dx="22" fmlaLink="$M$8" fmlaRange="KzLijst!$D$3:$D$52" noThreeD="1" sel="11" val="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317500</xdr:colOff>
      <xdr:row>5</xdr:row>
      <xdr:rowOff>76201</xdr:rowOff>
    </xdr:from>
    <xdr:ext cx="2428166" cy="1695450"/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38B8A74C-8819-4890-BA92-B1EF30F75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725" y="885826"/>
          <a:ext cx="2428166" cy="16954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0</xdr:rowOff>
    </xdr:from>
    <xdr:to>
      <xdr:col>15</xdr:col>
      <xdr:colOff>0</xdr:colOff>
      <xdr:row>27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Gem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em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182350" y="209550"/>
              <a:ext cx="1714500" cy="5229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16</xdr:col>
      <xdr:colOff>0</xdr:colOff>
      <xdr:row>1</xdr:row>
      <xdr:rowOff>1</xdr:rowOff>
    </xdr:from>
    <xdr:to>
      <xdr:col>19</xdr:col>
      <xdr:colOff>266701</xdr:colOff>
      <xdr:row>9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Prov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192125" y="209551"/>
              <a:ext cx="2257426" cy="16287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0</xdr:rowOff>
        </xdr:from>
        <xdr:to>
          <xdr:col>9</xdr:col>
          <xdr:colOff>0</xdr:colOff>
          <xdr:row>2</xdr:row>
          <xdr:rowOff>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0242" name="List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 Verbruggen" refreshedDate="44333.869802430556" createdVersion="6" refreshedVersion="6" minRefreshableVersion="3" recordCount="50" xr:uid="{6B851A36-29AD-465E-8AD5-76A2A23DDD6D}">
  <cacheSource type="worksheet">
    <worksheetSource name="tblInwAant"/>
  </cacheSource>
  <cacheFields count="3">
    <cacheField name="Gem" numFmtId="0">
      <sharedItems count="50">
        <s v="Alkmaar"/>
        <s v="Almere"/>
        <s v="Alphen aan den Rijn"/>
        <s v="Amersfoort"/>
        <s v="Amstelveen"/>
        <s v="Amsterdam"/>
        <s v="Apeldoorn"/>
        <s v="Arnhem"/>
        <s v="Breda"/>
        <s v="Delft"/>
        <s v="Deventer"/>
        <s v="Dordrecht"/>
        <s v="Ede"/>
        <s v="Eindhoven"/>
        <s v="Emmen"/>
        <s v="Enschede"/>
        <s v="Gouda"/>
        <s v="Groningen"/>
        <s v="Haarlem"/>
        <s v="Haarlemmermeer"/>
        <s v="Heerlen"/>
        <s v="Helmond"/>
        <s v="Hengelo (O)"/>
        <s v="Hilversum"/>
        <s v="Hoeksche Waard"/>
        <s v="Leeuwarden"/>
        <s v="Leiden"/>
        <s v="Leidschendam-Voorburg"/>
        <s v="Lelystad"/>
        <s v="Maastricht"/>
        <s v="Meierijstad"/>
        <s v="Nijmegen"/>
        <s v="Nissewaard"/>
        <s v="Oss"/>
        <s v="Purmerend"/>
        <s v="Roosendaal"/>
        <s v="Rotterdam"/>
        <s v="Schiedam"/>
        <s v="'s-Gravenhage"/>
        <s v="'s-Hertogenbosch"/>
        <s v="Sittard-Geleen"/>
        <s v="Súdwest Fryslân"/>
        <s v="Tilburg"/>
        <s v="Utrecht"/>
        <s v="Venlo"/>
        <s v="Vlaardingen"/>
        <s v="Westland"/>
        <s v="Zaanstad"/>
        <s v="Zoetermeer"/>
        <s v="Zwolle"/>
      </sharedItems>
    </cacheField>
    <cacheField name="Prov" numFmtId="0">
      <sharedItems count="11">
        <s v="Noord-Holland"/>
        <s v="Flevoland"/>
        <s v="Zuid-Holland"/>
        <s v="Utrecht"/>
        <s v="Gelderland"/>
        <s v="Noord-Brabant"/>
        <s v="Overijssel"/>
        <s v="Drenthe"/>
        <s v="Groningen"/>
        <s v="Limburg"/>
        <s v="Fryslân"/>
      </sharedItems>
    </cacheField>
    <cacheField name="InwAantal" numFmtId="165">
      <sharedItems containsSemiMixedTypes="0" containsString="0" containsNumber="1" containsInteger="1" minValue="73681" maxValue="873338"/>
    </cacheField>
  </cacheFields>
  <extLst>
    <ext xmlns:x14="http://schemas.microsoft.com/office/spreadsheetml/2009/9/main" uri="{725AE2AE-9491-48be-B2B4-4EB974FC3084}">
      <x14:pivotCacheDefinition pivotCacheId="27500728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x v="0"/>
    <n v="109896"/>
  </r>
  <r>
    <x v="1"/>
    <x v="1"/>
    <n v="214715"/>
  </r>
  <r>
    <x v="2"/>
    <x v="2"/>
    <n v="112587"/>
  </r>
  <r>
    <x v="3"/>
    <x v="3"/>
    <n v="157462"/>
  </r>
  <r>
    <x v="4"/>
    <x v="0"/>
    <n v="90829"/>
  </r>
  <r>
    <x v="5"/>
    <x v="0"/>
    <n v="873338"/>
  </r>
  <r>
    <x v="6"/>
    <x v="4"/>
    <n v="164781"/>
  </r>
  <r>
    <x v="7"/>
    <x v="4"/>
    <n v="162424"/>
  </r>
  <r>
    <x v="8"/>
    <x v="5"/>
    <n v="184126"/>
  </r>
  <r>
    <x v="9"/>
    <x v="2"/>
    <n v="103581"/>
  </r>
  <r>
    <x v="10"/>
    <x v="6"/>
    <n v="101236"/>
  </r>
  <r>
    <x v="11"/>
    <x v="2"/>
    <n v="119115"/>
  </r>
  <r>
    <x v="12"/>
    <x v="4"/>
    <n v="118530"/>
  </r>
  <r>
    <x v="13"/>
    <x v="5"/>
    <n v="235691"/>
  </r>
  <r>
    <x v="14"/>
    <x v="7"/>
    <n v="107024"/>
  </r>
  <r>
    <x v="15"/>
    <x v="6"/>
    <n v="159732"/>
  </r>
  <r>
    <x v="16"/>
    <x v="2"/>
    <n v="73681"/>
  </r>
  <r>
    <x v="17"/>
    <x v="8"/>
    <n v="233273"/>
  </r>
  <r>
    <x v="18"/>
    <x v="0"/>
    <n v="162543"/>
  </r>
  <r>
    <x v="19"/>
    <x v="0"/>
    <n v="157789"/>
  </r>
  <r>
    <x v="20"/>
    <x v="9"/>
    <n v="86936"/>
  </r>
  <r>
    <x v="21"/>
    <x v="5"/>
    <n v="92627"/>
  </r>
  <r>
    <x v="22"/>
    <x v="6"/>
    <n v="81049"/>
  </r>
  <r>
    <x v="23"/>
    <x v="0"/>
    <n v="91235"/>
  </r>
  <r>
    <x v="24"/>
    <x v="2"/>
    <n v="88047"/>
  </r>
  <r>
    <x v="25"/>
    <x v="10"/>
    <n v="124481"/>
  </r>
  <r>
    <x v="26"/>
    <x v="2"/>
    <n v="124093"/>
  </r>
  <r>
    <x v="27"/>
    <x v="2"/>
    <n v="76433"/>
  </r>
  <r>
    <x v="28"/>
    <x v="1"/>
    <n v="79811"/>
  </r>
  <r>
    <x v="29"/>
    <x v="9"/>
    <n v="120227"/>
  </r>
  <r>
    <x v="30"/>
    <x v="5"/>
    <n v="81647"/>
  </r>
  <r>
    <x v="31"/>
    <x v="4"/>
    <n v="177359"/>
  </r>
  <r>
    <x v="32"/>
    <x v="2"/>
    <n v="85440"/>
  </r>
  <r>
    <x v="33"/>
    <x v="5"/>
    <n v="92526"/>
  </r>
  <r>
    <x v="34"/>
    <x v="0"/>
    <n v="81683"/>
  </r>
  <r>
    <x v="35"/>
    <x v="5"/>
    <n v="77200"/>
  </r>
  <r>
    <x v="36"/>
    <x v="2"/>
    <n v="651631"/>
  </r>
  <r>
    <x v="37"/>
    <x v="2"/>
    <n v="79279"/>
  </r>
  <r>
    <x v="38"/>
    <x v="2"/>
    <n v="548320"/>
  </r>
  <r>
    <x v="39"/>
    <x v="5"/>
    <n v="155490"/>
  </r>
  <r>
    <x v="40"/>
    <x v="9"/>
    <n v="91743"/>
  </r>
  <r>
    <x v="41"/>
    <x v="10"/>
    <n v="89999"/>
  </r>
  <r>
    <x v="42"/>
    <x v="5"/>
    <n v="221947"/>
  </r>
  <r>
    <x v="43"/>
    <x v="3"/>
    <n v="359370"/>
  </r>
  <r>
    <x v="44"/>
    <x v="9"/>
    <n v="101988"/>
  </r>
  <r>
    <x v="45"/>
    <x v="2"/>
    <n v="73924"/>
  </r>
  <r>
    <x v="46"/>
    <x v="2"/>
    <n v="111382"/>
  </r>
  <r>
    <x v="47"/>
    <x v="0"/>
    <n v="156901"/>
  </r>
  <r>
    <x v="48"/>
    <x v="2"/>
    <n v="125267"/>
  </r>
  <r>
    <x v="49"/>
    <x v="6"/>
    <n v="1298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ECCF56-DE12-439A-A5AD-A4C9ABD740CB}" name="Draaitabel2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compact="0" compactData="0" multipleFieldFilters="0">
  <location ref="Q12:R15" firstHeaderRow="1" firstDataRow="1" firstDataCol="1"/>
  <pivotFields count="3">
    <pivotField axis="axisRow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compact="0" outline="0" showAll="0">
      <items count="12">
        <item n="Dr" h="1" x="7"/>
        <item n="Fl" h="1" x="1"/>
        <item n="Fr" h="1" x="10"/>
        <item n="Ge" h="1" x="4"/>
        <item n="Gr" h="1" x="8"/>
        <item n="Li" h="1" x="9"/>
        <item n="NB" h="1" x="5"/>
        <item n="NH" h="1" x="0"/>
        <item n="Ov" h="1" x="6"/>
        <item n="Ut" x="3"/>
        <item n="ZH" h="1" x="2"/>
        <item t="default"/>
      </items>
    </pivotField>
    <pivotField dataField="1" compact="0" numFmtId="165" outline="0" showAll="0"/>
  </pivotFields>
  <rowFields count="1">
    <field x="0"/>
  </rowFields>
  <rowItems count="3">
    <i>
      <x v="3"/>
    </i>
    <i>
      <x v="43"/>
    </i>
    <i t="grand">
      <x/>
    </i>
  </rowItems>
  <colItems count="1">
    <i/>
  </colItems>
  <dataFields count="1">
    <dataField name="Inw#" fld="2" baseField="0" baseItem="0" numFmtId="3"/>
  </dataFields>
  <formats count="2">
    <format dxfId="11">
      <pivotArea dataOnly="0" labelOnly="1" outline="0" axis="axisValues" fieldPosition="0"/>
    </format>
    <format dxfId="1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Gem" xr10:uid="{11DCE692-4DD7-45CB-A360-767AF1470927}" sourceName="Gem">
  <pivotTables>
    <pivotTable tabId="8" name="Draaitabel2"/>
  </pivotTables>
  <data>
    <tabular pivotCacheId="275007286">
      <items count="50">
        <i x="3" s="1"/>
        <i x="43" s="1"/>
        <i x="0" s="1" nd="1"/>
        <i x="1" s="1" nd="1"/>
        <i x="2" s="1" nd="1"/>
        <i x="4" s="1" nd="1"/>
        <i x="5" s="1" nd="1"/>
        <i x="6" s="1" nd="1"/>
        <i x="7" s="1" nd="1"/>
        <i x="8" s="1" nd="1"/>
        <i x="9" s="1" nd="1"/>
        <i x="10" s="1" nd="1"/>
        <i x="11" s="1" nd="1"/>
        <i x="12" s="1" nd="1"/>
        <i x="13" s="1" nd="1"/>
        <i x="14" s="1" nd="1"/>
        <i x="15" s="1" nd="1"/>
        <i x="16" s="1" nd="1"/>
        <i x="17" s="1" nd="1"/>
        <i x="18" s="1" nd="1"/>
        <i x="19" s="1" nd="1"/>
        <i x="20" s="1" nd="1"/>
        <i x="21" s="1" nd="1"/>
        <i x="22" s="1" nd="1"/>
        <i x="23" s="1" nd="1"/>
        <i x="24" s="1" nd="1"/>
        <i x="25" s="1" nd="1"/>
        <i x="26" s="1" nd="1"/>
        <i x="27" s="1" nd="1"/>
        <i x="28" s="1" nd="1"/>
        <i x="29" s="1" nd="1"/>
        <i x="30" s="1" nd="1"/>
        <i x="31" s="1" nd="1"/>
        <i x="32" s="1" nd="1"/>
        <i x="33" s="1" nd="1"/>
        <i x="34" s="1" nd="1"/>
        <i x="35" s="1" nd="1"/>
        <i x="36" s="1" nd="1"/>
        <i x="37" s="1" nd="1"/>
        <i x="38" s="1" nd="1"/>
        <i x="39" s="1" nd="1"/>
        <i x="40" s="1" nd="1"/>
        <i x="41" s="1" nd="1"/>
        <i x="42" s="1" nd="1"/>
        <i x="44" s="1" nd="1"/>
        <i x="45" s="1" nd="1"/>
        <i x="46" s="1" nd="1"/>
        <i x="47" s="1" nd="1"/>
        <i x="48" s="1" nd="1"/>
        <i x="49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Prov" xr10:uid="{3E93DBB0-AB5B-4B9B-BD61-B752DF269FC3}" sourceName="Prov">
  <pivotTables>
    <pivotTable tabId="8" name="Draaitabel2"/>
  </pivotTables>
  <data>
    <tabular pivotCacheId="275007286">
      <items count="11">
        <i x="7"/>
        <i x="1"/>
        <i x="10"/>
        <i x="4"/>
        <i x="8"/>
        <i x="9"/>
        <i x="5"/>
        <i x="0"/>
        <i x="6"/>
        <i x="3" s="1"/>
        <i x="2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Gem" xr10:uid="{3A1F1C81-AC83-4474-A143-2E4CA4FA8986}" cache="Slicer_Gem" caption="Gem" style="SlicerStyleDark3" rowHeight="257175"/>
  <slicer name="Prov" xr10:uid="{F17C1DCE-506B-4D0A-BBC7-08636F5F23C9}" cache="Slicer_Prov" caption="Prov" columnCount="3" style="SlicerStyleDark3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D1D376-4DA0-4AAE-9DEE-E62BE9F6582E}" name="tblAfd" displayName="tblAfd" ref="J2:J8" totalsRowShown="0" tableBorderDxfId="16">
  <autoFilter ref="J2:J8" xr:uid="{70FA319C-3128-47A9-AF39-4341EA92AC0C}"/>
  <tableColumns count="1">
    <tableColumn id="1" xr3:uid="{EC27227B-45F3-45C4-BAA8-797104BF8F57}" name="Afd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6FD712-3770-4758-82D2-A870245157B8}" name="tblDeclaraties" displayName="tblDeclaraties" ref="B2:E13" totalsRowShown="0" tableBorderDxfId="15">
  <tableColumns count="4">
    <tableColumn id="1" xr3:uid="{32C843FA-8FD2-4457-8224-7F5258FB2931}" name="Datum" dataDxfId="14"/>
    <tableColumn id="4" xr3:uid="{F11BA0AC-0962-4646-8DE5-5F322A42CEAA}" name="Maand" dataDxfId="13"/>
    <tableColumn id="2" xr3:uid="{F2AADC00-BA87-4842-9A0F-92227DA493E8}" name="Afd"/>
    <tableColumn id="3" xr3:uid="{FAC5EDD9-A1B2-4DAC-9D89-00EE5BF31724}" name="Bedrag" dataCellStyle="Komma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9568EE1-9855-4773-91FE-8944D378068D}" name="tblDecl2" displayName="tblDecl2" ref="B2:E6" totalsRowShown="0">
  <autoFilter ref="B2:E6" xr:uid="{3A808A07-227F-4800-A2C5-BA69F4D8CB43}"/>
  <tableColumns count="4">
    <tableColumn id="1" xr3:uid="{6C5CCBA9-E964-495B-8287-ED97616643A0}" name="Datum" dataDxfId="12"/>
    <tableColumn id="2" xr3:uid="{8B7B6C59-9C4B-4DE1-B698-5F27E13C2B10}" name="Afd"/>
    <tableColumn id="3" xr3:uid="{415753F0-A7B5-439F-9FB3-2B8A71D8B82B}" name="Naam"/>
    <tableColumn id="4" xr3:uid="{5B89E8E2-B8F4-4F54-85F4-0E8D9749E34C}" name="Bedrag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0BBDA89-F907-4771-BD77-334BD774E836}" name="tblInwAant" displayName="tblInwAant" ref="B2:D52" totalsRowShown="0">
  <autoFilter ref="B2:D52" xr:uid="{1CF11CDF-B66F-4806-AF66-68719F379CED}"/>
  <sortState ref="B3:D52">
    <sortCondition ref="B2:B52"/>
  </sortState>
  <tableColumns count="3">
    <tableColumn id="1" xr3:uid="{737B57F8-88D5-4E9D-A312-1B9AAA05B348}" name="Gem"/>
    <tableColumn id="2" xr3:uid="{743ACB52-F575-4F60-B903-855513B6A652}" name="Prov"/>
    <tableColumn id="3" xr3:uid="{4497C8E7-A5C8-4716-8939-0FE6E5A188A0}" name="InwAantal" dataDxfId="9" dataCellStyle="Komm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E50434-6136-4D4F-B42F-8DBAA14BD83E}" name="tblProv" displayName="tblProv" ref="J2:J14" totalsRowShown="0" tableBorderDxfId="8">
  <autoFilter ref="J2:J14" xr:uid="{3FE0E47E-1BFF-478B-B5D9-6CA89796E01E}"/>
  <sortState ref="J3:J14">
    <sortCondition ref="J2:J14"/>
  </sortState>
  <tableColumns count="1">
    <tableColumn id="1" xr3:uid="{520C06B2-5ECC-496B-8E10-44563892DE44}" name="Prov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B812E3C-7A73-47BB-8059-A9C3695D818A}" name="tblProvGem" displayName="tblProvGem" ref="L2:M52" totalsRowShown="0">
  <autoFilter ref="L2:M52" xr:uid="{E6C4DFC0-43DA-4670-BBB1-F0D1E11A5110}"/>
  <sortState ref="L3:M52">
    <sortCondition ref="L3:L52"/>
    <sortCondition ref="M3:M52"/>
  </sortState>
  <tableColumns count="2">
    <tableColumn id="2" xr3:uid="{B1C9423A-125F-44FD-ADC7-0FA52046B284}" name="Prov"/>
    <tableColumn id="1" xr3:uid="{F329E993-5F1C-4669-A405-CD39BFD91296}" name="Gem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71A190C-72AD-40E4-A8D8-61843E5097E8}" name="tblProv2" displayName="tblProv2" ref="B2:B14" totalsRowShown="0" headerRowDxfId="6" dataDxfId="4" headerRowBorderDxfId="5" tableBorderDxfId="3" totalsRowBorderDxfId="2">
  <autoFilter ref="B2:B14" xr:uid="{73AFF461-B2C4-4A4C-9558-F4FDB0295AD7}"/>
  <tableColumns count="1">
    <tableColumn id="1" xr3:uid="{A91F5699-2A34-4FF2-9206-55918D0EB1E3}" name="Prov" dataDxfId="1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BD34E9-EC02-4912-9438-5AD4FD5BEF4F}" name="tblProvGem2" displayName="tblProvGem2" ref="D2:F52" totalsRowShown="0">
  <autoFilter ref="D2:F52" xr:uid="{835F6752-88A5-48AE-AE67-D49FACBB22F6}"/>
  <tableColumns count="3">
    <tableColumn id="1" xr3:uid="{3BEDD33B-2F40-4D44-AFDB-617223A9AA45}" name="Gem"/>
    <tableColumn id="2" xr3:uid="{88BC2795-F930-43F6-9711-3B599FB8AB1F}" name="Prov"/>
    <tableColumn id="3" xr3:uid="{7CB92327-1715-45C4-BE4D-ED7A958A0583}" name="InwAantal" dataDxfId="0" dataCellStyle="Komm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microsoft.com/office/2007/relationships/slicer" Target="../slicers/slicer1.xml"/><Relationship Id="rId2" Type="http://schemas.openxmlformats.org/officeDocument/2006/relationships/hyperlink" Target="http://www.ginfo.nl/zoeken-index-en-vergelijken/" TargetMode="Externa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7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65CEC-42AF-406A-901A-6DFDC339C99A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0" customHeight="1" zeroHeight="1" x14ac:dyDescent="0.2"/>
  <cols>
    <col min="1" max="1" width="1" style="36" customWidth="1"/>
    <col min="2" max="3" width="7.625" style="36" customWidth="1"/>
    <col min="4" max="4" width="2.375" style="36" customWidth="1"/>
    <col min="5" max="13" width="7.625" style="36" customWidth="1"/>
    <col min="14" max="14" width="5" style="37" customWidth="1"/>
    <col min="15" max="15" width="9" style="36" customWidth="1"/>
    <col min="16" max="16" width="2.375" style="36" customWidth="1"/>
    <col min="17" max="26" width="8" style="36" customWidth="1"/>
    <col min="27" max="16384" width="8" style="36" hidden="1"/>
  </cols>
  <sheetData>
    <row r="1" spans="1:44" ht="7.15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</row>
    <row r="2" spans="1:44" ht="12.75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ht="12.75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ht="13.5" thickBot="1" x14ac:dyDescent="0.25">
      <c r="A4" s="38"/>
      <c r="B4" s="38"/>
      <c r="C4" s="38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  <c r="O4" s="40"/>
      <c r="P4" s="40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ht="13.5" thickTop="1" x14ac:dyDescent="0.2">
      <c r="A5" s="38"/>
      <c r="B5" s="38"/>
      <c r="C5" s="38"/>
      <c r="D5" s="40"/>
      <c r="E5" s="55"/>
      <c r="F5" s="54"/>
      <c r="G5" s="54"/>
      <c r="H5" s="54"/>
      <c r="I5" s="54"/>
      <c r="J5" s="54"/>
      <c r="K5" s="54"/>
      <c r="L5" s="54"/>
      <c r="M5" s="54"/>
      <c r="N5" s="54"/>
      <c r="O5" s="53"/>
      <c r="P5" s="40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ht="20.25" x14ac:dyDescent="0.3">
      <c r="A6" s="38"/>
      <c r="B6" s="38"/>
      <c r="C6" s="38"/>
      <c r="D6" s="40"/>
      <c r="E6" s="46"/>
      <c r="F6" s="52"/>
      <c r="G6" s="41"/>
      <c r="H6" s="41"/>
      <c r="I6" s="41"/>
      <c r="J6" s="41"/>
      <c r="K6" s="41"/>
      <c r="L6" s="41"/>
      <c r="M6" s="41"/>
      <c r="N6" s="41"/>
      <c r="O6" s="45"/>
      <c r="P6" s="40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</row>
    <row r="7" spans="1:44" ht="12.75" x14ac:dyDescent="0.2">
      <c r="A7" s="38"/>
      <c r="B7" s="38"/>
      <c r="C7" s="38"/>
      <c r="D7" s="40"/>
      <c r="E7" s="46"/>
      <c r="F7" s="41"/>
      <c r="G7" s="41"/>
      <c r="H7" s="41"/>
      <c r="I7" s="41"/>
      <c r="J7" s="41"/>
      <c r="K7" s="41"/>
      <c r="L7" s="41"/>
      <c r="M7" s="41"/>
      <c r="N7" s="41"/>
      <c r="O7" s="45"/>
      <c r="P7" s="40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ht="12.75" x14ac:dyDescent="0.2">
      <c r="A8" s="38"/>
      <c r="B8" s="38"/>
      <c r="C8" s="38"/>
      <c r="D8" s="40"/>
      <c r="E8" s="46"/>
      <c r="F8" s="41"/>
      <c r="G8" s="41"/>
      <c r="H8" s="41"/>
      <c r="I8" s="41"/>
      <c r="J8" s="41"/>
      <c r="K8" s="41"/>
      <c r="L8" s="41"/>
      <c r="M8" s="41"/>
      <c r="N8" s="41"/>
      <c r="O8" s="45"/>
      <c r="P8" s="40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ht="12.75" x14ac:dyDescent="0.2">
      <c r="A9" s="38"/>
      <c r="B9" s="38"/>
      <c r="C9" s="38"/>
      <c r="D9" s="40"/>
      <c r="E9" s="46"/>
      <c r="F9" s="41"/>
      <c r="G9" s="41"/>
      <c r="H9" s="41"/>
      <c r="I9" s="41"/>
      <c r="J9" s="41"/>
      <c r="K9" s="41"/>
      <c r="L9" s="41"/>
      <c r="M9" s="41"/>
      <c r="N9" s="41"/>
      <c r="O9" s="45"/>
      <c r="P9" s="40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ht="12.75" x14ac:dyDescent="0.2">
      <c r="A10" s="38"/>
      <c r="B10" s="38"/>
      <c r="C10" s="38"/>
      <c r="D10" s="40"/>
      <c r="E10" s="46"/>
      <c r="F10" s="41"/>
      <c r="G10" s="41"/>
      <c r="H10" s="41"/>
      <c r="I10" s="41"/>
      <c r="J10" s="41"/>
      <c r="K10" s="41"/>
      <c r="L10" s="41"/>
      <c r="M10" s="41"/>
      <c r="N10" s="41"/>
      <c r="O10" s="45"/>
      <c r="P10" s="40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ht="12.75" x14ac:dyDescent="0.2">
      <c r="A11" s="38"/>
      <c r="B11" s="38"/>
      <c r="C11" s="38"/>
      <c r="D11" s="40"/>
      <c r="E11" s="46"/>
      <c r="F11" s="41"/>
      <c r="G11" s="41"/>
      <c r="H11" s="41"/>
      <c r="I11" s="41"/>
      <c r="J11" s="41"/>
      <c r="K11" s="41"/>
      <c r="L11" s="41"/>
      <c r="M11" s="41"/>
      <c r="N11" s="41"/>
      <c r="O11" s="45"/>
      <c r="P11" s="40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ht="12.75" x14ac:dyDescent="0.2">
      <c r="A12" s="38"/>
      <c r="B12" s="38"/>
      <c r="C12" s="38"/>
      <c r="D12" s="40"/>
      <c r="E12" s="46"/>
      <c r="F12" s="41"/>
      <c r="G12" s="41"/>
      <c r="H12" s="41"/>
      <c r="I12" s="41"/>
      <c r="J12" s="41"/>
      <c r="K12" s="41"/>
      <c r="L12" s="41"/>
      <c r="M12" s="41"/>
      <c r="N12" s="41"/>
      <c r="O12" s="45"/>
      <c r="P12" s="40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ht="12.75" x14ac:dyDescent="0.2">
      <c r="A13" s="38"/>
      <c r="B13" s="38"/>
      <c r="C13" s="38"/>
      <c r="D13" s="40"/>
      <c r="E13" s="46"/>
      <c r="F13" s="41"/>
      <c r="G13" s="41"/>
      <c r="H13" s="41"/>
      <c r="I13" s="41"/>
      <c r="J13" s="41"/>
      <c r="K13" s="41"/>
      <c r="L13" s="41"/>
      <c r="M13" s="41"/>
      <c r="N13" s="41"/>
      <c r="O13" s="45"/>
      <c r="P13" s="40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ht="12.75" x14ac:dyDescent="0.2">
      <c r="A14" s="38"/>
      <c r="B14" s="38"/>
      <c r="C14" s="38"/>
      <c r="D14" s="40"/>
      <c r="E14" s="46"/>
      <c r="F14" s="41"/>
      <c r="G14" s="41"/>
      <c r="H14" s="41"/>
      <c r="I14" s="41"/>
      <c r="J14" s="41"/>
      <c r="K14" s="41"/>
      <c r="L14" s="41"/>
      <c r="M14" s="41"/>
      <c r="N14" s="41"/>
      <c r="O14" s="45"/>
      <c r="P14" s="40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ht="12.75" x14ac:dyDescent="0.2">
      <c r="A15" s="38"/>
      <c r="B15" s="38"/>
      <c r="C15" s="38"/>
      <c r="D15" s="40"/>
      <c r="E15" s="46"/>
      <c r="F15" s="41"/>
      <c r="G15" s="41"/>
      <c r="H15" s="41"/>
      <c r="I15" s="41"/>
      <c r="J15" s="41"/>
      <c r="K15" s="41"/>
      <c r="L15" s="41"/>
      <c r="M15" s="41"/>
      <c r="N15" s="41"/>
      <c r="O15" s="45"/>
      <c r="P15" s="40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ht="12.75" x14ac:dyDescent="0.2">
      <c r="A16" s="38"/>
      <c r="B16" s="38"/>
      <c r="C16" s="38"/>
      <c r="D16" s="40"/>
      <c r="E16" s="46"/>
      <c r="F16" s="41"/>
      <c r="G16" s="41"/>
      <c r="H16" s="41"/>
      <c r="I16" s="41"/>
      <c r="J16" s="41"/>
      <c r="K16" s="41"/>
      <c r="L16" s="41"/>
      <c r="M16" s="41"/>
      <c r="N16" s="41"/>
      <c r="O16" s="45"/>
      <c r="P16" s="40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ht="12.75" x14ac:dyDescent="0.2">
      <c r="A17" s="38"/>
      <c r="B17" s="38"/>
      <c r="C17" s="38"/>
      <c r="D17" s="40"/>
      <c r="E17" s="46"/>
      <c r="F17" s="41"/>
      <c r="G17" s="41"/>
      <c r="H17" s="41"/>
      <c r="I17" s="41"/>
      <c r="J17" s="41"/>
      <c r="K17" s="41"/>
      <c r="L17" s="41"/>
      <c r="M17" s="41"/>
      <c r="N17" s="41"/>
      <c r="O17" s="45"/>
      <c r="P17" s="40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ht="37.5" x14ac:dyDescent="0.5">
      <c r="A18" s="38"/>
      <c r="B18" s="38"/>
      <c r="C18" s="38"/>
      <c r="D18" s="40"/>
      <c r="E18" s="46"/>
      <c r="F18" s="41"/>
      <c r="G18" s="41"/>
      <c r="H18" s="41"/>
      <c r="I18" s="41"/>
      <c r="J18" s="41"/>
      <c r="K18" s="41"/>
      <c r="L18" s="41"/>
      <c r="M18" s="41"/>
      <c r="N18" s="51"/>
      <c r="O18" s="45"/>
      <c r="P18" s="40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ht="12.75" x14ac:dyDescent="0.2">
      <c r="A19" s="38"/>
      <c r="B19" s="38"/>
      <c r="C19" s="38"/>
      <c r="D19" s="40"/>
      <c r="E19" s="46"/>
      <c r="F19" s="41"/>
      <c r="G19" s="41"/>
      <c r="H19" s="41"/>
      <c r="I19" s="41"/>
      <c r="J19" s="41"/>
      <c r="K19" s="41"/>
      <c r="L19" s="41"/>
      <c r="M19" s="41"/>
      <c r="N19" s="41"/>
      <c r="O19" s="45"/>
      <c r="P19" s="40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ht="12.75" x14ac:dyDescent="0.2">
      <c r="A20" s="38"/>
      <c r="B20" s="38"/>
      <c r="C20" s="38"/>
      <c r="D20" s="40"/>
      <c r="E20" s="46"/>
      <c r="F20" s="41"/>
      <c r="G20" s="41"/>
      <c r="H20" s="41"/>
      <c r="I20" s="41"/>
      <c r="J20" s="41"/>
      <c r="K20" s="41"/>
      <c r="L20" s="41"/>
      <c r="M20" s="41"/>
      <c r="N20" s="41"/>
      <c r="O20" s="45"/>
      <c r="P20" s="40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ht="12.75" x14ac:dyDescent="0.2">
      <c r="A21" s="38"/>
      <c r="B21" s="38"/>
      <c r="C21" s="38"/>
      <c r="D21" s="40"/>
      <c r="E21" s="46"/>
      <c r="F21" s="41"/>
      <c r="G21" s="41"/>
      <c r="H21" s="41"/>
      <c r="I21" s="41"/>
      <c r="J21" s="41"/>
      <c r="K21" s="41"/>
      <c r="L21" s="41"/>
      <c r="M21" s="41"/>
      <c r="N21" s="41"/>
      <c r="O21" s="45"/>
      <c r="P21" s="40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ht="12.75" x14ac:dyDescent="0.2">
      <c r="A22" s="38"/>
      <c r="B22" s="38"/>
      <c r="C22" s="38"/>
      <c r="D22" s="40"/>
      <c r="E22" s="46"/>
      <c r="F22" s="41"/>
      <c r="G22" s="41"/>
      <c r="H22" s="41"/>
      <c r="I22" s="41"/>
      <c r="J22" s="41"/>
      <c r="K22" s="41"/>
      <c r="L22" s="41"/>
      <c r="M22" s="41"/>
      <c r="N22" s="41"/>
      <c r="O22" s="45"/>
      <c r="P22" s="40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ht="12.75" x14ac:dyDescent="0.2">
      <c r="A23" s="38"/>
      <c r="B23" s="38"/>
      <c r="C23" s="38"/>
      <c r="D23" s="40"/>
      <c r="E23" s="46"/>
      <c r="F23" s="41"/>
      <c r="G23" s="41"/>
      <c r="H23" s="41"/>
      <c r="I23" s="41"/>
      <c r="J23" s="41"/>
      <c r="K23" s="41"/>
      <c r="L23" s="41"/>
      <c r="M23" s="41"/>
      <c r="N23" s="41"/>
      <c r="O23" s="45"/>
      <c r="P23" s="40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ht="23.25" x14ac:dyDescent="0.35">
      <c r="A24" s="38"/>
      <c r="B24" s="38"/>
      <c r="C24" s="38"/>
      <c r="D24" s="40"/>
      <c r="E24" s="46"/>
      <c r="F24" s="41"/>
      <c r="G24" s="41"/>
      <c r="H24" s="41"/>
      <c r="I24" s="41"/>
      <c r="J24" s="41"/>
      <c r="K24" s="41"/>
      <c r="L24" s="41"/>
      <c r="M24" s="41"/>
      <c r="N24" s="50" t="s">
        <v>97</v>
      </c>
      <c r="O24" s="45"/>
      <c r="P24" s="40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ht="12.75" x14ac:dyDescent="0.2">
      <c r="A25" s="38"/>
      <c r="B25" s="38"/>
      <c r="C25" s="38"/>
      <c r="D25" s="40"/>
      <c r="E25" s="46"/>
      <c r="F25" s="41"/>
      <c r="G25" s="41"/>
      <c r="H25" s="41"/>
      <c r="I25" s="41"/>
      <c r="J25" s="41"/>
      <c r="K25" s="41"/>
      <c r="L25" s="41"/>
      <c r="M25" s="41"/>
      <c r="N25" s="41"/>
      <c r="O25" s="45"/>
      <c r="P25" s="40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ht="12.75" x14ac:dyDescent="0.2">
      <c r="A26" s="38"/>
      <c r="B26" s="38"/>
      <c r="C26" s="38"/>
      <c r="D26" s="40"/>
      <c r="E26" s="46"/>
      <c r="F26" s="41"/>
      <c r="G26" s="41"/>
      <c r="H26" s="41"/>
      <c r="I26" s="41"/>
      <c r="J26" s="41"/>
      <c r="K26" s="41"/>
      <c r="L26" s="41"/>
      <c r="M26" s="41"/>
      <c r="N26" s="41"/>
      <c r="O26" s="45"/>
      <c r="P26" s="40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ht="12.75" x14ac:dyDescent="0.2">
      <c r="A27" s="38"/>
      <c r="B27" s="38"/>
      <c r="C27" s="38"/>
      <c r="D27" s="40"/>
      <c r="E27" s="46"/>
      <c r="F27" s="41"/>
      <c r="G27" s="41"/>
      <c r="H27" s="41"/>
      <c r="I27" s="41"/>
      <c r="J27" s="41"/>
      <c r="K27" s="41"/>
      <c r="L27" s="41"/>
      <c r="M27" s="41"/>
      <c r="N27" s="41"/>
      <c r="O27" s="45"/>
      <c r="P27" s="40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ht="12.75" x14ac:dyDescent="0.2">
      <c r="A28" s="38"/>
      <c r="B28" s="38"/>
      <c r="C28" s="38"/>
      <c r="D28" s="40"/>
      <c r="E28" s="46"/>
      <c r="F28" s="41"/>
      <c r="G28" s="41"/>
      <c r="H28" s="41"/>
      <c r="I28" s="41"/>
      <c r="J28" s="41"/>
      <c r="K28" s="41"/>
      <c r="L28" s="41"/>
      <c r="M28" s="41"/>
      <c r="N28" s="41"/>
      <c r="O28" s="45"/>
      <c r="P28" s="40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ht="12.75" x14ac:dyDescent="0.2">
      <c r="A29" s="38"/>
      <c r="B29" s="38"/>
      <c r="C29" s="38"/>
      <c r="D29" s="40"/>
      <c r="E29" s="46"/>
      <c r="F29" s="41"/>
      <c r="G29" s="41"/>
      <c r="H29" s="41"/>
      <c r="I29" s="41"/>
      <c r="J29" s="41"/>
      <c r="K29" s="41"/>
      <c r="L29" s="41"/>
      <c r="M29" s="41"/>
      <c r="N29" s="41"/>
      <c r="O29" s="45"/>
      <c r="P29" s="40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ht="12.75" x14ac:dyDescent="0.2">
      <c r="A30" s="38"/>
      <c r="B30" s="38"/>
      <c r="C30" s="38"/>
      <c r="D30" s="40"/>
      <c r="E30" s="46"/>
      <c r="F30" s="41"/>
      <c r="G30" s="41"/>
      <c r="H30" s="41"/>
      <c r="I30" s="41"/>
      <c r="J30" s="41"/>
      <c r="K30" s="41"/>
      <c r="L30" s="41"/>
      <c r="M30" s="41"/>
      <c r="N30" s="41"/>
      <c r="O30" s="45"/>
      <c r="P30" s="40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ht="12.75" x14ac:dyDescent="0.2">
      <c r="A31" s="38"/>
      <c r="B31" s="38"/>
      <c r="C31" s="38"/>
      <c r="D31" s="40"/>
      <c r="E31" s="46"/>
      <c r="F31" s="41"/>
      <c r="G31" s="41"/>
      <c r="H31" s="41"/>
      <c r="I31" s="41"/>
      <c r="J31" s="41"/>
      <c r="K31" s="41"/>
      <c r="L31" s="41"/>
      <c r="M31" s="41"/>
      <c r="N31" s="41"/>
      <c r="O31" s="45"/>
      <c r="P31" s="40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ht="12.75" x14ac:dyDescent="0.2">
      <c r="A32" s="38"/>
      <c r="B32" s="38"/>
      <c r="C32" s="38"/>
      <c r="D32" s="40"/>
      <c r="E32" s="46"/>
      <c r="F32" s="41"/>
      <c r="G32" s="41"/>
      <c r="H32" s="41"/>
      <c r="I32" s="41"/>
      <c r="J32" s="41"/>
      <c r="K32" s="41"/>
      <c r="L32" s="41"/>
      <c r="M32" s="41"/>
      <c r="N32" s="41"/>
      <c r="O32" s="45"/>
      <c r="P32" s="40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ht="12.75" x14ac:dyDescent="0.2">
      <c r="A33" s="38"/>
      <c r="B33" s="38"/>
      <c r="C33" s="38"/>
      <c r="D33" s="40"/>
      <c r="E33" s="46"/>
      <c r="F33" s="41"/>
      <c r="G33" s="41"/>
      <c r="H33" s="41"/>
      <c r="I33" s="41"/>
      <c r="J33" s="41"/>
      <c r="K33" s="41"/>
      <c r="L33" s="41"/>
      <c r="M33" s="41"/>
      <c r="N33" s="49" t="s">
        <v>96</v>
      </c>
      <c r="O33" s="45"/>
      <c r="P33" s="40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ht="12.75" x14ac:dyDescent="0.2">
      <c r="A34" s="38"/>
      <c r="B34" s="38"/>
      <c r="C34" s="38"/>
      <c r="D34" s="40"/>
      <c r="E34" s="46"/>
      <c r="F34" s="41"/>
      <c r="G34" s="41"/>
      <c r="H34" s="41"/>
      <c r="I34" s="41"/>
      <c r="J34" s="41"/>
      <c r="K34" s="41"/>
      <c r="L34" s="41"/>
      <c r="M34" s="41"/>
      <c r="N34" s="48" t="s">
        <v>95</v>
      </c>
      <c r="O34" s="45"/>
      <c r="P34" s="40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ht="12.75" x14ac:dyDescent="0.2">
      <c r="A35" s="38"/>
      <c r="B35" s="38"/>
      <c r="C35" s="38"/>
      <c r="D35" s="40"/>
      <c r="E35" s="46"/>
      <c r="F35" s="41"/>
      <c r="G35" s="41"/>
      <c r="H35" s="41"/>
      <c r="I35" s="41"/>
      <c r="J35" s="41"/>
      <c r="K35" s="41"/>
      <c r="L35" s="41"/>
      <c r="M35" s="41"/>
      <c r="N35" s="47"/>
      <c r="O35" s="45"/>
      <c r="P35" s="40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ht="12.75" x14ac:dyDescent="0.2">
      <c r="A36" s="38"/>
      <c r="B36" s="38"/>
      <c r="C36" s="38"/>
      <c r="D36" s="40"/>
      <c r="E36" s="46"/>
      <c r="F36" s="41"/>
      <c r="G36" s="41"/>
      <c r="H36" s="41"/>
      <c r="I36" s="41"/>
      <c r="J36" s="41"/>
      <c r="K36" s="41"/>
      <c r="L36" s="41"/>
      <c r="M36" s="41"/>
      <c r="N36" s="41"/>
      <c r="O36" s="45"/>
      <c r="P36" s="40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ht="13.5" thickBot="1" x14ac:dyDescent="0.25">
      <c r="A37" s="38"/>
      <c r="B37" s="38"/>
      <c r="C37" s="38"/>
      <c r="D37" s="40"/>
      <c r="E37" s="44"/>
      <c r="F37" s="43"/>
      <c r="G37" s="43"/>
      <c r="H37" s="43"/>
      <c r="I37" s="43"/>
      <c r="J37" s="43"/>
      <c r="K37" s="43"/>
      <c r="L37" s="43"/>
      <c r="M37" s="43"/>
      <c r="N37" s="43"/>
      <c r="O37" s="42"/>
      <c r="P37" s="40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ht="13.5" thickTop="1" x14ac:dyDescent="0.2">
      <c r="A38" s="38"/>
      <c r="B38" s="38"/>
      <c r="C38" s="38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1"/>
      <c r="O38" s="40"/>
      <c r="P38" s="40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ht="12.75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</row>
    <row r="40" spans="1:44" ht="12.75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9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</row>
    <row r="41" spans="1:44" ht="12.75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9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ht="12.75" x14ac:dyDescent="0.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9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ht="12.75" x14ac:dyDescent="0.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9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ht="12.75" x14ac:dyDescent="0.2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9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  <row r="45" spans="1:44" ht="12.75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9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</row>
    <row r="46" spans="1:44" ht="12.75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9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</row>
    <row r="47" spans="1:44" ht="12.75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9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</row>
    <row r="48" spans="1:44" ht="12.75" x14ac:dyDescent="0.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9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</row>
    <row r="49" spans="1:44" ht="12.75" x14ac:dyDescent="0.2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9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</row>
    <row r="50" spans="1:44" ht="12.75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9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</row>
    <row r="51" spans="1:44" ht="12.75" hidden="1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9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</row>
    <row r="52" spans="1:44" ht="12.75" hidden="1" x14ac:dyDescent="0.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9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</row>
    <row r="53" spans="1:44" ht="12.75" hidden="1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9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</row>
    <row r="54" spans="1:44" ht="12.75" hidden="1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9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</row>
    <row r="55" spans="1:44" ht="12.75" hidden="1" x14ac:dyDescent="0.2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9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</row>
    <row r="56" spans="1:44" ht="12.75" hidden="1" x14ac:dyDescent="0.2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9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</row>
    <row r="57" spans="1:44" ht="12.75" hidden="1" x14ac:dyDescent="0.2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9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1:44" ht="12.75" hidden="1" x14ac:dyDescent="0.2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9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2.75" hidden="1" x14ac:dyDescent="0.2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9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2.75" hidden="1" x14ac:dyDescent="0.2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9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2.75" hidden="1" x14ac:dyDescent="0.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9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2.75" hidden="1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9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2.75" hidden="1" x14ac:dyDescent="0.2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9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ht="12.75" hidden="1" x14ac:dyDescent="0.2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9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1:44" ht="12.75" hidden="1" x14ac:dyDescent="0.2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9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</row>
    <row r="66" spans="1:44" ht="12.75" hidden="1" x14ac:dyDescent="0.2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9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</row>
    <row r="67" spans="1:44" ht="12.75" hidden="1" x14ac:dyDescent="0.2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9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</row>
    <row r="68" spans="1:44" ht="12.75" hidden="1" x14ac:dyDescent="0.2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9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</row>
    <row r="69" spans="1:44" ht="12.75" hidden="1" x14ac:dyDescent="0.2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9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</row>
    <row r="70" spans="1:44" ht="12.75" hidden="1" x14ac:dyDescent="0.2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9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</row>
    <row r="71" spans="1:44" ht="12.75" hidden="1" x14ac:dyDescent="0.2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9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</row>
    <row r="72" spans="1:44" ht="12.75" hidden="1" x14ac:dyDescent="0.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9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</row>
    <row r="73" spans="1:44" ht="12.75" hidden="1" x14ac:dyDescent="0.2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9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</row>
    <row r="74" spans="1:44" ht="12.75" hidden="1" x14ac:dyDescent="0.2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9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</row>
    <row r="75" spans="1:44" ht="12.75" hidden="1" x14ac:dyDescent="0.2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9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</row>
    <row r="76" spans="1:44" ht="12.75" hidden="1" x14ac:dyDescent="0.2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9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</row>
    <row r="77" spans="1:44" ht="12.75" hidden="1" x14ac:dyDescent="0.2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9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</row>
    <row r="78" spans="1:44" ht="12.75" hidden="1" x14ac:dyDescent="0.2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9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</row>
    <row r="79" spans="1:44" ht="12.75" hidden="1" x14ac:dyDescent="0.2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9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</row>
    <row r="80" spans="1:44" ht="12.75" hidden="1" x14ac:dyDescent="0.2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9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</row>
    <row r="81" spans="1:44" ht="12.75" hidden="1" x14ac:dyDescent="0.2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9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</row>
    <row r="82" spans="1:44" ht="12.75" hidden="1" x14ac:dyDescent="0.2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9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</row>
  </sheetData>
  <sheetProtection selectLockedCells="1" selectUnlockedCells="1"/>
  <hyperlinks>
    <hyperlink ref="N34" r:id="rId1" tooltip="Klik hier voor meer tips." xr:uid="{00000000-0004-0000-0000-000000000000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CB92D-1E77-483C-B9A4-8DA123971E79}">
  <sheetPr codeName="Blad2"/>
  <dimension ref="B1:J13"/>
  <sheetViews>
    <sheetView workbookViewId="0"/>
  </sheetViews>
  <sheetFormatPr defaultRowHeight="15.75" x14ac:dyDescent="0.25"/>
  <cols>
    <col min="1" max="1" width="3.125" customWidth="1"/>
    <col min="4" max="4" width="10.25" bestFit="1" customWidth="1"/>
    <col min="6" max="6" width="4.875" customWidth="1"/>
    <col min="9" max="9" width="4.875" customWidth="1"/>
    <col min="10" max="10" width="10.25" bestFit="1" customWidth="1"/>
  </cols>
  <sheetData>
    <row r="1" spans="2:10" ht="16.5" thickBot="1" x14ac:dyDescent="0.3"/>
    <row r="2" spans="2:10" ht="16.5" thickBot="1" x14ac:dyDescent="0.3">
      <c r="B2" s="10" t="s">
        <v>4</v>
      </c>
      <c r="C2" s="10" t="s">
        <v>15</v>
      </c>
      <c r="D2" s="10" t="s">
        <v>5</v>
      </c>
      <c r="E2" s="10" t="s">
        <v>6</v>
      </c>
      <c r="G2" s="6" t="s">
        <v>13</v>
      </c>
      <c r="H2" s="7">
        <v>44197</v>
      </c>
      <c r="J2" s="10" t="s">
        <v>5</v>
      </c>
    </row>
    <row r="3" spans="2:10" ht="17.25" thickTop="1" thickBot="1" x14ac:dyDescent="0.3">
      <c r="B3" s="11">
        <v>44197</v>
      </c>
      <c r="C3" s="14">
        <v>1</v>
      </c>
      <c r="D3" s="10" t="s">
        <v>7</v>
      </c>
      <c r="E3" s="12">
        <v>10</v>
      </c>
      <c r="G3" s="8" t="s">
        <v>14</v>
      </c>
      <c r="H3" s="9">
        <f ca="1">TODAY()</f>
        <v>44335</v>
      </c>
      <c r="J3" s="10" t="s">
        <v>7</v>
      </c>
    </row>
    <row r="4" spans="2:10" ht="16.5" thickBot="1" x14ac:dyDescent="0.3">
      <c r="B4" s="5">
        <v>44256</v>
      </c>
      <c r="C4" s="15">
        <v>1</v>
      </c>
      <c r="D4" t="s">
        <v>9</v>
      </c>
      <c r="E4" s="13">
        <v>1000</v>
      </c>
      <c r="J4" s="10" t="s">
        <v>8</v>
      </c>
    </row>
    <row r="5" spans="2:10" ht="16.5" thickBot="1" x14ac:dyDescent="0.3">
      <c r="B5" s="5">
        <v>44287</v>
      </c>
      <c r="C5" s="15">
        <v>2</v>
      </c>
      <c r="D5" t="s">
        <v>9</v>
      </c>
      <c r="E5" s="13">
        <v>2</v>
      </c>
      <c r="G5" s="6" t="s">
        <v>16</v>
      </c>
      <c r="H5" s="16">
        <v>1</v>
      </c>
      <c r="J5" s="10" t="s">
        <v>9</v>
      </c>
    </row>
    <row r="6" spans="2:10" ht="17.25" thickTop="1" thickBot="1" x14ac:dyDescent="0.3">
      <c r="B6" s="5">
        <v>44228</v>
      </c>
      <c r="C6" s="15">
        <v>2</v>
      </c>
      <c r="D6" t="s">
        <v>12</v>
      </c>
      <c r="E6" s="13">
        <v>100</v>
      </c>
      <c r="G6" s="8" t="s">
        <v>17</v>
      </c>
      <c r="H6" s="4">
        <v>1000</v>
      </c>
      <c r="J6" s="10" t="s">
        <v>10</v>
      </c>
    </row>
    <row r="7" spans="2:10" x14ac:dyDescent="0.25">
      <c r="B7" s="5">
        <v>44317</v>
      </c>
      <c r="C7" s="15">
        <v>1</v>
      </c>
      <c r="D7" t="s">
        <v>10</v>
      </c>
      <c r="E7" s="13">
        <v>10.5</v>
      </c>
      <c r="J7" s="10" t="s">
        <v>11</v>
      </c>
    </row>
    <row r="8" spans="2:10" x14ac:dyDescent="0.25">
      <c r="B8" s="5">
        <v>44287</v>
      </c>
      <c r="C8" s="15">
        <v>3</v>
      </c>
      <c r="D8" t="s">
        <v>11</v>
      </c>
      <c r="E8" s="13">
        <v>20</v>
      </c>
      <c r="J8" s="10" t="s">
        <v>12</v>
      </c>
    </row>
    <row r="9" spans="2:10" x14ac:dyDescent="0.25">
      <c r="B9" s="5">
        <v>44237</v>
      </c>
      <c r="C9" s="15">
        <v>1</v>
      </c>
      <c r="D9" t="s">
        <v>8</v>
      </c>
      <c r="E9" s="13">
        <v>25</v>
      </c>
    </row>
    <row r="10" spans="2:10" x14ac:dyDescent="0.25">
      <c r="B10" s="5">
        <v>44256</v>
      </c>
      <c r="C10" s="15">
        <v>2</v>
      </c>
      <c r="D10" t="s">
        <v>12</v>
      </c>
      <c r="E10" s="13">
        <v>125</v>
      </c>
    </row>
    <row r="11" spans="2:10" x14ac:dyDescent="0.25">
      <c r="B11" s="5">
        <v>44287</v>
      </c>
      <c r="C11" s="15">
        <v>3</v>
      </c>
      <c r="D11" t="s">
        <v>18</v>
      </c>
      <c r="E11" s="13">
        <v>500</v>
      </c>
    </row>
    <row r="12" spans="2:10" x14ac:dyDescent="0.25">
      <c r="B12" s="5">
        <v>44266</v>
      </c>
      <c r="C12" s="15">
        <v>3</v>
      </c>
      <c r="D12" t="s">
        <v>8</v>
      </c>
      <c r="E12" s="13">
        <v>251.32</v>
      </c>
    </row>
    <row r="13" spans="2:10" x14ac:dyDescent="0.25">
      <c r="B13" s="5"/>
      <c r="C13" s="15"/>
      <c r="E13" s="13"/>
    </row>
  </sheetData>
  <dataValidations count="4">
    <dataValidation type="date" showInputMessage="1" showErrorMessage="1" errorTitle="G-Info" error="Foutje!_x000a_Datum is niet toegestaan." promptTitle="G-Info Validatie" prompt="Geef declaratiedatum in." sqref="B3:B13" xr:uid="{B8E60E8C-16F2-43E3-963D-70A87926F702}">
      <formula1>DtmVan</formula1>
      <formula2>DtmTot</formula2>
    </dataValidation>
    <dataValidation type="list" errorStyle="information" showInputMessage="1" showErrorMessage="1" errorTitle="G-Info" error="Afdeling is niet juist." sqref="D3:D13" xr:uid="{30140E2F-36DE-4D3D-A5DB-95048057EC8F}">
      <formula1>$J$3:$J$8</formula1>
    </dataValidation>
    <dataValidation type="custom" errorStyle="warning" showInputMessage="1" showErrorMessage="1" errorTitle="G-Info-melding" error="Maand kan niet in de toekomst liggen." promptTitle="G-Info Validatie" prompt="Voer de maand in, waarop het bedrag betrekking heeft." sqref="C3:C13" xr:uid="{E4733752-4AE5-4747-AF4B-7EEDE531E3AB}">
      <formula1>C3&lt;=MONTH(B3)</formula1>
    </dataValidation>
    <dataValidation type="decimal" allowBlank="1" showInputMessage="1" showErrorMessage="1" sqref="E3:E13" xr:uid="{E4556CE4-9380-4C77-B749-15967AC79387}">
      <formula1>BedrVan</formula1>
      <formula2>BedrTot</formula2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ECAF1-515F-4847-B31B-F861BD235078}">
  <sheetPr codeName="Blad4"/>
  <dimension ref="B2:I6"/>
  <sheetViews>
    <sheetView workbookViewId="0"/>
  </sheetViews>
  <sheetFormatPr defaultRowHeight="15.75" x14ac:dyDescent="0.25"/>
  <cols>
    <col min="1" max="1" width="3.125" customWidth="1"/>
    <col min="2" max="2" width="8.625" bestFit="1" customWidth="1"/>
    <col min="3" max="3" width="10.625" bestFit="1" customWidth="1"/>
    <col min="4" max="4" width="7.875" bestFit="1" customWidth="1"/>
    <col min="5" max="5" width="8.875" bestFit="1" customWidth="1"/>
    <col min="7" max="7" width="7.875" bestFit="1" customWidth="1"/>
    <col min="8" max="8" width="11.25" bestFit="1" customWidth="1"/>
    <col min="9" max="9" width="10.625" bestFit="1" customWidth="1"/>
  </cols>
  <sheetData>
    <row r="2" spans="2:9" x14ac:dyDescent="0.25">
      <c r="B2" t="s">
        <v>4</v>
      </c>
      <c r="C2" t="s">
        <v>5</v>
      </c>
      <c r="D2" t="s">
        <v>89</v>
      </c>
      <c r="E2" t="s">
        <v>6</v>
      </c>
      <c r="G2" s="32" t="s">
        <v>7</v>
      </c>
      <c r="H2" s="33" t="s">
        <v>90</v>
      </c>
      <c r="I2" s="33" t="s">
        <v>91</v>
      </c>
    </row>
    <row r="3" spans="2:9" x14ac:dyDescent="0.25">
      <c r="B3" s="5">
        <v>44197</v>
      </c>
      <c r="C3" t="s">
        <v>7</v>
      </c>
      <c r="D3" t="s">
        <v>81</v>
      </c>
      <c r="E3">
        <v>10</v>
      </c>
      <c r="G3" t="s">
        <v>81</v>
      </c>
      <c r="H3" t="s">
        <v>83</v>
      </c>
      <c r="I3" t="s">
        <v>87</v>
      </c>
    </row>
    <row r="4" spans="2:9" x14ac:dyDescent="0.25">
      <c r="B4" s="5">
        <v>44228</v>
      </c>
      <c r="C4" t="s">
        <v>91</v>
      </c>
      <c r="D4" t="s">
        <v>88</v>
      </c>
      <c r="E4">
        <v>20</v>
      </c>
      <c r="G4" t="s">
        <v>82</v>
      </c>
      <c r="H4" t="s">
        <v>84</v>
      </c>
      <c r="I4" t="s">
        <v>88</v>
      </c>
    </row>
    <row r="5" spans="2:9" x14ac:dyDescent="0.25">
      <c r="B5" s="5">
        <v>44256</v>
      </c>
      <c r="C5" t="s">
        <v>90</v>
      </c>
      <c r="D5" t="s">
        <v>84</v>
      </c>
      <c r="E5">
        <v>30</v>
      </c>
      <c r="H5" t="s">
        <v>85</v>
      </c>
      <c r="I5" t="s">
        <v>84</v>
      </c>
    </row>
    <row r="6" spans="2:9" x14ac:dyDescent="0.25">
      <c r="B6" s="5"/>
      <c r="H6" t="s">
        <v>86</v>
      </c>
    </row>
  </sheetData>
  <dataValidations count="3">
    <dataValidation type="list" errorStyle="information" showInputMessage="1" showErrorMessage="1" errorTitle="G-Info" error="Afdeling is niet juist." sqref="G2" xr:uid="{BFA76AF8-DC72-4495-904F-82DAAFF77E53}">
      <formula1>$G$3:$G$8</formula1>
    </dataValidation>
    <dataValidation type="list" showInputMessage="1" showErrorMessage="1" sqref="D3:D6" xr:uid="{C5E1CA78-1537-4CDB-B192-D8F597D6AFDC}">
      <formula1>INDIRECT(C3)</formula1>
    </dataValidation>
    <dataValidation type="list" showInputMessage="1" showErrorMessage="1" sqref="C3:C6" xr:uid="{8A65E337-6D49-4FB2-AD6A-658336F2EAC2}">
      <formula1>Afd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B9FDE-59BD-4A54-958B-80D07BEC9F46}">
  <sheetPr codeName="Blad3"/>
  <dimension ref="B1:R52"/>
  <sheetViews>
    <sheetView workbookViewId="0"/>
  </sheetViews>
  <sheetFormatPr defaultColWidth="3.875" defaultRowHeight="15.75" x14ac:dyDescent="0.25"/>
  <cols>
    <col min="1" max="1" width="3.125" customWidth="1"/>
    <col min="2" max="2" width="20.75" bestFit="1" customWidth="1"/>
    <col min="3" max="3" width="12.75" bestFit="1" customWidth="1"/>
    <col min="4" max="4" width="11" bestFit="1" customWidth="1"/>
    <col min="6" max="6" width="12.5" bestFit="1" customWidth="1"/>
    <col min="7" max="7" width="16.375" bestFit="1" customWidth="1"/>
    <col min="8" max="8" width="7.75" bestFit="1" customWidth="1"/>
    <col min="10" max="10" width="12.75" bestFit="1" customWidth="1"/>
    <col min="12" max="12" width="12.75" bestFit="1" customWidth="1"/>
    <col min="13" max="13" width="20.75" bestFit="1" customWidth="1"/>
    <col min="15" max="15" width="22.5" customWidth="1"/>
    <col min="16" max="16" width="2.625" customWidth="1"/>
    <col min="17" max="17" width="9.875" bestFit="1" customWidth="1"/>
    <col min="18" max="18" width="7.375" bestFit="1" customWidth="1"/>
    <col min="19" max="19" width="8.875" bestFit="1" customWidth="1"/>
    <col min="20" max="22" width="22" customWidth="1"/>
  </cols>
  <sheetData>
    <row r="1" spans="2:18" ht="16.5" thickBot="1" x14ac:dyDescent="0.3"/>
    <row r="2" spans="2:18" x14ac:dyDescent="0.25">
      <c r="B2" t="s">
        <v>77</v>
      </c>
      <c r="C2" t="s">
        <v>76</v>
      </c>
      <c r="D2" t="s">
        <v>75</v>
      </c>
      <c r="F2" s="21" t="s">
        <v>77</v>
      </c>
      <c r="G2" s="22" t="s">
        <v>78</v>
      </c>
      <c r="J2" s="10" t="s">
        <v>76</v>
      </c>
      <c r="L2" t="s">
        <v>76</v>
      </c>
      <c r="M2" t="s">
        <v>77</v>
      </c>
    </row>
    <row r="3" spans="2:18" ht="16.5" thickBot="1" x14ac:dyDescent="0.3">
      <c r="B3" t="s">
        <v>74</v>
      </c>
      <c r="C3" t="s">
        <v>23</v>
      </c>
      <c r="D3" s="1">
        <v>109896</v>
      </c>
      <c r="F3" s="20" t="s">
        <v>71</v>
      </c>
      <c r="G3" s="4">
        <f>VLOOKUP(F3,tblInwAant[],3,0)</f>
        <v>157462</v>
      </c>
      <c r="J3" s="10" t="s">
        <v>60</v>
      </c>
      <c r="L3" t="s">
        <v>60</v>
      </c>
      <c r="M3" t="s">
        <v>61</v>
      </c>
    </row>
    <row r="4" spans="2:18" x14ac:dyDescent="0.25">
      <c r="B4" t="s">
        <v>73</v>
      </c>
      <c r="C4" t="s">
        <v>45</v>
      </c>
      <c r="D4" s="1">
        <v>214715</v>
      </c>
      <c r="J4" s="10" t="s">
        <v>45</v>
      </c>
      <c r="L4" t="s">
        <v>45</v>
      </c>
      <c r="M4" t="s">
        <v>73</v>
      </c>
    </row>
    <row r="5" spans="2:18" ht="16.5" thickBot="1" x14ac:dyDescent="0.3">
      <c r="B5" t="s">
        <v>72</v>
      </c>
      <c r="C5" t="s">
        <v>21</v>
      </c>
      <c r="D5" s="1">
        <v>112587</v>
      </c>
      <c r="J5" s="10" t="s">
        <v>31</v>
      </c>
      <c r="L5" t="s">
        <v>45</v>
      </c>
      <c r="M5" t="s">
        <v>46</v>
      </c>
    </row>
    <row r="6" spans="2:18" x14ac:dyDescent="0.25">
      <c r="B6" t="s">
        <v>71</v>
      </c>
      <c r="C6" t="s">
        <v>1</v>
      </c>
      <c r="D6" s="1">
        <v>157462</v>
      </c>
      <c r="F6" s="18" t="s">
        <v>76</v>
      </c>
      <c r="G6" s="17" t="s">
        <v>29</v>
      </c>
      <c r="J6" s="10" t="s">
        <v>41</v>
      </c>
      <c r="L6" t="s">
        <v>31</v>
      </c>
      <c r="M6" t="s">
        <v>49</v>
      </c>
    </row>
    <row r="7" spans="2:18" x14ac:dyDescent="0.25">
      <c r="B7" t="s">
        <v>70</v>
      </c>
      <c r="C7" t="s">
        <v>23</v>
      </c>
      <c r="D7" s="1">
        <v>90829</v>
      </c>
      <c r="F7" s="23" t="s">
        <v>77</v>
      </c>
      <c r="G7" s="24" t="s">
        <v>53</v>
      </c>
      <c r="J7" s="10" t="s">
        <v>57</v>
      </c>
      <c r="L7" t="s">
        <v>31</v>
      </c>
      <c r="M7" t="s">
        <v>32</v>
      </c>
    </row>
    <row r="8" spans="2:18" ht="16.5" thickBot="1" x14ac:dyDescent="0.3">
      <c r="B8" t="s">
        <v>0</v>
      </c>
      <c r="C8" t="s">
        <v>23</v>
      </c>
      <c r="D8" s="1">
        <v>873338</v>
      </c>
      <c r="F8" s="19" t="s">
        <v>78</v>
      </c>
      <c r="G8" s="4">
        <f>VLOOKUP(G7,tblInwAant[],3,0)</f>
        <v>92627</v>
      </c>
      <c r="J8" s="10" t="s">
        <v>27</v>
      </c>
      <c r="L8" t="s">
        <v>41</v>
      </c>
      <c r="M8" t="s">
        <v>69</v>
      </c>
    </row>
    <row r="9" spans="2:18" x14ac:dyDescent="0.25">
      <c r="B9" t="s">
        <v>69</v>
      </c>
      <c r="C9" t="s">
        <v>41</v>
      </c>
      <c r="D9" s="1">
        <v>164781</v>
      </c>
      <c r="J9" s="10" t="s">
        <v>29</v>
      </c>
      <c r="L9" t="s">
        <v>41</v>
      </c>
      <c r="M9" t="s">
        <v>68</v>
      </c>
    </row>
    <row r="10" spans="2:18" x14ac:dyDescent="0.25">
      <c r="B10" t="s">
        <v>68</v>
      </c>
      <c r="C10" t="s">
        <v>41</v>
      </c>
      <c r="D10" s="1">
        <v>162424</v>
      </c>
      <c r="J10" s="10" t="s">
        <v>23</v>
      </c>
      <c r="L10" t="s">
        <v>41</v>
      </c>
      <c r="M10" t="s">
        <v>63</v>
      </c>
    </row>
    <row r="11" spans="2:18" x14ac:dyDescent="0.25">
      <c r="B11" t="s">
        <v>67</v>
      </c>
      <c r="C11" t="s">
        <v>29</v>
      </c>
      <c r="D11" s="1">
        <v>184126</v>
      </c>
      <c r="J11" s="10" t="s">
        <v>19</v>
      </c>
      <c r="L11" t="s">
        <v>41</v>
      </c>
      <c r="M11" t="s">
        <v>42</v>
      </c>
    </row>
    <row r="12" spans="2:18" x14ac:dyDescent="0.25">
      <c r="B12" t="s">
        <v>66</v>
      </c>
      <c r="C12" t="s">
        <v>21</v>
      </c>
      <c r="D12" s="1">
        <v>103581</v>
      </c>
      <c r="J12" s="10" t="s">
        <v>1</v>
      </c>
      <c r="L12" t="s">
        <v>57</v>
      </c>
      <c r="M12" t="s">
        <v>57</v>
      </c>
      <c r="Q12" s="2" t="s">
        <v>77</v>
      </c>
      <c r="R12" s="30" t="s">
        <v>78</v>
      </c>
    </row>
    <row r="13" spans="2:18" x14ac:dyDescent="0.25">
      <c r="B13" t="s">
        <v>65</v>
      </c>
      <c r="C13" t="s">
        <v>19</v>
      </c>
      <c r="D13" s="1">
        <v>101236</v>
      </c>
      <c r="F13" s="34" t="s">
        <v>92</v>
      </c>
      <c r="G13" s="1">
        <f>INDEX(tblInwAant[InwAantal],MATCH(F3,tblInwAant[Gem],0))</f>
        <v>157462</v>
      </c>
      <c r="J13" s="10" t="s">
        <v>79</v>
      </c>
      <c r="L13" t="s">
        <v>27</v>
      </c>
      <c r="M13" t="s">
        <v>54</v>
      </c>
      <c r="Q13" t="s">
        <v>71</v>
      </c>
      <c r="R13" s="3">
        <v>157462</v>
      </c>
    </row>
    <row r="14" spans="2:18" x14ac:dyDescent="0.25">
      <c r="B14" t="s">
        <v>64</v>
      </c>
      <c r="C14" t="s">
        <v>21</v>
      </c>
      <c r="D14" s="1">
        <v>119115</v>
      </c>
      <c r="F14" s="35" t="s">
        <v>93</v>
      </c>
      <c r="J14" s="10" t="s">
        <v>21</v>
      </c>
      <c r="L14" t="s">
        <v>27</v>
      </c>
      <c r="M14" t="s">
        <v>44</v>
      </c>
      <c r="Q14" t="s">
        <v>1</v>
      </c>
      <c r="R14" s="3">
        <v>359370</v>
      </c>
    </row>
    <row r="15" spans="2:18" x14ac:dyDescent="0.25">
      <c r="B15" t="s">
        <v>63</v>
      </c>
      <c r="C15" t="s">
        <v>41</v>
      </c>
      <c r="D15" s="1">
        <v>118530</v>
      </c>
      <c r="L15" t="s">
        <v>27</v>
      </c>
      <c r="M15" t="s">
        <v>33</v>
      </c>
      <c r="Q15" t="s">
        <v>3</v>
      </c>
      <c r="R15" s="3">
        <v>516832</v>
      </c>
    </row>
    <row r="16" spans="2:18" x14ac:dyDescent="0.25">
      <c r="B16" t="s">
        <v>62</v>
      </c>
      <c r="C16" t="s">
        <v>29</v>
      </c>
      <c r="D16" s="1">
        <v>235691</v>
      </c>
      <c r="L16" t="s">
        <v>27</v>
      </c>
      <c r="M16" t="s">
        <v>28</v>
      </c>
    </row>
    <row r="17" spans="2:13" x14ac:dyDescent="0.25">
      <c r="B17" t="s">
        <v>61</v>
      </c>
      <c r="C17" t="s">
        <v>60</v>
      </c>
      <c r="D17" s="1">
        <v>107024</v>
      </c>
      <c r="L17" t="s">
        <v>29</v>
      </c>
      <c r="M17" t="s">
        <v>67</v>
      </c>
    </row>
    <row r="18" spans="2:13" x14ac:dyDescent="0.25">
      <c r="B18" t="s">
        <v>59</v>
      </c>
      <c r="C18" t="s">
        <v>19</v>
      </c>
      <c r="D18" s="1">
        <v>159732</v>
      </c>
      <c r="L18" t="s">
        <v>29</v>
      </c>
      <c r="M18" t="s">
        <v>62</v>
      </c>
    </row>
    <row r="19" spans="2:13" x14ac:dyDescent="0.25">
      <c r="B19" t="s">
        <v>58</v>
      </c>
      <c r="C19" t="s">
        <v>21</v>
      </c>
      <c r="D19" s="1">
        <v>73681</v>
      </c>
      <c r="L19" t="s">
        <v>29</v>
      </c>
      <c r="M19" t="s">
        <v>53</v>
      </c>
    </row>
    <row r="20" spans="2:13" x14ac:dyDescent="0.25">
      <c r="B20" t="s">
        <v>57</v>
      </c>
      <c r="C20" t="s">
        <v>57</v>
      </c>
      <c r="D20" s="1">
        <v>233273</v>
      </c>
      <c r="L20" t="s">
        <v>29</v>
      </c>
      <c r="M20" t="s">
        <v>43</v>
      </c>
    </row>
    <row r="21" spans="2:13" x14ac:dyDescent="0.25">
      <c r="B21" t="s">
        <v>56</v>
      </c>
      <c r="C21" t="s">
        <v>23</v>
      </c>
      <c r="D21" s="1">
        <v>162543</v>
      </c>
      <c r="L21" t="s">
        <v>29</v>
      </c>
      <c r="M21" t="s">
        <v>39</v>
      </c>
    </row>
    <row r="22" spans="2:13" x14ac:dyDescent="0.25">
      <c r="B22" t="s">
        <v>55</v>
      </c>
      <c r="C22" t="s">
        <v>23</v>
      </c>
      <c r="D22" s="1">
        <v>157789</v>
      </c>
      <c r="L22" t="s">
        <v>29</v>
      </c>
      <c r="M22" t="s">
        <v>37</v>
      </c>
    </row>
    <row r="23" spans="2:13" x14ac:dyDescent="0.25">
      <c r="B23" t="s">
        <v>54</v>
      </c>
      <c r="C23" t="s">
        <v>27</v>
      </c>
      <c r="D23" s="1">
        <v>86936</v>
      </c>
      <c r="L23" t="s">
        <v>29</v>
      </c>
      <c r="M23" t="s">
        <v>34</v>
      </c>
    </row>
    <row r="24" spans="2:13" x14ac:dyDescent="0.25">
      <c r="B24" t="s">
        <v>53</v>
      </c>
      <c r="C24" t="s">
        <v>29</v>
      </c>
      <c r="D24" s="1">
        <v>92627</v>
      </c>
      <c r="L24" t="s">
        <v>29</v>
      </c>
      <c r="M24" t="s">
        <v>30</v>
      </c>
    </row>
    <row r="25" spans="2:13" x14ac:dyDescent="0.25">
      <c r="B25" t="s">
        <v>52</v>
      </c>
      <c r="C25" t="s">
        <v>19</v>
      </c>
      <c r="D25" s="1">
        <v>81049</v>
      </c>
      <c r="L25" t="s">
        <v>23</v>
      </c>
      <c r="M25" t="s">
        <v>74</v>
      </c>
    </row>
    <row r="26" spans="2:13" x14ac:dyDescent="0.25">
      <c r="B26" t="s">
        <v>51</v>
      </c>
      <c r="C26" t="s">
        <v>23</v>
      </c>
      <c r="D26" s="1">
        <v>91235</v>
      </c>
      <c r="L26" t="s">
        <v>23</v>
      </c>
      <c r="M26" t="s">
        <v>70</v>
      </c>
    </row>
    <row r="27" spans="2:13" x14ac:dyDescent="0.25">
      <c r="B27" t="s">
        <v>50</v>
      </c>
      <c r="C27" t="s">
        <v>21</v>
      </c>
      <c r="D27" s="1">
        <v>88047</v>
      </c>
      <c r="L27" t="s">
        <v>23</v>
      </c>
      <c r="M27" t="s">
        <v>0</v>
      </c>
    </row>
    <row r="28" spans="2:13" x14ac:dyDescent="0.25">
      <c r="B28" t="s">
        <v>49</v>
      </c>
      <c r="C28" t="s">
        <v>31</v>
      </c>
      <c r="D28" s="1">
        <v>124481</v>
      </c>
      <c r="L28" t="s">
        <v>23</v>
      </c>
      <c r="M28" t="s">
        <v>56</v>
      </c>
    </row>
    <row r="29" spans="2:13" x14ac:dyDescent="0.25">
      <c r="B29" t="s">
        <v>48</v>
      </c>
      <c r="C29" t="s">
        <v>21</v>
      </c>
      <c r="D29" s="1">
        <v>124093</v>
      </c>
      <c r="L29" t="s">
        <v>23</v>
      </c>
      <c r="M29" t="s">
        <v>55</v>
      </c>
    </row>
    <row r="30" spans="2:13" x14ac:dyDescent="0.25">
      <c r="B30" t="s">
        <v>47</v>
      </c>
      <c r="C30" t="s">
        <v>21</v>
      </c>
      <c r="D30" s="1">
        <v>76433</v>
      </c>
      <c r="L30" t="s">
        <v>23</v>
      </c>
      <c r="M30" t="s">
        <v>51</v>
      </c>
    </row>
    <row r="31" spans="2:13" x14ac:dyDescent="0.25">
      <c r="B31" t="s">
        <v>46</v>
      </c>
      <c r="C31" t="s">
        <v>45</v>
      </c>
      <c r="D31" s="1">
        <v>79811</v>
      </c>
      <c r="L31" t="s">
        <v>23</v>
      </c>
      <c r="M31" t="s">
        <v>38</v>
      </c>
    </row>
    <row r="32" spans="2:13" x14ac:dyDescent="0.25">
      <c r="B32" t="s">
        <v>44</v>
      </c>
      <c r="C32" t="s">
        <v>27</v>
      </c>
      <c r="D32" s="1">
        <v>120227</v>
      </c>
      <c r="L32" t="s">
        <v>23</v>
      </c>
      <c r="M32" t="s">
        <v>24</v>
      </c>
    </row>
    <row r="33" spans="2:13" x14ac:dyDescent="0.25">
      <c r="B33" t="s">
        <v>43</v>
      </c>
      <c r="C33" t="s">
        <v>29</v>
      </c>
      <c r="D33" s="1">
        <v>81647</v>
      </c>
      <c r="L33" t="s">
        <v>19</v>
      </c>
      <c r="M33" t="s">
        <v>65</v>
      </c>
    </row>
    <row r="34" spans="2:13" x14ac:dyDescent="0.25">
      <c r="B34" t="s">
        <v>42</v>
      </c>
      <c r="C34" t="s">
        <v>41</v>
      </c>
      <c r="D34" s="1">
        <v>177359</v>
      </c>
      <c r="L34" t="s">
        <v>19</v>
      </c>
      <c r="M34" t="s">
        <v>59</v>
      </c>
    </row>
    <row r="35" spans="2:13" x14ac:dyDescent="0.25">
      <c r="B35" t="s">
        <v>40</v>
      </c>
      <c r="C35" t="s">
        <v>21</v>
      </c>
      <c r="D35" s="1">
        <v>85440</v>
      </c>
      <c r="L35" t="s">
        <v>19</v>
      </c>
      <c r="M35" t="s">
        <v>52</v>
      </c>
    </row>
    <row r="36" spans="2:13" x14ac:dyDescent="0.25">
      <c r="B36" t="s">
        <v>39</v>
      </c>
      <c r="C36" t="s">
        <v>29</v>
      </c>
      <c r="D36" s="1">
        <v>92526</v>
      </c>
      <c r="L36" t="s">
        <v>19</v>
      </c>
      <c r="M36" t="s">
        <v>20</v>
      </c>
    </row>
    <row r="37" spans="2:13" x14ac:dyDescent="0.25">
      <c r="B37" t="s">
        <v>38</v>
      </c>
      <c r="C37" t="s">
        <v>23</v>
      </c>
      <c r="D37" s="1">
        <v>81683</v>
      </c>
      <c r="L37" t="s">
        <v>1</v>
      </c>
      <c r="M37" t="s">
        <v>71</v>
      </c>
    </row>
    <row r="38" spans="2:13" x14ac:dyDescent="0.25">
      <c r="B38" t="s">
        <v>37</v>
      </c>
      <c r="C38" t="s">
        <v>29</v>
      </c>
      <c r="D38" s="1">
        <v>77200</v>
      </c>
      <c r="L38" t="s">
        <v>1</v>
      </c>
      <c r="M38" t="s">
        <v>1</v>
      </c>
    </row>
    <row r="39" spans="2:13" x14ac:dyDescent="0.25">
      <c r="B39" t="s">
        <v>2</v>
      </c>
      <c r="C39" t="s">
        <v>21</v>
      </c>
      <c r="D39" s="1">
        <v>651631</v>
      </c>
      <c r="L39" t="s">
        <v>21</v>
      </c>
      <c r="M39" t="s">
        <v>72</v>
      </c>
    </row>
    <row r="40" spans="2:13" x14ac:dyDescent="0.25">
      <c r="B40" t="s">
        <v>36</v>
      </c>
      <c r="C40" t="s">
        <v>21</v>
      </c>
      <c r="D40" s="1">
        <v>79279</v>
      </c>
      <c r="L40" t="s">
        <v>21</v>
      </c>
      <c r="M40" t="s">
        <v>66</v>
      </c>
    </row>
    <row r="41" spans="2:13" x14ac:dyDescent="0.25">
      <c r="B41" t="s">
        <v>35</v>
      </c>
      <c r="C41" t="s">
        <v>21</v>
      </c>
      <c r="D41" s="1">
        <v>548320</v>
      </c>
      <c r="L41" t="s">
        <v>21</v>
      </c>
      <c r="M41" t="s">
        <v>64</v>
      </c>
    </row>
    <row r="42" spans="2:13" x14ac:dyDescent="0.25">
      <c r="B42" t="s">
        <v>34</v>
      </c>
      <c r="C42" t="s">
        <v>29</v>
      </c>
      <c r="D42" s="1">
        <v>155490</v>
      </c>
      <c r="L42" t="s">
        <v>21</v>
      </c>
      <c r="M42" t="s">
        <v>58</v>
      </c>
    </row>
    <row r="43" spans="2:13" x14ac:dyDescent="0.25">
      <c r="B43" t="s">
        <v>33</v>
      </c>
      <c r="C43" t="s">
        <v>27</v>
      </c>
      <c r="D43" s="1">
        <v>91743</v>
      </c>
      <c r="L43" t="s">
        <v>21</v>
      </c>
      <c r="M43" t="s">
        <v>50</v>
      </c>
    </row>
    <row r="44" spans="2:13" x14ac:dyDescent="0.25">
      <c r="B44" t="s">
        <v>32</v>
      </c>
      <c r="C44" t="s">
        <v>31</v>
      </c>
      <c r="D44" s="1">
        <v>89999</v>
      </c>
      <c r="L44" t="s">
        <v>21</v>
      </c>
      <c r="M44" t="s">
        <v>48</v>
      </c>
    </row>
    <row r="45" spans="2:13" x14ac:dyDescent="0.25">
      <c r="B45" t="s">
        <v>30</v>
      </c>
      <c r="C45" t="s">
        <v>29</v>
      </c>
      <c r="D45" s="1">
        <v>221947</v>
      </c>
      <c r="L45" t="s">
        <v>21</v>
      </c>
      <c r="M45" t="s">
        <v>47</v>
      </c>
    </row>
    <row r="46" spans="2:13" x14ac:dyDescent="0.25">
      <c r="B46" t="s">
        <v>1</v>
      </c>
      <c r="C46" t="s">
        <v>1</v>
      </c>
      <c r="D46" s="1">
        <v>359370</v>
      </c>
      <c r="L46" t="s">
        <v>21</v>
      </c>
      <c r="M46" t="s">
        <v>40</v>
      </c>
    </row>
    <row r="47" spans="2:13" x14ac:dyDescent="0.25">
      <c r="B47" t="s">
        <v>28</v>
      </c>
      <c r="C47" t="s">
        <v>27</v>
      </c>
      <c r="D47" s="1">
        <v>101988</v>
      </c>
      <c r="L47" t="s">
        <v>21</v>
      </c>
      <c r="M47" t="s">
        <v>2</v>
      </c>
    </row>
    <row r="48" spans="2:13" x14ac:dyDescent="0.25">
      <c r="B48" t="s">
        <v>26</v>
      </c>
      <c r="C48" t="s">
        <v>21</v>
      </c>
      <c r="D48" s="1">
        <v>73924</v>
      </c>
      <c r="L48" t="s">
        <v>21</v>
      </c>
      <c r="M48" t="s">
        <v>36</v>
      </c>
    </row>
    <row r="49" spans="2:13" x14ac:dyDescent="0.25">
      <c r="B49" t="s">
        <v>25</v>
      </c>
      <c r="C49" t="s">
        <v>21</v>
      </c>
      <c r="D49" s="1">
        <v>111382</v>
      </c>
      <c r="L49" t="s">
        <v>21</v>
      </c>
      <c r="M49" t="s">
        <v>35</v>
      </c>
    </row>
    <row r="50" spans="2:13" x14ac:dyDescent="0.25">
      <c r="B50" t="s">
        <v>24</v>
      </c>
      <c r="C50" t="s">
        <v>23</v>
      </c>
      <c r="D50" s="1">
        <v>156901</v>
      </c>
      <c r="L50" t="s">
        <v>21</v>
      </c>
      <c r="M50" t="s">
        <v>26</v>
      </c>
    </row>
    <row r="51" spans="2:13" x14ac:dyDescent="0.25">
      <c r="B51" t="s">
        <v>22</v>
      </c>
      <c r="C51" t="s">
        <v>21</v>
      </c>
      <c r="D51" s="1">
        <v>125267</v>
      </c>
      <c r="L51" t="s">
        <v>21</v>
      </c>
      <c r="M51" t="s">
        <v>25</v>
      </c>
    </row>
    <row r="52" spans="2:13" x14ac:dyDescent="0.25">
      <c r="B52" t="s">
        <v>20</v>
      </c>
      <c r="C52" t="s">
        <v>19</v>
      </c>
      <c r="D52" s="1">
        <v>129840</v>
      </c>
      <c r="L52" t="s">
        <v>21</v>
      </c>
      <c r="M52" t="s">
        <v>22</v>
      </c>
    </row>
  </sheetData>
  <dataValidations count="3">
    <dataValidation type="list" showInputMessage="1" showErrorMessage="1" sqref="F3" xr:uid="{C67EE62E-3F46-45FF-8ED0-0A49B7AB31FF}">
      <formula1>$B$3:$B$52</formula1>
    </dataValidation>
    <dataValidation type="list" showInputMessage="1" showErrorMessage="1" sqref="G6" xr:uid="{0589C1B9-768F-49FE-9524-41F2CE088314}">
      <formula1>$J$3:$J$14</formula1>
    </dataValidation>
    <dataValidation type="list" showInputMessage="1" showErrorMessage="1" sqref="G7" xr:uid="{1AF02462-26F6-41DF-90BB-ADCC50C8048D}">
      <formula1>GemPerProv</formula1>
    </dataValidation>
  </dataValidations>
  <hyperlinks>
    <hyperlink ref="F14" r:id="rId2" xr:uid="{E1A1F14F-56ED-4CA8-929D-55EDF44D1978}"/>
  </hyperlinks>
  <pageMargins left="0.7" right="0.7" top="0.75" bottom="0.75" header="0.3" footer="0.3"/>
  <drawing r:id="rId3"/>
  <tableParts count="3">
    <tablePart r:id="rId4"/>
    <tablePart r:id="rId5"/>
    <tablePart r:id="rId6"/>
  </tableParts>
  <extLst>
    <ext xmlns:x14="http://schemas.microsoft.com/office/spreadsheetml/2009/9/main" uri="{A8765BA9-456A-4dab-B4F3-ACF838C121DE}">
      <x14:slicerList>
        <x14:slicer r:id="rId7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620D1-41CF-4818-A650-49DD570FEE6F}">
  <sheetPr codeName="Blad1"/>
  <dimension ref="B1:M52"/>
  <sheetViews>
    <sheetView workbookViewId="0"/>
  </sheetViews>
  <sheetFormatPr defaultRowHeight="15.75" outlineLevelCol="1" x14ac:dyDescent="0.25"/>
  <cols>
    <col min="1" max="1" width="3.125" customWidth="1"/>
    <col min="2" max="2" width="12.75" bestFit="1" customWidth="1"/>
    <col min="3" max="3" width="4.125" customWidth="1"/>
    <col min="4" max="4" width="20.75" bestFit="1" customWidth="1"/>
    <col min="5" max="5" width="12.75" bestFit="1" customWidth="1"/>
    <col min="6" max="6" width="11.625" bestFit="1" customWidth="1"/>
    <col min="7" max="7" width="4.125" customWidth="1"/>
    <col min="9" max="9" width="20.75" style="31" customWidth="1"/>
    <col min="10" max="10" width="2.875" hidden="1" customWidth="1" outlineLevel="1"/>
    <col min="11" max="11" width="9" hidden="1" customWidth="1" outlineLevel="1"/>
    <col min="12" max="12" width="3.625" customWidth="1" collapsed="1"/>
    <col min="13" max="13" width="28.5" customWidth="1"/>
  </cols>
  <sheetData>
    <row r="1" spans="2:13" ht="16.5" thickBot="1" x14ac:dyDescent="0.3"/>
    <row r="2" spans="2:13" ht="16.5" thickBot="1" x14ac:dyDescent="0.3">
      <c r="B2" s="28" t="s">
        <v>76</v>
      </c>
      <c r="D2" t="s">
        <v>77</v>
      </c>
      <c r="E2" t="s">
        <v>76</v>
      </c>
      <c r="F2" t="s">
        <v>75</v>
      </c>
      <c r="H2" s="18" t="s">
        <v>76</v>
      </c>
      <c r="I2" s="29" t="s">
        <v>94</v>
      </c>
      <c r="J2">
        <v>9</v>
      </c>
      <c r="K2" t="str">
        <f>INDEX(tblProv2[Prov],J2)</f>
        <v>Overijssel</v>
      </c>
    </row>
    <row r="3" spans="2:13" ht="17.25" thickTop="1" thickBot="1" x14ac:dyDescent="0.3">
      <c r="B3" s="25" t="s">
        <v>60</v>
      </c>
      <c r="D3" t="s">
        <v>74</v>
      </c>
      <c r="E3" t="s">
        <v>23</v>
      </c>
      <c r="F3" s="1">
        <v>109896</v>
      </c>
      <c r="H3" s="19" t="s">
        <v>80</v>
      </c>
      <c r="I3" s="4">
        <f>SUMIF(tblProvGem2[Prov],K2,tblProvGem2[InwAantal])</f>
        <v>471857</v>
      </c>
    </row>
    <row r="4" spans="2:13" x14ac:dyDescent="0.25">
      <c r="B4" s="26" t="s">
        <v>45</v>
      </c>
      <c r="D4" t="s">
        <v>73</v>
      </c>
      <c r="E4" t="s">
        <v>45</v>
      </c>
      <c r="F4" s="1">
        <v>214715</v>
      </c>
    </row>
    <row r="5" spans="2:13" x14ac:dyDescent="0.25">
      <c r="B5" s="25" t="s">
        <v>31</v>
      </c>
      <c r="D5" t="s">
        <v>72</v>
      </c>
      <c r="E5" t="s">
        <v>21</v>
      </c>
      <c r="F5" s="1">
        <v>112587</v>
      </c>
    </row>
    <row r="6" spans="2:13" x14ac:dyDescent="0.25">
      <c r="B6" s="26" t="s">
        <v>41</v>
      </c>
      <c r="D6" t="s">
        <v>71</v>
      </c>
      <c r="E6" t="s">
        <v>1</v>
      </c>
      <c r="F6" s="1">
        <v>157462</v>
      </c>
    </row>
    <row r="7" spans="2:13" ht="16.5" thickBot="1" x14ac:dyDescent="0.3">
      <c r="B7" s="25" t="s">
        <v>57</v>
      </c>
      <c r="D7" t="s">
        <v>70</v>
      </c>
      <c r="E7" t="s">
        <v>23</v>
      </c>
      <c r="F7" s="1">
        <v>90829</v>
      </c>
    </row>
    <row r="8" spans="2:13" x14ac:dyDescent="0.25">
      <c r="B8" s="26" t="s">
        <v>27</v>
      </c>
      <c r="D8" t="s">
        <v>0</v>
      </c>
      <c r="E8" t="s">
        <v>23</v>
      </c>
      <c r="F8" s="1">
        <v>873338</v>
      </c>
      <c r="H8" s="18" t="s">
        <v>77</v>
      </c>
      <c r="I8" s="17" t="str">
        <f>INDEX(tblProvGem2[Gem],M8)</f>
        <v>Deventer</v>
      </c>
      <c r="M8">
        <v>11</v>
      </c>
    </row>
    <row r="9" spans="2:13" ht="16.5" thickBot="1" x14ac:dyDescent="0.3">
      <c r="B9" s="25" t="s">
        <v>29</v>
      </c>
      <c r="D9" t="s">
        <v>69</v>
      </c>
      <c r="E9" t="s">
        <v>41</v>
      </c>
      <c r="F9" s="1">
        <v>164781</v>
      </c>
      <c r="H9" s="19" t="s">
        <v>80</v>
      </c>
      <c r="I9" s="4">
        <f>INDEX(tblProvGem2[InwAantal],MATCH(I8,tblProvGem2[Gem],0))</f>
        <v>101236</v>
      </c>
    </row>
    <row r="10" spans="2:13" x14ac:dyDescent="0.25">
      <c r="B10" s="26" t="s">
        <v>23</v>
      </c>
      <c r="D10" t="s">
        <v>68</v>
      </c>
      <c r="E10" t="s">
        <v>41</v>
      </c>
      <c r="F10" s="1">
        <v>162424</v>
      </c>
    </row>
    <row r="11" spans="2:13" x14ac:dyDescent="0.25">
      <c r="B11" s="25" t="s">
        <v>19</v>
      </c>
      <c r="D11" t="s">
        <v>67</v>
      </c>
      <c r="E11" t="s">
        <v>29</v>
      </c>
      <c r="F11" s="1">
        <v>184126</v>
      </c>
    </row>
    <row r="12" spans="2:13" x14ac:dyDescent="0.25">
      <c r="B12" s="26" t="s">
        <v>1</v>
      </c>
      <c r="D12" t="s">
        <v>66</v>
      </c>
      <c r="E12" t="s">
        <v>21</v>
      </c>
      <c r="F12" s="1">
        <v>103581</v>
      </c>
    </row>
    <row r="13" spans="2:13" x14ac:dyDescent="0.25">
      <c r="B13" s="25" t="s">
        <v>79</v>
      </c>
      <c r="D13" t="s">
        <v>65</v>
      </c>
      <c r="E13" t="s">
        <v>19</v>
      </c>
      <c r="F13" s="1">
        <v>101236</v>
      </c>
    </row>
    <row r="14" spans="2:13" x14ac:dyDescent="0.25">
      <c r="B14" s="27" t="s">
        <v>21</v>
      </c>
      <c r="D14" t="s">
        <v>64</v>
      </c>
      <c r="E14" t="s">
        <v>21</v>
      </c>
      <c r="F14" s="1">
        <v>119115</v>
      </c>
    </row>
    <row r="15" spans="2:13" x14ac:dyDescent="0.25">
      <c r="D15" t="s">
        <v>63</v>
      </c>
      <c r="E15" t="s">
        <v>41</v>
      </c>
      <c r="F15" s="1">
        <v>118530</v>
      </c>
    </row>
    <row r="16" spans="2:13" x14ac:dyDescent="0.25">
      <c r="D16" t="s">
        <v>62</v>
      </c>
      <c r="E16" t="s">
        <v>29</v>
      </c>
      <c r="F16" s="1">
        <v>235691</v>
      </c>
    </row>
    <row r="17" spans="4:6" x14ac:dyDescent="0.25">
      <c r="D17" t="s">
        <v>61</v>
      </c>
      <c r="E17" t="s">
        <v>60</v>
      </c>
      <c r="F17" s="1">
        <v>107024</v>
      </c>
    </row>
    <row r="18" spans="4:6" x14ac:dyDescent="0.25">
      <c r="D18" t="s">
        <v>59</v>
      </c>
      <c r="E18" t="s">
        <v>19</v>
      </c>
      <c r="F18" s="1">
        <v>159732</v>
      </c>
    </row>
    <row r="19" spans="4:6" x14ac:dyDescent="0.25">
      <c r="D19" t="s">
        <v>58</v>
      </c>
      <c r="E19" t="s">
        <v>21</v>
      </c>
      <c r="F19" s="1">
        <v>73681</v>
      </c>
    </row>
    <row r="20" spans="4:6" x14ac:dyDescent="0.25">
      <c r="D20" t="s">
        <v>57</v>
      </c>
      <c r="E20" t="s">
        <v>57</v>
      </c>
      <c r="F20" s="1">
        <v>233273</v>
      </c>
    </row>
    <row r="21" spans="4:6" x14ac:dyDescent="0.25">
      <c r="D21" t="s">
        <v>56</v>
      </c>
      <c r="E21" t="s">
        <v>23</v>
      </c>
      <c r="F21" s="1">
        <v>162543</v>
      </c>
    </row>
    <row r="22" spans="4:6" x14ac:dyDescent="0.25">
      <c r="D22" t="s">
        <v>55</v>
      </c>
      <c r="E22" t="s">
        <v>23</v>
      </c>
      <c r="F22" s="1">
        <v>157789</v>
      </c>
    </row>
    <row r="23" spans="4:6" x14ac:dyDescent="0.25">
      <c r="D23" t="s">
        <v>54</v>
      </c>
      <c r="E23" t="s">
        <v>27</v>
      </c>
      <c r="F23" s="1">
        <v>86936</v>
      </c>
    </row>
    <row r="24" spans="4:6" x14ac:dyDescent="0.25">
      <c r="D24" t="s">
        <v>53</v>
      </c>
      <c r="E24" t="s">
        <v>29</v>
      </c>
      <c r="F24" s="1">
        <v>92627</v>
      </c>
    </row>
    <row r="25" spans="4:6" x14ac:dyDescent="0.25">
      <c r="D25" t="s">
        <v>52</v>
      </c>
      <c r="E25" t="s">
        <v>19</v>
      </c>
      <c r="F25" s="1">
        <v>81049</v>
      </c>
    </row>
    <row r="26" spans="4:6" x14ac:dyDescent="0.25">
      <c r="D26" t="s">
        <v>51</v>
      </c>
      <c r="E26" t="s">
        <v>23</v>
      </c>
      <c r="F26" s="1">
        <v>91235</v>
      </c>
    </row>
    <row r="27" spans="4:6" x14ac:dyDescent="0.25">
      <c r="D27" t="s">
        <v>50</v>
      </c>
      <c r="E27" t="s">
        <v>21</v>
      </c>
      <c r="F27" s="1">
        <v>88047</v>
      </c>
    </row>
    <row r="28" spans="4:6" x14ac:dyDescent="0.25">
      <c r="D28" t="s">
        <v>49</v>
      </c>
      <c r="E28" t="s">
        <v>31</v>
      </c>
      <c r="F28" s="1">
        <v>124481</v>
      </c>
    </row>
    <row r="29" spans="4:6" x14ac:dyDescent="0.25">
      <c r="D29" t="s">
        <v>48</v>
      </c>
      <c r="E29" t="s">
        <v>21</v>
      </c>
      <c r="F29" s="1">
        <v>124093</v>
      </c>
    </row>
    <row r="30" spans="4:6" x14ac:dyDescent="0.25">
      <c r="D30" t="s">
        <v>47</v>
      </c>
      <c r="E30" t="s">
        <v>21</v>
      </c>
      <c r="F30" s="1">
        <v>76433</v>
      </c>
    </row>
    <row r="31" spans="4:6" x14ac:dyDescent="0.25">
      <c r="D31" t="s">
        <v>46</v>
      </c>
      <c r="E31" t="s">
        <v>45</v>
      </c>
      <c r="F31" s="1">
        <v>79811</v>
      </c>
    </row>
    <row r="32" spans="4:6" x14ac:dyDescent="0.25">
      <c r="D32" t="s">
        <v>44</v>
      </c>
      <c r="E32" t="s">
        <v>27</v>
      </c>
      <c r="F32" s="1">
        <v>120227</v>
      </c>
    </row>
    <row r="33" spans="4:6" x14ac:dyDescent="0.25">
      <c r="D33" t="s">
        <v>43</v>
      </c>
      <c r="E33" t="s">
        <v>29</v>
      </c>
      <c r="F33" s="1">
        <v>81647</v>
      </c>
    </row>
    <row r="34" spans="4:6" x14ac:dyDescent="0.25">
      <c r="D34" t="s">
        <v>42</v>
      </c>
      <c r="E34" t="s">
        <v>41</v>
      </c>
      <c r="F34" s="1">
        <v>177359</v>
      </c>
    </row>
    <row r="35" spans="4:6" x14ac:dyDescent="0.25">
      <c r="D35" t="s">
        <v>40</v>
      </c>
      <c r="E35" t="s">
        <v>21</v>
      </c>
      <c r="F35" s="1">
        <v>85440</v>
      </c>
    </row>
    <row r="36" spans="4:6" x14ac:dyDescent="0.25">
      <c r="D36" t="s">
        <v>39</v>
      </c>
      <c r="E36" t="s">
        <v>29</v>
      </c>
      <c r="F36" s="1">
        <v>92526</v>
      </c>
    </row>
    <row r="37" spans="4:6" x14ac:dyDescent="0.25">
      <c r="D37" t="s">
        <v>38</v>
      </c>
      <c r="E37" t="s">
        <v>23</v>
      </c>
      <c r="F37" s="1">
        <v>81683</v>
      </c>
    </row>
    <row r="38" spans="4:6" x14ac:dyDescent="0.25">
      <c r="D38" t="s">
        <v>37</v>
      </c>
      <c r="E38" t="s">
        <v>29</v>
      </c>
      <c r="F38" s="1">
        <v>77200</v>
      </c>
    </row>
    <row r="39" spans="4:6" x14ac:dyDescent="0.25">
      <c r="D39" t="s">
        <v>2</v>
      </c>
      <c r="E39" t="s">
        <v>21</v>
      </c>
      <c r="F39" s="1">
        <v>651631</v>
      </c>
    </row>
    <row r="40" spans="4:6" x14ac:dyDescent="0.25">
      <c r="D40" t="s">
        <v>36</v>
      </c>
      <c r="E40" t="s">
        <v>21</v>
      </c>
      <c r="F40" s="1">
        <v>79279</v>
      </c>
    </row>
    <row r="41" spans="4:6" x14ac:dyDescent="0.25">
      <c r="D41" t="s">
        <v>35</v>
      </c>
      <c r="E41" t="s">
        <v>21</v>
      </c>
      <c r="F41" s="1">
        <v>548320</v>
      </c>
    </row>
    <row r="42" spans="4:6" x14ac:dyDescent="0.25">
      <c r="D42" t="s">
        <v>34</v>
      </c>
      <c r="E42" t="s">
        <v>29</v>
      </c>
      <c r="F42" s="1">
        <v>155490</v>
      </c>
    </row>
    <row r="43" spans="4:6" x14ac:dyDescent="0.25">
      <c r="D43" t="s">
        <v>33</v>
      </c>
      <c r="E43" t="s">
        <v>27</v>
      </c>
      <c r="F43" s="1">
        <v>91743</v>
      </c>
    </row>
    <row r="44" spans="4:6" x14ac:dyDescent="0.25">
      <c r="D44" t="s">
        <v>32</v>
      </c>
      <c r="E44" t="s">
        <v>31</v>
      </c>
      <c r="F44" s="1">
        <v>89999</v>
      </c>
    </row>
    <row r="45" spans="4:6" x14ac:dyDescent="0.25">
      <c r="D45" t="s">
        <v>30</v>
      </c>
      <c r="E45" t="s">
        <v>29</v>
      </c>
      <c r="F45" s="1">
        <v>221947</v>
      </c>
    </row>
    <row r="46" spans="4:6" x14ac:dyDescent="0.25">
      <c r="D46" t="s">
        <v>1</v>
      </c>
      <c r="E46" t="s">
        <v>1</v>
      </c>
      <c r="F46" s="1">
        <v>359370</v>
      </c>
    </row>
    <row r="47" spans="4:6" x14ac:dyDescent="0.25">
      <c r="D47" t="s">
        <v>28</v>
      </c>
      <c r="E47" t="s">
        <v>27</v>
      </c>
      <c r="F47" s="1">
        <v>101988</v>
      </c>
    </row>
    <row r="48" spans="4:6" x14ac:dyDescent="0.25">
      <c r="D48" t="s">
        <v>26</v>
      </c>
      <c r="E48" t="s">
        <v>21</v>
      </c>
      <c r="F48" s="1">
        <v>73924</v>
      </c>
    </row>
    <row r="49" spans="4:6" x14ac:dyDescent="0.25">
      <c r="D49" t="s">
        <v>25</v>
      </c>
      <c r="E49" t="s">
        <v>21</v>
      </c>
      <c r="F49" s="1">
        <v>111382</v>
      </c>
    </row>
    <row r="50" spans="4:6" x14ac:dyDescent="0.25">
      <c r="D50" t="s">
        <v>24</v>
      </c>
      <c r="E50" t="s">
        <v>23</v>
      </c>
      <c r="F50" s="1">
        <v>156901</v>
      </c>
    </row>
    <row r="51" spans="4:6" x14ac:dyDescent="0.25">
      <c r="D51" t="s">
        <v>22</v>
      </c>
      <c r="E51" t="s">
        <v>21</v>
      </c>
      <c r="F51" s="1">
        <v>125267</v>
      </c>
    </row>
    <row r="52" spans="4:6" x14ac:dyDescent="0.25">
      <c r="D52" t="s">
        <v>20</v>
      </c>
      <c r="E52" t="s">
        <v>19</v>
      </c>
      <c r="F52" s="1">
        <v>129840</v>
      </c>
    </row>
  </sheetData>
  <conditionalFormatting sqref="D3:F52">
    <cfRule type="expression" dxfId="7" priority="3">
      <formula>$D3=$I$8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8</xdr:col>
                    <xdr:colOff>0</xdr:colOff>
                    <xdr:row>1</xdr:row>
                    <xdr:rowOff>0</xdr:rowOff>
                  </from>
                  <to>
                    <xdr:col>9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List Box 2">
              <controlPr defaultSize="0" autoLine="0" autoPict="0">
                <anchor moveWithCells="1">
                  <from>
                    <xdr:col>12</xdr:col>
                    <xdr:colOff>0</xdr:colOff>
                    <xdr:row>5</xdr:row>
                    <xdr:rowOff>0</xdr:rowOff>
                  </from>
                  <to>
                    <xdr:col>13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2"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1 a 2 0 0 8 0 - 1 2 0 e - 4 a d 7 - b 5 b a - e 1 9 b 0 e a 7 8 0 5 3 "   x m l n s = " h t t p : / / s c h e m a s . m i c r o s o f t . c o m / D a t a M a s h u p " > A A A A A B Y D A A B Q S w M E F A A C A A g A G Z 6 x U o L + l 1 + m A A A A + Q A A A B I A H A B D b 2 5 m a W c v U G F j a 2 F n Z S 5 4 b W w g o h g A K K A U A A A A A A A A A A A A A A A A A A A A A A A A A A A A h Y + 9 D o I w G E V f h X S n f 0 S j 5 K M M r m B M T I x r A x U a o R h a L O / m 4 C P 5 C p I o 6 u Z 4 T 8 5 w 7 u N 2 h 3 R s m + C q e q s 7 k y C G K Q q U K b p S m y p B g z u F K 5 Q K 2 M n i L C s V T L K x 8 W j L B N X O X W J C v P f Y R 7 j r K 8 I p Z e S Y Z / u i V q 1 E H 1 n / l 0 N t r J O m U E j A 4 R U j O F 4 y v G B r j l l E G Z C Z Q 6 7 N 1 + F T M q Z A f i B s h s Y N v R K m C b c Z k H k C e d 8 Q T 1 B L A w Q U A A I A C A A Z n r F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Z 6 x U i i K R 7 g O A A A A E Q A A A B M A H A B G b 3 J t d W x h c y 9 T Z W N 0 a W 9 u M S 5 t I K I Y A C i g F A A A A A A A A A A A A A A A A A A A A A A A A A A A A C t O T S 7 J z M 9 T C I b Q h t Y A U E s B A i 0 A F A A C A A g A G Z 6 x U o L + l 1 + m A A A A + Q A A A B I A A A A A A A A A A A A A A A A A A A A A A E N v b m Z p Z y 9 Q Y W N r Y W d l L n h t b F B L A Q I t A B Q A A g A I A B m e s V I P y u m r p A A A A O k A A A A T A A A A A A A A A A A A A A A A A P I A A A B b Q 2 9 u d G V u d F 9 U e X B l c 1 0 u e G 1 s U E s B A i 0 A F A A C A A g A G Z 6 x U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m G A 1 A R j N p E j M 0 u V W H u P t 8 A A A A A A g A A A A A A E G Y A A A A B A A A g A A A A d r M d 4 K n p t 6 N Y 0 U J g / H / o V V X T K J G J V h 0 e t o t O 8 1 R 1 D T 4 A A A A A D o A A A A A C A A A g A A A A G I h N i M i r N 8 + 2 s s X O A G D + v R 6 t L P t f K D p S f B 7 y G g O s W R d Q A A A A u t 5 r c l f W f R N G 3 m i 7 d o z 2 1 k L K D D G k I d z A q b r 5 3 + O C A 2 g 9 W B O c 7 K 8 / o N s T F b t B 8 b 5 T v 6 9 O x v F S m H U M + T Z v i i d t x y R t r 1 + A Y u 9 d w h E f 3 E E p 9 D x A A A A A p E Y i b A X Y X D p G 7 6 A T Q W P 7 U f P 4 W F F K v C 9 X g L F T G n K K s u z P c J Z I 7 p V A 7 1 6 E z Q o x a O p W i 6 / v W F 5 L r S s r J v 2 t S u 3 B 2 w = = < / D a t a M a s h u p > 
</file>

<file path=customXml/itemProps1.xml><?xml version="1.0" encoding="utf-8"?>
<ds:datastoreItem xmlns:ds="http://schemas.openxmlformats.org/officeDocument/2006/customXml" ds:itemID="{FF60F92D-67F0-40EA-A797-1E6BFE7674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9</vt:i4>
      </vt:variant>
    </vt:vector>
  </HeadingPairs>
  <TitlesOfParts>
    <vt:vector size="14" baseType="lpstr">
      <vt:lpstr>Voorblad</vt:lpstr>
      <vt:lpstr>Decl</vt:lpstr>
      <vt:lpstr>AfhKeuze</vt:lpstr>
      <vt:lpstr>Afh2</vt:lpstr>
      <vt:lpstr>KzLijst</vt:lpstr>
      <vt:lpstr>Afd</vt:lpstr>
      <vt:lpstr>Back_office</vt:lpstr>
      <vt:lpstr>BedrTot</vt:lpstr>
      <vt:lpstr>BedrVan</vt:lpstr>
      <vt:lpstr>Dir</vt:lpstr>
      <vt:lpstr>DtmTot</vt:lpstr>
      <vt:lpstr>DtmVan</vt:lpstr>
      <vt:lpstr>Front_office</vt:lpstr>
      <vt:lpstr>ProvZoek</vt:lpstr>
    </vt:vector>
  </TitlesOfParts>
  <Company>G-Info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 Verbruggen</cp:lastModifiedBy>
  <dcterms:created xsi:type="dcterms:W3CDTF">2019-11-12T09:45:25Z</dcterms:created>
  <dcterms:modified xsi:type="dcterms:W3CDTF">2021-05-19T19:20:50Z</dcterms:modified>
</cp:coreProperties>
</file>