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imelineCaches/timelineCache1.xml" ContentType="application/vnd.ms-excel.timeline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slicers/slicer1.xml" ContentType="application/vnd.ms-excel.slicer+xml"/>
  <Override PartName="/xl/slicers/slicer2.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ivotTables/pivotTable5.xml" ContentType="application/vnd.openxmlformats-officedocument.spreadsheetml.pivotTable+xml"/>
  <Override PartName="/xl/drawings/drawing6.xml" ContentType="application/vnd.openxmlformats-officedocument.drawing+xml"/>
  <Override PartName="/xl/tables/table11.xml" ContentType="application/vnd.openxmlformats-officedocument.spreadsheetml.table+xml"/>
  <Override PartName="/xl/slicers/slicer3.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7.xml" ContentType="application/vnd.openxmlformats-officedocument.drawing+xml"/>
  <Override PartName="/xl/tables/table12.xml" ContentType="application/vnd.openxmlformats-officedocument.spreadsheetml.table+xml"/>
  <Override PartName="/xl/slicers/slicer4.xml" ContentType="application/vnd.ms-excel.slicer+xml"/>
  <Override PartName="/xl/pivotTables/pivotTable8.xml" ContentType="application/vnd.openxmlformats-officedocument.spreadsheetml.pivotTable+xml"/>
  <Override PartName="/xl/drawings/drawing8.xml" ContentType="application/vnd.openxmlformats-officedocument.drawing+xml"/>
  <Override PartName="/xl/tables/table13.xml" ContentType="application/vnd.openxmlformats-officedocument.spreadsheetml.table+xml"/>
  <Override PartName="/xl/timelines/timeline1.xml" ContentType="application/vnd.ms-excel.timeline+xml"/>
  <Override PartName="/xl/charts/chart6.xml" ContentType="application/vnd.openxmlformats-officedocument.drawingml.chart+xml"/>
  <Override PartName="/xl/pivotTables/pivotTable9.xml" ContentType="application/vnd.openxmlformats-officedocument.spreadsheetml.pivotTable+xml"/>
  <Override PartName="/xl/drawings/drawing9.xml" ContentType="application/vnd.openxmlformats-officedocument.drawing+xml"/>
  <Override PartName="/xl/tables/table14.xml" ContentType="application/vnd.openxmlformats-officedocument.spreadsheetml.table+xml"/>
  <Override PartName="/xl/slicers/slicer5.xml" ContentType="application/vnd.ms-excel.slicer+xml"/>
  <Override PartName="/xl/charts/chart7.xml" ContentType="application/vnd.openxmlformats-officedocument.drawingml.chart+xml"/>
  <Override PartName="/xl/pivotTables/pivotTable10.xml" ContentType="application/vnd.openxmlformats-officedocument.spreadsheetml.pivotTable+xml"/>
  <Override PartName="/xl/drawings/drawing10.xml" ContentType="application/vnd.openxmlformats-officedocument.drawing+xml"/>
  <Override PartName="/xl/tables/table15.xml" ContentType="application/vnd.openxmlformats-officedocument.spreadsheetml.table+xml"/>
  <Override PartName="/xl/slicers/slicer6.xml" ContentType="application/vnd.ms-excel.slicer+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1.xml" ContentType="application/vnd.openxmlformats-officedocument.spreadsheetml.pivotTable+xml"/>
  <Override PartName="/xl/drawings/drawing11.xml" ContentType="application/vnd.openxmlformats-officedocument.drawing+xml"/>
  <Override PartName="/xl/tables/table16.xml" ContentType="application/vnd.openxmlformats-officedocument.spreadsheetml.table+xml"/>
  <Override PartName="/xl/slicers/slicer7.xml" ContentType="application/vnd.ms-excel.slicer+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Users\gijsv\Dropbox (G-Info)\Website bestanden\"/>
    </mc:Choice>
  </mc:AlternateContent>
  <xr:revisionPtr revIDLastSave="0" documentId="13_ncr:1_{96B39FA7-5607-4109-AD2B-8D0ACC10E9BF}" xr6:coauthVersionLast="36" xr6:coauthVersionMax="36" xr10:uidLastSave="{00000000-0000-0000-0000-000000000000}"/>
  <bookViews>
    <workbookView xWindow="-105" yWindow="-105" windowWidth="23250" windowHeight="12570" tabRatio="860" xr2:uid="{00000000-000D-0000-FFFF-FFFF00000000}"/>
  </bookViews>
  <sheets>
    <sheet name="Voorblad" sheetId="22" r:id="rId1"/>
    <sheet name="Sterfte" sheetId="4" r:id="rId2"/>
    <sheet name="Welzijn" sheetId="5" r:id="rId3"/>
    <sheet name="Huw" sheetId="7" r:id="rId4"/>
    <sheet name="Veiligheid" sheetId="8" r:id="rId5"/>
    <sheet name="Economie" sheetId="9" r:id="rId6"/>
    <sheet name="Arbeid" sheetId="10" r:id="rId7"/>
    <sheet name="Consumptie" sheetId="11" r:id="rId8"/>
    <sheet name="WoningMarkt" sheetId="3" r:id="rId9"/>
    <sheet name="Mobiliteit" sheetId="1" r:id="rId10"/>
    <sheet name="Energie" sheetId="2" r:id="rId11"/>
    <sheet name="DataTotaal" sheetId="12" r:id="rId12"/>
    <sheet name="SlicerDubbel" sheetId="18" r:id="rId13"/>
    <sheet name="Veiligheid2" sheetId="15" r:id="rId14"/>
    <sheet name="Huw2" sheetId="14" r:id="rId15"/>
    <sheet name="Instellingen" sheetId="16" r:id="rId16"/>
    <sheet name="Opmaak" sheetId="21" r:id="rId17"/>
  </sheets>
  <definedNames>
    <definedName name="OorspronkelijkeTijdlijn_JrMnd">#N/A</definedName>
    <definedName name="Slicer_Item">#N/A</definedName>
    <definedName name="Slicer_Maanden">#N/A</definedName>
    <definedName name="Slicer_Soort">#N/A</definedName>
    <definedName name="Slicer_Soort1">#N/A</definedName>
    <definedName name="Slicer_Soort2">#N/A</definedName>
    <definedName name="Slicer_Soort3">#N/A</definedName>
    <definedName name="Slicer_Soort4">#N/A</definedName>
    <definedName name="Slicer_Soort5">#N/A</definedName>
  </definedNames>
  <calcPr calcId="191029"/>
  <pivotCaches>
    <pivotCache cacheId="177" r:id="rId18"/>
    <pivotCache cacheId="178" r:id="rId19"/>
    <pivotCache cacheId="179" r:id="rId20"/>
    <pivotCache cacheId="180" r:id="rId21"/>
    <pivotCache cacheId="181" r:id="rId22"/>
    <pivotCache cacheId="182" r:id="rId23"/>
    <pivotCache cacheId="183" r:id="rId24"/>
    <pivotCache cacheId="184" r:id="rId25"/>
    <pivotCache cacheId="185" r:id="rId26"/>
    <pivotCache cacheId="186" r:id="rId27"/>
  </pivotCaches>
  <extLst>
    <ext xmlns:x14="http://schemas.microsoft.com/office/spreadsheetml/2009/9/main" uri="{BBE1A952-AA13-448e-AADC-164F8A28A991}">
      <x14:slicerCaches>
        <x14:slicerCache r:id="rId28"/>
        <x14:slicerCache r:id="rId29"/>
        <x14:slicerCache r:id="rId30"/>
        <x14:slicerCache r:id="rId31"/>
        <x14:slicerCache r:id="rId32"/>
        <x14:slicerCache r:id="rId33"/>
        <x14:slicerCache r:id="rId34"/>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35"/>
      </x15:timelineCacheRefs>
    </ext>
    <ext xmlns:x15="http://schemas.microsoft.com/office/spreadsheetml/2010/11/main" uri="{46BE6895-7355-4a93-B00E-2C351335B9C9}">
      <x15:slicerCaches xmlns:x14="http://schemas.microsoft.com/office/spreadsheetml/2009/9/main">
        <x14:slicerCache r:id="rId36"/>
      </x15:slicerCaches>
    </ext>
  </extLst>
</workbook>
</file>

<file path=xl/calcChain.xml><?xml version="1.0" encoding="utf-8"?>
<calcChain xmlns="http://schemas.openxmlformats.org/spreadsheetml/2006/main">
  <c r="F7" i="7" l="1"/>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G5" i="4" l="1"/>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9" i="4"/>
  <c r="F4" i="15" l="1"/>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3"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L2" i="14"/>
  <c r="E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F3" i="5"/>
  <c r="F4" i="5"/>
  <c r="F5" i="5"/>
  <c r="F6" i="5"/>
  <c r="F7" i="5"/>
  <c r="F8" i="5"/>
  <c r="F9" i="5"/>
  <c r="E63" i="1" l="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15" i="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15" i="11"/>
  <c r="E5" i="5"/>
  <c r="E6" i="5"/>
  <c r="E7" i="5"/>
  <c r="E8" i="5"/>
  <c r="E9" i="5"/>
  <c r="E4" i="5"/>
</calcChain>
</file>

<file path=xl/sharedStrings.xml><?xml version="1.0" encoding="utf-8"?>
<sst xmlns="http://schemas.openxmlformats.org/spreadsheetml/2006/main" count="1113" uniqueCount="106">
  <si>
    <t>Passagiers</t>
  </si>
  <si>
    <t>Luchtvaart</t>
  </si>
  <si>
    <t>Scheepvaart</t>
  </si>
  <si>
    <t>Wegverkeer</t>
  </si>
  <si>
    <t>Totaal</t>
  </si>
  <si>
    <t>Prijsindex</t>
  </si>
  <si>
    <t>Jaar</t>
  </si>
  <si>
    <t>Week</t>
  </si>
  <si>
    <t>Overledenen</t>
  </si>
  <si>
    <t>Verwacht</t>
  </si>
  <si>
    <t>VerwachtOndergrens</t>
  </si>
  <si>
    <t>VerwachtBovengrens</t>
  </si>
  <si>
    <t>Kwartaal</t>
  </si>
  <si>
    <t>Tevredenheid met het leven</t>
  </si>
  <si>
    <t>Tov vorig kwartaal</t>
  </si>
  <si>
    <t>Geregistreerde misdrijven</t>
  </si>
  <si>
    <t>Verschil t.o.v. jaar eerder</t>
  </si>
  <si>
    <t>Werkzame beroepsbevolking</t>
  </si>
  <si>
    <t>Consumptie</t>
  </si>
  <si>
    <t>Maand</t>
  </si>
  <si>
    <t>Soort</t>
  </si>
  <si>
    <t>Aantal</t>
  </si>
  <si>
    <t>Huw</t>
  </si>
  <si>
    <t>Partner</t>
  </si>
  <si>
    <t>BBP</t>
  </si>
  <si>
    <t>VeranderingJr</t>
  </si>
  <si>
    <t>2015=100</t>
  </si>
  <si>
    <t>TotTov2015</t>
  </si>
  <si>
    <t>Grafiek</t>
  </si>
  <si>
    <t>Ja</t>
  </si>
  <si>
    <t>Eindtotaal</t>
  </si>
  <si>
    <t>Som van Overledenen</t>
  </si>
  <si>
    <t>Som van Verwacht</t>
  </si>
  <si>
    <t>Som van VerwachtOndergrens</t>
  </si>
  <si>
    <t>Som van VerwachtBovengrens</t>
  </si>
  <si>
    <t>Som van Tevredenheid met het leven</t>
  </si>
  <si>
    <t>Som van Gemiddelde</t>
  </si>
  <si>
    <t>Som van Aantal</t>
  </si>
  <si>
    <t>Gemiddeld</t>
  </si>
  <si>
    <t>Som van Gemiddeld</t>
  </si>
  <si>
    <t>Som van Geregistreerde misdrijven</t>
  </si>
  <si>
    <t>Periode</t>
  </si>
  <si>
    <t>Item</t>
  </si>
  <si>
    <t>Waarde</t>
  </si>
  <si>
    <t>Sterfte</t>
  </si>
  <si>
    <t>Welzijn</t>
  </si>
  <si>
    <t>Huwelijken</t>
  </si>
  <si>
    <t>Misdrijven</t>
  </si>
  <si>
    <t>BBP (2015=100)</t>
  </si>
  <si>
    <t>Arbeid</t>
  </si>
  <si>
    <t>Consumptie (2015=100)</t>
  </si>
  <si>
    <t>WoningPrijsIndex (2015=100)</t>
  </si>
  <si>
    <t>Som van Waarde</t>
  </si>
  <si>
    <t>Huwelijk</t>
  </si>
  <si>
    <t>Partnerschap</t>
  </si>
  <si>
    <t xml:space="preserve">Aantal </t>
  </si>
  <si>
    <t>JrMnd</t>
  </si>
  <si>
    <t>dec</t>
  </si>
  <si>
    <t>jan</t>
  </si>
  <si>
    <t>feb</t>
  </si>
  <si>
    <t>mrt</t>
  </si>
  <si>
    <t>apr</t>
  </si>
  <si>
    <t>mei</t>
  </si>
  <si>
    <t>jun</t>
  </si>
  <si>
    <t>jul</t>
  </si>
  <si>
    <t>aug</t>
  </si>
  <si>
    <t>sep</t>
  </si>
  <si>
    <t>okt</t>
  </si>
  <si>
    <t>nov</t>
  </si>
  <si>
    <t>2019</t>
  </si>
  <si>
    <t>Mnd</t>
  </si>
  <si>
    <t xml:space="preserve">Jaar </t>
  </si>
  <si>
    <t>Datum</t>
  </si>
  <si>
    <t>Een</t>
  </si>
  <si>
    <t>Drie</t>
  </si>
  <si>
    <t>Twee</t>
  </si>
  <si>
    <t>(Alle)</t>
  </si>
  <si>
    <t>Maanden</t>
  </si>
  <si>
    <t>2-jan</t>
  </si>
  <si>
    <t>4-jan</t>
  </si>
  <si>
    <t>6-feb</t>
  </si>
  <si>
    <t>8-feb</t>
  </si>
  <si>
    <t>16-feb</t>
  </si>
  <si>
    <t>17-feb</t>
  </si>
  <si>
    <t>20-feb</t>
  </si>
  <si>
    <t>21-feb</t>
  </si>
  <si>
    <t>6-mrt</t>
  </si>
  <si>
    <t>Van</t>
  </si>
  <si>
    <t>T/m</t>
  </si>
  <si>
    <t>Label</t>
  </si>
  <si>
    <t>Bron:</t>
  </si>
  <si>
    <t>cbs.nl/nl-nl/visualisaties/welvaart-in-coronatijd</t>
  </si>
  <si>
    <t>Passagiers luchthavens</t>
  </si>
  <si>
    <t>Afzet motorbrandstof (2015=100)</t>
  </si>
  <si>
    <t>Inkoop</t>
  </si>
  <si>
    <t>Verkoop</t>
  </si>
  <si>
    <t>InkoopVerkoop</t>
  </si>
  <si>
    <t>Titel</t>
  </si>
  <si>
    <t>2016</t>
  </si>
  <si>
    <t>2017</t>
  </si>
  <si>
    <t>2018</t>
  </si>
  <si>
    <t>2020</t>
  </si>
  <si>
    <t>2021</t>
  </si>
  <si>
    <t>www.ginfo.nl</t>
  </si>
  <si>
    <t>Voorbeeld materiaal -  Slicers_2</t>
  </si>
  <si>
    <t>© 2022, G-Info/G. Verbruggen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</si>
</sst>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 #,##0.00_ ;_ * \-#,##0.00_ ;_ * &quot;-&quot;??_ ;_ @_ "/>
    <numFmt numFmtId="164" formatCode="_ * #,##0.0_ ;_ * \-#,##0.0_ ;_ * &quot;-&quot;??_ ;_ @_ "/>
    <numFmt numFmtId="165" formatCode="0.0%"/>
    <numFmt numFmtId="166" formatCode="_ * #,##0_ ;_ * \-#,##0_ ;_ * &quot;-&quot;??_ ;_ @_ "/>
    <numFmt numFmtId="167" formatCode="\+\ 0.0%;\ \-\ 0.0%;0%"/>
    <numFmt numFmtId="168" formatCode="\+\ 0.0%;\-\ 0.0%;0%"/>
    <numFmt numFmtId="169" formatCode="mmm\ \'yy"/>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sz val="10"/>
      <name val="Arial"/>
      <family val="2"/>
    </font>
    <font>
      <b/>
      <sz val="16"/>
      <name val="Arial"/>
      <family val="2"/>
    </font>
    <font>
      <b/>
      <sz val="30"/>
      <color indexed="30"/>
      <name val="Arial"/>
      <family val="2"/>
    </font>
    <font>
      <b/>
      <sz val="18"/>
      <color indexed="8"/>
      <name val="Arial"/>
      <family val="2"/>
    </font>
    <font>
      <b/>
      <sz val="10"/>
      <name val="Verdana"/>
      <family val="2"/>
    </font>
    <font>
      <b/>
      <u/>
      <sz val="10"/>
      <color theme="9"/>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auto="1"/>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9" tint="0.39997558519241921"/>
      </left>
      <right/>
      <top style="thin">
        <color theme="9" tint="0.39997558519241921"/>
      </top>
      <bottom/>
      <diagonal/>
    </border>
    <border>
      <left/>
      <right/>
      <top style="thin">
        <color theme="9" tint="0.39997558519241921"/>
      </top>
      <bottom/>
      <diagonal/>
    </border>
    <border>
      <left style="thick">
        <color indexed="53"/>
      </left>
      <right/>
      <top style="thick">
        <color indexed="53"/>
      </top>
      <bottom/>
      <diagonal/>
    </border>
    <border>
      <left/>
      <right/>
      <top style="thick">
        <color indexed="53"/>
      </top>
      <bottom/>
      <diagonal/>
    </border>
    <border>
      <left/>
      <right style="thick">
        <color indexed="53"/>
      </right>
      <top style="thick">
        <color indexed="53"/>
      </top>
      <bottom/>
      <diagonal/>
    </border>
    <border>
      <left style="thick">
        <color indexed="53"/>
      </left>
      <right/>
      <top/>
      <bottom/>
      <diagonal/>
    </border>
    <border>
      <left/>
      <right style="thick">
        <color indexed="53"/>
      </right>
      <top/>
      <bottom/>
      <diagonal/>
    </border>
    <border>
      <left style="thick">
        <color indexed="53"/>
      </left>
      <right/>
      <top/>
      <bottom style="thick">
        <color indexed="53"/>
      </bottom>
      <diagonal/>
    </border>
    <border>
      <left/>
      <right/>
      <top/>
      <bottom style="thick">
        <color indexed="53"/>
      </bottom>
      <diagonal/>
    </border>
    <border>
      <left/>
      <right style="thick">
        <color indexed="53"/>
      </right>
      <top/>
      <bottom style="thick">
        <color indexed="53"/>
      </bottom>
      <diagonal/>
    </border>
  </borders>
  <cellStyleXfs count="47">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0"/>
    <xf numFmtId="0" fontId="25" fillId="0" borderId="0" applyNumberFormat="0" applyFill="0" applyBorder="0" applyAlignment="0" applyProtection="0"/>
  </cellStyleXfs>
  <cellXfs count="53">
    <xf numFmtId="0" fontId="0" fillId="0" borderId="0" xfId="0"/>
    <xf numFmtId="164" fontId="0" fillId="0" borderId="0" xfId="1" applyNumberFormat="1" applyFont="1"/>
    <xf numFmtId="165" fontId="0" fillId="0" borderId="0" xfId="43" applyNumberFormat="1" applyFont="1"/>
    <xf numFmtId="166" fontId="0" fillId="0" borderId="0" xfId="1" applyNumberFormat="1" applyFont="1"/>
    <xf numFmtId="0" fontId="0" fillId="0" borderId="0" xfId="0" applyNumberFormat="1"/>
    <xf numFmtId="167" fontId="0" fillId="0" borderId="0" xfId="0" applyNumberFormat="1"/>
    <xf numFmtId="167" fontId="0" fillId="0" borderId="0" xfId="43" applyNumberFormat="1" applyFont="1"/>
    <xf numFmtId="168" fontId="0" fillId="0" borderId="0" xfId="43" applyNumberFormat="1" applyFont="1"/>
    <xf numFmtId="0" fontId="0" fillId="0" borderId="0" xfId="0" applyFill="1"/>
    <xf numFmtId="0" fontId="0" fillId="0" borderId="10" xfId="0" applyNumberFormat="1" applyFont="1" applyFill="1" applyBorder="1"/>
    <xf numFmtId="0" fontId="0" fillId="0" borderId="11" xfId="0" applyNumberFormat="1" applyFont="1" applyFill="1" applyBorder="1"/>
    <xf numFmtId="164" fontId="0" fillId="0" borderId="0" xfId="1" applyNumberFormat="1" applyFont="1" applyFill="1"/>
    <xf numFmtId="0" fontId="18" fillId="0" borderId="0" xfId="0" applyFont="1" applyFill="1" applyAlignment="1">
      <alignment horizontal="center"/>
    </xf>
    <xf numFmtId="0" fontId="0" fillId="0" borderId="0" xfId="0" pivotButton="1"/>
    <xf numFmtId="165" fontId="0" fillId="0" borderId="0" xfId="43" applyNumberFormat="1" applyFont="1" applyFill="1"/>
    <xf numFmtId="0" fontId="0" fillId="0" borderId="11" xfId="0" applyFont="1" applyFill="1" applyBorder="1"/>
    <xf numFmtId="169" fontId="0" fillId="0" borderId="0" xfId="0" applyNumberFormat="1"/>
    <xf numFmtId="3" fontId="0" fillId="0" borderId="0" xfId="0" applyNumberFormat="1"/>
    <xf numFmtId="14" fontId="0" fillId="0" borderId="0" xfId="0" applyNumberFormat="1"/>
    <xf numFmtId="0" fontId="0" fillId="0" borderId="13" xfId="0" applyBorder="1"/>
    <xf numFmtId="0" fontId="0" fillId="0" borderId="15" xfId="0" applyBorder="1"/>
    <xf numFmtId="0" fontId="0" fillId="0" borderId="16" xfId="0" applyBorder="1"/>
    <xf numFmtId="0" fontId="0" fillId="0" borderId="17" xfId="0" applyBorder="1"/>
    <xf numFmtId="0" fontId="16" fillId="0" borderId="12" xfId="0" applyFont="1" applyBorder="1"/>
    <xf numFmtId="0" fontId="16" fillId="0" borderId="14"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19" fillId="0" borderId="22" xfId="44" applyBorder="1"/>
    <xf numFmtId="166" fontId="0" fillId="0" borderId="0" xfId="1" applyNumberFormat="1" applyFont="1" applyFill="1"/>
    <xf numFmtId="0" fontId="0" fillId="0" borderId="23" xfId="0" applyNumberFormat="1" applyFont="1" applyFill="1" applyBorder="1"/>
    <xf numFmtId="0" fontId="0" fillId="0" borderId="24" xfId="0" applyNumberFormat="1" applyFont="1" applyFill="1" applyBorder="1"/>
    <xf numFmtId="0" fontId="20" fillId="33" borderId="0" xfId="45" applyFill="1"/>
    <xf numFmtId="0" fontId="20" fillId="33" borderId="0" xfId="45" applyFill="1" applyBorder="1"/>
    <xf numFmtId="0" fontId="20" fillId="0" borderId="0" xfId="45"/>
    <xf numFmtId="0" fontId="20" fillId="34" borderId="0" xfId="45" applyFill="1"/>
    <xf numFmtId="0" fontId="20" fillId="34" borderId="0" xfId="45" applyFill="1" applyBorder="1"/>
    <xf numFmtId="0" fontId="20" fillId="34" borderId="25" xfId="45" applyFill="1" applyBorder="1"/>
    <xf numFmtId="0" fontId="20" fillId="34" borderId="26" xfId="45" applyFill="1" applyBorder="1"/>
    <xf numFmtId="0" fontId="20" fillId="34" borderId="27" xfId="45" applyFill="1" applyBorder="1"/>
    <xf numFmtId="0" fontId="20" fillId="34" borderId="28" xfId="45" applyFill="1" applyBorder="1"/>
    <xf numFmtId="0" fontId="21" fillId="34" borderId="0" xfId="45" applyFont="1" applyFill="1" applyBorder="1"/>
    <xf numFmtId="0" fontId="20" fillId="34" borderId="29" xfId="45" applyFill="1" applyBorder="1"/>
    <xf numFmtId="0" fontId="22" fillId="34" borderId="0" xfId="45" applyFont="1" applyFill="1" applyBorder="1" applyAlignment="1">
      <alignment horizontal="right"/>
    </xf>
    <xf numFmtId="0" fontId="23" fillId="34" borderId="0" xfId="45" applyFont="1" applyFill="1" applyBorder="1" applyAlignment="1">
      <alignment horizontal="right"/>
    </xf>
    <xf numFmtId="0" fontId="24" fillId="34" borderId="0" xfId="45" applyFont="1" applyFill="1" applyBorder="1" applyAlignment="1">
      <alignment horizontal="right"/>
    </xf>
    <xf numFmtId="0" fontId="25" fillId="34" borderId="0" xfId="46" applyFill="1" applyBorder="1" applyAlignment="1" applyProtection="1">
      <alignment horizontal="right"/>
      <protection locked="0"/>
    </xf>
    <xf numFmtId="0" fontId="25" fillId="34" borderId="0" xfId="46" applyFill="1" applyAlignment="1" applyProtection="1">
      <alignment horizontal="right"/>
      <protection locked="0"/>
    </xf>
    <xf numFmtId="0" fontId="20" fillId="34" borderId="30" xfId="45" applyFill="1" applyBorder="1"/>
    <xf numFmtId="0" fontId="20" fillId="34" borderId="31" xfId="45" applyFill="1" applyBorder="1"/>
    <xf numFmtId="0" fontId="20" fillId="34" borderId="32" xfId="45" applyFill="1" applyBorder="1"/>
    <xf numFmtId="0" fontId="20" fillId="0" borderId="0" xfId="45" applyBorder="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Hyperlink" xfId="44" builtinId="8"/>
    <cellStyle name="Hyperlink 2" xfId="46" xr:uid="{5B6D5FCF-598C-487E-A166-7C2E23714044}"/>
    <cellStyle name="Invoer" xfId="10" builtinId="20" customBuiltin="1"/>
    <cellStyle name="Komma" xfId="1" builtinId="3"/>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rmal 2" xfId="45" xr:uid="{FDBC75AD-DF11-487B-8A0E-2947B750DACE}"/>
    <cellStyle name="Notitie" xfId="16" builtinId="10" customBuiltin="1"/>
    <cellStyle name="Ongeldig" xfId="8" builtinId="27" customBuiltin="1"/>
    <cellStyle name="Procent" xfId="43" builtinId="5"/>
    <cellStyle name="Standaard" xfId="0" builtinId="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42">
    <dxf>
      <numFmt numFmtId="19" formatCode="d/m/yyyy"/>
    </dxf>
    <dxf>
      <numFmt numFmtId="19" formatCode="d/m/yyyy"/>
    </dxf>
    <dxf>
      <font>
        <b val="0"/>
        <i val="0"/>
        <strike val="0"/>
        <condense val="0"/>
        <extend val="0"/>
        <outline val="0"/>
        <shadow val="0"/>
        <u val="none"/>
        <vertAlign val="baseline"/>
        <sz val="11"/>
        <color theme="1"/>
        <name val="Calibri"/>
        <family val="2"/>
        <scheme val="minor"/>
      </font>
      <numFmt numFmtId="166" formatCode="_ * #,##0_ ;_ * \-#,##0_ ;_ * &quot;-&quot;??_ ;_ @_ "/>
    </dxf>
    <dxf>
      <numFmt numFmtId="19" formatCode="d/m/yyyy"/>
    </dxf>
    <dxf>
      <font>
        <b val="0"/>
        <i val="0"/>
        <strike val="0"/>
        <condense val="0"/>
        <extend val="0"/>
        <outline val="0"/>
        <shadow val="0"/>
        <u val="none"/>
        <vertAlign val="baseline"/>
        <sz val="11"/>
        <color theme="1"/>
        <name val="Calibri"/>
        <family val="2"/>
        <scheme val="minor"/>
      </font>
      <numFmt numFmtId="166" formatCode="_ * #,##0_ ;_ * \-#,##0_ ;_ * &quot;-&quot;??_ ;_ @_ "/>
    </dxf>
    <dxf>
      <font>
        <b val="0"/>
        <i val="0"/>
        <strike val="0"/>
        <condense val="0"/>
        <extend val="0"/>
        <outline val="0"/>
        <shadow val="0"/>
        <u val="none"/>
        <vertAlign val="baseline"/>
        <sz val="11"/>
        <color theme="1"/>
        <name val="Calibri"/>
        <family val="2"/>
        <scheme val="minor"/>
      </font>
      <numFmt numFmtId="166" formatCode="_ * #,##0_ ;_ * \-#,##0_ ;_ * &quot;-&quot;??_ ;_ @_ "/>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 #,##0.0_ ;_ * \-#,##0.0_ ;_ * &quot;-&quot;??_ ;_ @_ "/>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family val="2"/>
        <scheme val="minor"/>
      </font>
      <numFmt numFmtId="0" formatCode="General"/>
      <fill>
        <patternFill patternType="none">
          <bgColor auto="1"/>
        </patternFill>
      </fill>
      <border diagonalUp="0" diagonalDown="0" outline="0">
        <left/>
        <right/>
        <top style="thin">
          <color theme="9" tint="0.39997558519241921"/>
        </top>
        <bottom style="thin">
          <color theme="9" tint="0.39997558519241921"/>
        </bottom>
      </border>
    </dxf>
    <dxf>
      <font>
        <b val="0"/>
        <i val="0"/>
        <strike val="0"/>
        <condense val="0"/>
        <extend val="0"/>
        <outline val="0"/>
        <shadow val="0"/>
        <u val="none"/>
        <vertAlign val="baseline"/>
        <sz val="11"/>
        <color theme="1"/>
        <name val="Calibri"/>
        <family val="2"/>
        <scheme val="minor"/>
      </font>
      <numFmt numFmtId="0" formatCode="General"/>
      <fill>
        <patternFill patternType="none">
          <bgColor auto="1"/>
        </patternFill>
      </fill>
      <border diagonalUp="0" diagonalDown="0" outline="0">
        <left style="thin">
          <color theme="9" tint="0.39997558519241921"/>
        </left>
        <right/>
        <top style="thin">
          <color theme="9" tint="0.39997558519241921"/>
        </top>
        <bottom style="thin">
          <color theme="9" tint="0.39997558519241921"/>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family val="2"/>
        <scheme val="minor"/>
      </font>
      <numFmt numFmtId="168" formatCode="\+\ 0.0%;\-\ 0.0%;0%"/>
    </dxf>
    <dxf>
      <font>
        <b val="0"/>
        <i val="0"/>
        <strike val="0"/>
        <condense val="0"/>
        <extend val="0"/>
        <outline val="0"/>
        <shadow val="0"/>
        <u val="none"/>
        <vertAlign val="baseline"/>
        <sz val="11"/>
        <color theme="1"/>
        <name val="Calibri"/>
        <family val="2"/>
        <scheme val="minor"/>
      </font>
      <numFmt numFmtId="166" formatCode="_ * #,##0_ ;_ * \-#,##0_ ;_ * &quot;-&quot;??_ ;_ @_ "/>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7" formatCode="\+\ 0.0%;\ \-\ 0.0%;0%"/>
    </dxf>
    <dxf>
      <font>
        <b val="0"/>
        <i val="0"/>
        <strike val="0"/>
        <condense val="0"/>
        <extend val="0"/>
        <outline val="0"/>
        <shadow val="0"/>
        <u val="none"/>
        <vertAlign val="baseline"/>
        <sz val="11"/>
        <color theme="1"/>
        <name val="Calibri"/>
        <family val="2"/>
        <scheme val="minor"/>
      </font>
      <numFmt numFmtId="164" formatCode="_ * #,##0.0_ ;_ * \-#,##0.0_ ;_ * &quot;-&quot;??_ ;_ @_ "/>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4" formatCode="_ * #,##0.0_ ;_ * \-#,##0.0_ ;_ * &quot;-&quot;??_ ;_ @_ "/>
    </dxf>
    <dxf>
      <font>
        <b val="0"/>
        <i val="0"/>
        <strike val="0"/>
        <condense val="0"/>
        <extend val="0"/>
        <outline val="0"/>
        <shadow val="0"/>
        <u val="none"/>
        <vertAlign val="baseline"/>
        <sz val="11"/>
        <color theme="1"/>
        <name val="Calibri"/>
        <family val="2"/>
        <scheme val="minor"/>
      </font>
      <numFmt numFmtId="166" formatCode="_ * #,##0_ ;_ * \-#,##0_ ;_ * &quot;-&quot;??_ ;_ @_ "/>
    </dxf>
    <dxf>
      <font>
        <b val="0"/>
        <i val="0"/>
        <strike val="0"/>
        <condense val="0"/>
        <extend val="0"/>
        <outline val="0"/>
        <shadow val="0"/>
        <u val="none"/>
        <vertAlign val="baseline"/>
        <sz val="11"/>
        <color theme="1"/>
        <name val="Calibri"/>
        <family val="2"/>
        <scheme val="minor"/>
      </font>
      <numFmt numFmtId="166" formatCode="_ * #,##0_ ;_ * \-#,##0_ ;_ * &quot;-&quot;??_ ;_ @_ "/>
    </dxf>
    <dxf>
      <font>
        <b val="0"/>
        <i val="0"/>
        <strike val="0"/>
        <condense val="0"/>
        <extend val="0"/>
        <outline val="0"/>
        <shadow val="0"/>
        <u val="none"/>
        <vertAlign val="baseline"/>
        <sz val="11"/>
        <color theme="1"/>
        <name val="Calibri"/>
        <family val="2"/>
        <scheme val="minor"/>
      </font>
      <numFmt numFmtId="166" formatCode="_ * #,##0_ ;_ * \-#,##0_ ;_ * &quot;-&quot;??_ ;_ @_ "/>
    </dxf>
    <dxf>
      <font>
        <b val="0"/>
        <i val="0"/>
        <strike val="0"/>
        <condense val="0"/>
        <extend val="0"/>
        <outline val="0"/>
        <shadow val="0"/>
        <u val="none"/>
        <vertAlign val="baseline"/>
        <sz val="11"/>
        <color theme="1"/>
        <name val="Calibri"/>
        <family val="2"/>
        <scheme val="minor"/>
      </font>
      <numFmt numFmtId="166" formatCode="_ * #,##0_ ;_ * \-#,##0_ ;_ * &quot;-&quot;??_ ;_ @_ "/>
    </dxf>
    <dxf>
      <font>
        <b val="0"/>
        <i val="0"/>
        <strike val="0"/>
        <condense val="0"/>
        <extend val="0"/>
        <outline val="0"/>
        <shadow val="0"/>
        <u val="none"/>
        <vertAlign val="baseline"/>
        <sz val="11"/>
        <color theme="1"/>
        <name val="Calibri"/>
        <family val="2"/>
        <scheme val="minor"/>
      </font>
      <numFmt numFmtId="165" formatCode="0.0%"/>
    </dxf>
    <dxf>
      <font>
        <b val="0"/>
        <i val="0"/>
        <strike val="0"/>
        <condense val="0"/>
        <extend val="0"/>
        <outline val="0"/>
        <shadow val="0"/>
        <u val="none"/>
        <vertAlign val="baseline"/>
        <sz val="11"/>
        <color theme="1"/>
        <name val="Calibri"/>
        <family val="2"/>
        <scheme val="minor"/>
      </font>
      <numFmt numFmtId="165" formatCode="0.0%"/>
    </dxf>
    <dxf>
      <font>
        <b val="0"/>
        <i val="0"/>
        <strike val="0"/>
        <condense val="0"/>
        <extend val="0"/>
        <outline val="0"/>
        <shadow val="0"/>
        <u val="none"/>
        <vertAlign val="baseline"/>
        <sz val="11"/>
        <color theme="1"/>
        <name val="Calibri"/>
        <family val="2"/>
        <scheme val="minor"/>
      </font>
      <numFmt numFmtId="165" formatCode="0.0%"/>
    </dxf>
    <dxf>
      <numFmt numFmtId="166" formatCode="_ * #,##0_ ;_ * \-#,##0_ ;_ * &quot;-&quot;??_ ;_ @_ "/>
    </dxf>
    <dxf>
      <numFmt numFmtId="166" formatCode="_ * #,##0_ ;_ * \-#,##0_ ;_ * &quot;-&quot;??_ ;_ @_ "/>
    </dxf>
    <dxf>
      <numFmt numFmtId="166" formatCode="_ * #,##0_ ;_ * \-#,##0_ ;_ * &quot;-&quot;??_ ;_ @_ "/>
    </dxf>
    <dxf>
      <numFmt numFmtId="166" formatCode="_ * #,##0_ ;_ * \-#,##0_ ;_ * &quot;-&quot;??_ ;_ @_ "/>
    </dxf>
    <dxf>
      <font>
        <b/>
        <i/>
        <sz val="12"/>
        <color theme="0"/>
      </font>
      <fill>
        <patternFill>
          <bgColor theme="9"/>
        </patternFill>
      </fill>
      <border>
        <bottom style="thin">
          <color theme="6"/>
        </bottom>
        <vertical/>
        <horizontal/>
      </border>
    </dxf>
    <dxf>
      <font>
        <color theme="1"/>
      </font>
      <border diagonalUp="0" diagonalDown="0">
        <left/>
        <right/>
        <top/>
        <bottom/>
        <vertical/>
        <horizontal/>
      </border>
    </dxf>
  </dxfs>
  <tableStyles count="1" defaultTableStyle="TableStyleMedium2" defaultPivotStyle="PivotStyleLight16">
    <tableStyle name="KopGroen" pivot="0" table="0" count="10" xr9:uid="{B101373D-2D2E-4486-9E97-B4F7C937FBA4}">
      <tableStyleElement type="wholeTable" dxfId="41"/>
      <tableStyleElement type="headerRow" dxfId="40"/>
    </tableStyle>
  </tableStyles>
  <colors>
    <mruColors>
      <color rgb="FF2581C4"/>
      <color rgb="FF00A1CD"/>
      <color rgb="FFE62329"/>
      <color rgb="FFF29200"/>
      <color rgb="FF9373B2"/>
      <color rgb="FFD9328A"/>
      <color rgb="FF86BD40"/>
      <color rgb="FFA6D828"/>
      <color rgb="FF2681C4"/>
      <color rgb="FF338EE1"/>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59996337778862885"/>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KopGroen">
        <x14:slicerStyle name="KopGroen">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pivotCacheDefinition" Target="pivotCache/pivotCacheDefinition9.xml"/><Relationship Id="rId39" Type="http://schemas.openxmlformats.org/officeDocument/2006/relationships/sharedStrings" Target="sharedStrings.xml"/><Relationship Id="rId21" Type="http://schemas.openxmlformats.org/officeDocument/2006/relationships/pivotCacheDefinition" Target="pivotCache/pivotCacheDefinition4.xml"/><Relationship Id="rId34" Type="http://schemas.microsoft.com/office/2007/relationships/slicerCache" Target="slicerCaches/slicerCache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29" Type="http://schemas.microsoft.com/office/2007/relationships/slicerCache" Target="slicerCaches/slicerCache2.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7.xml"/><Relationship Id="rId32" Type="http://schemas.microsoft.com/office/2007/relationships/slicerCache" Target="slicerCaches/slicerCache5.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6.xml"/><Relationship Id="rId28" Type="http://schemas.microsoft.com/office/2007/relationships/slicerCache" Target="slicerCaches/slicerCache1.xml"/><Relationship Id="rId36" Type="http://schemas.microsoft.com/office/2007/relationships/slicerCache" Target="slicerCaches/slicerCache8.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microsoft.com/office/2007/relationships/slicerCache" Target="slicerCaches/slicerCache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5.xml"/><Relationship Id="rId27" Type="http://schemas.openxmlformats.org/officeDocument/2006/relationships/pivotCacheDefinition" Target="pivotCache/pivotCacheDefinition10.xml"/><Relationship Id="rId30" Type="http://schemas.microsoft.com/office/2007/relationships/slicerCache" Target="slicerCaches/slicerCache3.xml"/><Relationship Id="rId35" Type="http://schemas.microsoft.com/office/2011/relationships/timelineCache" Target="timelineCaches/timelineCach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8.xml"/><Relationship Id="rId33" Type="http://schemas.microsoft.com/office/2007/relationships/slicerCache" Target="slicerCaches/slicerCache6.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[Slicers_2b.xlsx]Sterfte!Draaitabel1</c:name>
    <c:fmtId val="0"/>
  </c:pivotSource>
  <c:chart>
    <c:autoTitleDeleted val="1"/>
    <c:pivotFmts>
      <c:pivotFmt>
        <c:idx val="0"/>
        <c:spPr>
          <a:ln w="44450" cap="rnd">
            <a:solidFill>
              <a:schemeClr val="bg1"/>
            </a:solidFill>
            <a:round/>
          </a:ln>
          <a:effectLst/>
        </c:spPr>
        <c:marker>
          <c:symbol val="none"/>
        </c:marker>
        <c:dLbl>
          <c:idx val="0"/>
          <c:spPr>
            <a:solidFill>
              <a:schemeClr val="lt1"/>
            </a:solidFill>
            <a:ln>
              <a:solidFill>
                <a:schemeClr val="dk1">
                  <a:lumMod val="25000"/>
                  <a:lumOff val="75000"/>
                </a:schemeClr>
              </a:solidFill>
            </a:ln>
            <a:effectLst>
              <a:outerShdw blurRad="63500" dist="635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ext>
          </c:extLst>
        </c:dLbl>
      </c:pivotFmt>
      <c:pivotFmt>
        <c:idx val="1"/>
        <c:spPr>
          <a:ln w="28575" cap="rnd">
            <a:solidFill>
              <a:schemeClr val="accent1"/>
            </a:solidFill>
            <a:round/>
          </a:ln>
          <a:effectLst/>
        </c:spPr>
        <c:marker>
          <c:symbol val="none"/>
        </c:marker>
      </c:pivotFmt>
      <c:pivotFmt>
        <c:idx val="2"/>
        <c:spPr>
          <a:solidFill>
            <a:srgbClr val="00A1CD"/>
          </a:solidFill>
          <a:ln>
            <a:solidFill>
              <a:schemeClr val="accent2"/>
            </a:solidFill>
            <a:prstDash val="sysDot"/>
          </a:ln>
          <a:effectLst/>
        </c:spPr>
        <c:marker>
          <c:symbol val="none"/>
        </c:marker>
      </c:pivotFmt>
      <c:pivotFmt>
        <c:idx val="3"/>
        <c:spPr>
          <a:solidFill>
            <a:schemeClr val="accent1"/>
          </a:solidFill>
          <a:ln>
            <a:solidFill>
              <a:schemeClr val="accent2"/>
            </a:solidFill>
            <a:prstDash val="sysDot"/>
          </a:ln>
          <a:effectLst/>
        </c:spPr>
        <c:marker>
          <c:symbol val="none"/>
        </c:marker>
      </c:pivotFmt>
      <c:pivotFmt>
        <c:idx val="4"/>
        <c:spPr>
          <a:ln w="44450" cap="rnd">
            <a:solidFill>
              <a:schemeClr val="bg1"/>
            </a:solidFill>
            <a:round/>
          </a:ln>
          <a:effectLst/>
        </c:spPr>
        <c:marker>
          <c:symbol val="none"/>
        </c:marker>
        <c:dLbl>
          <c:idx val="0"/>
          <c:layout>
            <c:manualLayout>
              <c:x val="-0.17261904761904767"/>
              <c:y val="-0.18888888888888888"/>
            </c:manualLayout>
          </c:layout>
          <c:tx>
            <c:strRef>
              <c:f>Sterfte!$G$5</c:f>
              <c:strCache>
                <c:ptCount val="1"/>
                <c:pt idx="0">
                  <c:v>3 621_x000d_week 52 2021</c:v>
                </c:pt>
              </c:strCache>
            </c:strRef>
          </c:tx>
          <c:spPr>
            <a:solidFill>
              <a:schemeClr val="lt1"/>
            </a:solidFill>
            <a:ln>
              <a:solidFill>
                <a:schemeClr val="dk1">
                  <a:lumMod val="25000"/>
                  <a:lumOff val="75000"/>
                </a:schemeClr>
              </a:solidFill>
            </a:ln>
            <a:effectLst>
              <a:outerShdw blurRad="63500" dist="635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200" b="1" i="0" u="none" strike="noStrike" kern="1200" baseline="0">
                  <a:solidFill>
                    <a:schemeClr val="dk1">
                      <a:lumMod val="65000"/>
                      <a:lumOff val="35000"/>
                    </a:schemeClr>
                  </a:solidFill>
                  <a:latin typeface="+mn-lt"/>
                  <a:ea typeface="+mn-ea"/>
                  <a:cs typeface="+mn-cs"/>
                </a:defRPr>
              </a:pPr>
              <a:endParaRPr lang="nl-NL"/>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oundRect">
                  <a:avLst/>
                </a:prstGeom>
                <a:noFill/>
                <a:ln>
                  <a:noFill/>
                </a:ln>
              </c15:spPr>
              <c15:layout>
                <c:manualLayout>
                  <c:w val="0.25715246531683539"/>
                  <c:h val="0.17474610673665794"/>
                </c:manualLayout>
              </c15:layout>
              <c15:dlblFieldTable>
                <c15:dlblFTEntry>
                  <c15:txfldGUID>{0DC3E294-C3ED-4FC2-B8FA-4516369F8748}</c15:txfldGUID>
                  <c15:f>Sterfte!$G$5</c15:f>
                  <c15:dlblFieldTableCache>
                    <c:ptCount val="1"/>
                    <c:pt idx="0">
                      <c:v>3 621_x000d_week 52 2021</c:v>
                    </c:pt>
                  </c15:dlblFieldTableCache>
                </c15:dlblFTEntry>
              </c15:dlblFieldTable>
              <c15:showDataLabelsRange val="0"/>
            </c:ext>
          </c:extLst>
        </c:dLbl>
      </c:pivotFmt>
    </c:pivotFmts>
    <c:plotArea>
      <c:layout>
        <c:manualLayout>
          <c:layoutTarget val="inner"/>
          <c:xMode val="edge"/>
          <c:yMode val="edge"/>
          <c:x val="0.1438343644544432"/>
          <c:y val="5.071111111111111E-2"/>
          <c:w val="0.81062992125984257"/>
          <c:h val="0.68406194225721784"/>
        </c:manualLayout>
      </c:layout>
      <c:areaChart>
        <c:grouping val="standard"/>
        <c:varyColors val="0"/>
        <c:ser>
          <c:idx val="2"/>
          <c:order val="2"/>
          <c:tx>
            <c:strRef>
              <c:f>Sterfte!$G$5</c:f>
              <c:strCache>
                <c:ptCount val="1"/>
                <c:pt idx="0">
                  <c:v>Som van VerwachtBovengrens</c:v>
                </c:pt>
              </c:strCache>
            </c:strRef>
          </c:tx>
          <c:spPr>
            <a:solidFill>
              <a:schemeClr val="accent3"/>
            </a:solidFill>
            <a:ln>
              <a:solidFill>
                <a:schemeClr val="accent2"/>
              </a:solidFill>
              <a:prstDash val="sysDot"/>
            </a:ln>
            <a:effectLst/>
          </c:spPr>
          <c:cat>
            <c:multiLvlStrRef>
              <c:f>Sterfte!$G$5</c:f>
              <c:multiLvlStrCache>
                <c:ptCount val="51"/>
                <c:lvl>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lvl>
                <c:lvl>
                  <c:pt idx="0">
                    <c:v>2021</c:v>
                  </c:pt>
                </c:lvl>
              </c:multiLvlStrCache>
            </c:multiLvlStrRef>
          </c:cat>
          <c:val>
            <c:numRef>
              <c:f>Sterfte!$G$5</c:f>
              <c:numCache>
                <c:formatCode>General</c:formatCode>
                <c:ptCount val="51"/>
                <c:pt idx="0">
                  <c:v>3724</c:v>
                </c:pt>
                <c:pt idx="1">
                  <c:v>3775</c:v>
                </c:pt>
                <c:pt idx="2">
                  <c:v>3809</c:v>
                </c:pt>
                <c:pt idx="3">
                  <c:v>3821</c:v>
                </c:pt>
                <c:pt idx="4">
                  <c:v>3856</c:v>
                </c:pt>
                <c:pt idx="5">
                  <c:v>3934</c:v>
                </c:pt>
                <c:pt idx="6">
                  <c:v>3955</c:v>
                </c:pt>
                <c:pt idx="7">
                  <c:v>3931</c:v>
                </c:pt>
                <c:pt idx="8">
                  <c:v>3877</c:v>
                </c:pt>
                <c:pt idx="9">
                  <c:v>3782</c:v>
                </c:pt>
                <c:pt idx="10">
                  <c:v>3668</c:v>
                </c:pt>
                <c:pt idx="11">
                  <c:v>3535</c:v>
                </c:pt>
                <c:pt idx="12">
                  <c:v>3366</c:v>
                </c:pt>
                <c:pt idx="13">
                  <c:v>3224</c:v>
                </c:pt>
                <c:pt idx="14">
                  <c:v>3148</c:v>
                </c:pt>
                <c:pt idx="15">
                  <c:v>3088</c:v>
                </c:pt>
                <c:pt idx="16">
                  <c:v>3060</c:v>
                </c:pt>
                <c:pt idx="17">
                  <c:v>3037</c:v>
                </c:pt>
                <c:pt idx="18">
                  <c:v>2989</c:v>
                </c:pt>
                <c:pt idx="19">
                  <c:v>2947</c:v>
                </c:pt>
                <c:pt idx="20">
                  <c:v>2925</c:v>
                </c:pt>
                <c:pt idx="21">
                  <c:v>2906</c:v>
                </c:pt>
                <c:pt idx="22">
                  <c:v>2901</c:v>
                </c:pt>
                <c:pt idx="23">
                  <c:v>2882</c:v>
                </c:pt>
                <c:pt idx="24">
                  <c:v>2883</c:v>
                </c:pt>
                <c:pt idx="25">
                  <c:v>2929</c:v>
                </c:pt>
                <c:pt idx="26">
                  <c:v>2949</c:v>
                </c:pt>
                <c:pt idx="27">
                  <c:v>2960</c:v>
                </c:pt>
                <c:pt idx="28">
                  <c:v>2926</c:v>
                </c:pt>
                <c:pt idx="29">
                  <c:v>2908</c:v>
                </c:pt>
                <c:pt idx="30">
                  <c:v>2907</c:v>
                </c:pt>
                <c:pt idx="31">
                  <c:v>2883</c:v>
                </c:pt>
                <c:pt idx="32">
                  <c:v>2841</c:v>
                </c:pt>
                <c:pt idx="33">
                  <c:v>2833</c:v>
                </c:pt>
                <c:pt idx="34">
                  <c:v>2829</c:v>
                </c:pt>
                <c:pt idx="35">
                  <c:v>2858</c:v>
                </c:pt>
                <c:pt idx="36">
                  <c:v>2899</c:v>
                </c:pt>
                <c:pt idx="37">
                  <c:v>2912</c:v>
                </c:pt>
                <c:pt idx="38">
                  <c:v>2970</c:v>
                </c:pt>
                <c:pt idx="39">
                  <c:v>2987</c:v>
                </c:pt>
                <c:pt idx="40">
                  <c:v>3028</c:v>
                </c:pt>
                <c:pt idx="41">
                  <c:v>3090</c:v>
                </c:pt>
                <c:pt idx="42">
                  <c:v>3123</c:v>
                </c:pt>
                <c:pt idx="43">
                  <c:v>3139</c:v>
                </c:pt>
                <c:pt idx="44">
                  <c:v>3183</c:v>
                </c:pt>
                <c:pt idx="45">
                  <c:v>3231</c:v>
                </c:pt>
                <c:pt idx="46">
                  <c:v>3292</c:v>
                </c:pt>
                <c:pt idx="47">
                  <c:v>3361</c:v>
                </c:pt>
                <c:pt idx="48">
                  <c:v>3429</c:v>
                </c:pt>
                <c:pt idx="49">
                  <c:v>3531</c:v>
                </c:pt>
                <c:pt idx="50">
                  <c:v>3605</c:v>
                </c:pt>
              </c:numCache>
            </c:numRef>
          </c:val>
          <c:extLst>
            <c:ext xmlns:c16="http://schemas.microsoft.com/office/drawing/2014/chart" uri="{C3380CC4-5D6E-409C-BE32-E72D297353CC}">
              <c16:uniqueId val="{00000001-1CF9-4BEF-8FC4-C7F038AE9225}"/>
            </c:ext>
          </c:extLst>
        </c:ser>
        <c:ser>
          <c:idx val="3"/>
          <c:order val="3"/>
          <c:tx>
            <c:strRef>
              <c:f>Sterfte!$G$5</c:f>
              <c:strCache>
                <c:ptCount val="1"/>
                <c:pt idx="0">
                  <c:v>Som van VerwachtOndergrens</c:v>
                </c:pt>
              </c:strCache>
            </c:strRef>
          </c:tx>
          <c:spPr>
            <a:solidFill>
              <a:srgbClr val="00A1CD"/>
            </a:solidFill>
            <a:ln>
              <a:solidFill>
                <a:schemeClr val="accent2"/>
              </a:solidFill>
              <a:prstDash val="sysDot"/>
            </a:ln>
            <a:effectLst/>
          </c:spPr>
          <c:cat>
            <c:multiLvlStrRef>
              <c:f>Sterfte!$G$5</c:f>
              <c:multiLvlStrCache>
                <c:ptCount val="51"/>
                <c:lvl>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lvl>
                <c:lvl>
                  <c:pt idx="0">
                    <c:v>2021</c:v>
                  </c:pt>
                </c:lvl>
              </c:multiLvlStrCache>
            </c:multiLvlStrRef>
          </c:cat>
          <c:val>
            <c:numRef>
              <c:f>Sterfte!$G$5</c:f>
              <c:numCache>
                <c:formatCode>General</c:formatCode>
                <c:ptCount val="51"/>
                <c:pt idx="0">
                  <c:v>2962</c:v>
                </c:pt>
                <c:pt idx="1">
                  <c:v>2978</c:v>
                </c:pt>
                <c:pt idx="2">
                  <c:v>3040</c:v>
                </c:pt>
                <c:pt idx="3">
                  <c:v>3060</c:v>
                </c:pt>
                <c:pt idx="4">
                  <c:v>3012</c:v>
                </c:pt>
                <c:pt idx="5">
                  <c:v>2949</c:v>
                </c:pt>
                <c:pt idx="6">
                  <c:v>2884</c:v>
                </c:pt>
                <c:pt idx="7">
                  <c:v>2838</c:v>
                </c:pt>
                <c:pt idx="8">
                  <c:v>2817</c:v>
                </c:pt>
                <c:pt idx="9">
                  <c:v>2787</c:v>
                </c:pt>
                <c:pt idx="10">
                  <c:v>2742</c:v>
                </c:pt>
                <c:pt idx="11">
                  <c:v>2733</c:v>
                </c:pt>
                <c:pt idx="12">
                  <c:v>2741</c:v>
                </c:pt>
                <c:pt idx="13">
                  <c:v>2748</c:v>
                </c:pt>
                <c:pt idx="14">
                  <c:v>2739</c:v>
                </c:pt>
                <c:pt idx="15">
                  <c:v>2705</c:v>
                </c:pt>
                <c:pt idx="16">
                  <c:v>2677</c:v>
                </c:pt>
                <c:pt idx="17">
                  <c:v>2660</c:v>
                </c:pt>
                <c:pt idx="18">
                  <c:v>2653</c:v>
                </c:pt>
                <c:pt idx="19">
                  <c:v>2646</c:v>
                </c:pt>
                <c:pt idx="20">
                  <c:v>2635</c:v>
                </c:pt>
                <c:pt idx="21">
                  <c:v>2617</c:v>
                </c:pt>
                <c:pt idx="22">
                  <c:v>2627</c:v>
                </c:pt>
                <c:pt idx="23">
                  <c:v>2620</c:v>
                </c:pt>
                <c:pt idx="24">
                  <c:v>2603</c:v>
                </c:pt>
                <c:pt idx="25">
                  <c:v>2571</c:v>
                </c:pt>
                <c:pt idx="26">
                  <c:v>2541</c:v>
                </c:pt>
                <c:pt idx="27">
                  <c:v>2534</c:v>
                </c:pt>
                <c:pt idx="28">
                  <c:v>2541</c:v>
                </c:pt>
                <c:pt idx="29">
                  <c:v>2518</c:v>
                </c:pt>
                <c:pt idx="30">
                  <c:v>2509</c:v>
                </c:pt>
                <c:pt idx="31">
                  <c:v>2507</c:v>
                </c:pt>
                <c:pt idx="32">
                  <c:v>2535</c:v>
                </c:pt>
                <c:pt idx="33">
                  <c:v>2552</c:v>
                </c:pt>
                <c:pt idx="34">
                  <c:v>2575</c:v>
                </c:pt>
                <c:pt idx="35">
                  <c:v>2590</c:v>
                </c:pt>
                <c:pt idx="36">
                  <c:v>2612</c:v>
                </c:pt>
                <c:pt idx="37">
                  <c:v>2644</c:v>
                </c:pt>
                <c:pt idx="38">
                  <c:v>2655</c:v>
                </c:pt>
                <c:pt idx="39">
                  <c:v>2682</c:v>
                </c:pt>
                <c:pt idx="40">
                  <c:v>2705</c:v>
                </c:pt>
                <c:pt idx="41">
                  <c:v>2688</c:v>
                </c:pt>
                <c:pt idx="42">
                  <c:v>2711</c:v>
                </c:pt>
                <c:pt idx="43">
                  <c:v>2720</c:v>
                </c:pt>
                <c:pt idx="44">
                  <c:v>2738</c:v>
                </c:pt>
                <c:pt idx="45">
                  <c:v>2771</c:v>
                </c:pt>
                <c:pt idx="46">
                  <c:v>2791</c:v>
                </c:pt>
                <c:pt idx="47">
                  <c:v>2771</c:v>
                </c:pt>
                <c:pt idx="48">
                  <c:v>2830</c:v>
                </c:pt>
                <c:pt idx="49">
                  <c:v>2861</c:v>
                </c:pt>
                <c:pt idx="50">
                  <c:v>2902</c:v>
                </c:pt>
              </c:numCache>
            </c:numRef>
          </c:val>
          <c:extLst>
            <c:ext xmlns:c16="http://schemas.microsoft.com/office/drawing/2014/chart" uri="{C3380CC4-5D6E-409C-BE32-E72D297353CC}">
              <c16:uniqueId val="{00000002-1CF9-4BEF-8FC4-C7F038AE9225}"/>
            </c:ext>
          </c:extLst>
        </c:ser>
        <c:dLbls>
          <c:showLegendKey val="0"/>
          <c:showVal val="0"/>
          <c:showCatName val="0"/>
          <c:showSerName val="0"/>
          <c:showPercent val="0"/>
          <c:showBubbleSize val="0"/>
        </c:dLbls>
        <c:axId val="821730640"/>
        <c:axId val="2106024880"/>
      </c:areaChart>
      <c:lineChart>
        <c:grouping val="standard"/>
        <c:varyColors val="0"/>
        <c:ser>
          <c:idx val="0"/>
          <c:order val="0"/>
          <c:tx>
            <c:strRef>
              <c:f>Sterfte!$G$5</c:f>
              <c:strCache>
                <c:ptCount val="1"/>
                <c:pt idx="0">
                  <c:v>Som van Overledenen</c:v>
                </c:pt>
              </c:strCache>
            </c:strRef>
          </c:tx>
          <c:spPr>
            <a:ln w="44450" cap="rnd">
              <a:solidFill>
                <a:schemeClr val="bg1"/>
              </a:solidFill>
              <a:round/>
            </a:ln>
            <a:effectLst/>
          </c:spPr>
          <c:marker>
            <c:symbol val="none"/>
          </c:marker>
          <c:dPt>
            <c:idx val="49"/>
            <c:marker>
              <c:symbol val="none"/>
            </c:marker>
            <c:bubble3D val="0"/>
            <c:spPr>
              <a:ln w="44450" cap="rnd">
                <a:solidFill>
                  <a:schemeClr val="bg1"/>
                </a:solidFill>
                <a:round/>
              </a:ln>
              <a:effectLst/>
            </c:spPr>
            <c:extLst>
              <c:ext xmlns:c16="http://schemas.microsoft.com/office/drawing/2014/chart" uri="{C3380CC4-5D6E-409C-BE32-E72D297353CC}">
                <c16:uniqueId val="{00000000-24EA-4685-BFED-D0F3720681ED}"/>
              </c:ext>
            </c:extLst>
          </c:dPt>
          <c:dLbls>
            <c:dLbl>
              <c:idx val="49"/>
              <c:layout>
                <c:manualLayout>
                  <c:x val="-0.17261904761904767"/>
                  <c:y val="-0.18888888888888888"/>
                </c:manualLayout>
              </c:layout>
              <c:tx>
                <c:strRef>
                  <c:f>Sterfte!$G$5</c:f>
                  <c:strCache>
                    <c:ptCount val="1"/>
                    <c:pt idx="0">
                      <c:v>3 621_x000d_week 52 2021</c:v>
                    </c:pt>
                  </c:strCache>
                </c:strRef>
              </c:tx>
              <c:spPr>
                <a:solidFill>
                  <a:schemeClr val="lt1"/>
                </a:solidFill>
                <a:ln>
                  <a:solidFill>
                    <a:schemeClr val="dk1">
                      <a:lumMod val="25000"/>
                      <a:lumOff val="75000"/>
                    </a:schemeClr>
                  </a:solidFill>
                </a:ln>
                <a:effectLst>
                  <a:outerShdw blurRad="63500" dist="635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200" b="1" i="0" u="none" strike="noStrike" kern="1200" baseline="0">
                      <a:solidFill>
                        <a:schemeClr val="dk1">
                          <a:lumMod val="65000"/>
                          <a:lumOff val="35000"/>
                        </a:schemeClr>
                      </a:solidFill>
                      <a:latin typeface="+mn-lt"/>
                      <a:ea typeface="+mn-ea"/>
                      <a:cs typeface="+mn-cs"/>
                    </a:defRPr>
                  </a:pPr>
                  <a:endParaRPr lang="nl-NL"/>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oundRect">
                      <a:avLst/>
                    </a:prstGeom>
                    <a:noFill/>
                    <a:ln>
                      <a:noFill/>
                    </a:ln>
                  </c15:spPr>
                  <c15:layout>
                    <c:manualLayout>
                      <c:w val="0.25715246531683539"/>
                      <c:h val="0.17474610673665794"/>
                    </c:manualLayout>
                  </c15:layout>
                  <c15:dlblFieldTable>
                    <c15:dlblFTEntry>
                      <c15:txfldGUID>{4BA2A08A-1820-40C6-8F6D-C29F294BFD13}</c15:txfldGUID>
                      <c15:f>Sterfte!$G$5</c15:f>
                      <c15:dlblFieldTableCache>
                        <c:ptCount val="1"/>
                        <c:pt idx="0">
                          <c:v>3 621_x000d_week 52 2021</c:v>
                        </c:pt>
                      </c15:dlblFieldTableCache>
                    </c15:dlblFTEntry>
                  </c15:dlblFieldTable>
                  <c15:showDataLabelsRange val="0"/>
                </c:ext>
                <c:ext xmlns:c16="http://schemas.microsoft.com/office/drawing/2014/chart" uri="{C3380CC4-5D6E-409C-BE32-E72D297353CC}">
                  <c16:uniqueId val="{00000000-24EA-4685-BFED-D0F3720681ED}"/>
                </c:ext>
              </c:extLst>
            </c:dLbl>
            <c:spPr>
              <a:solidFill>
                <a:schemeClr val="lt1"/>
              </a:solidFill>
              <a:ln>
                <a:solidFill>
                  <a:schemeClr val="dk1">
                    <a:lumMod val="25000"/>
                    <a:lumOff val="75000"/>
                  </a:schemeClr>
                </a:solidFill>
              </a:ln>
              <a:effectLst>
                <a:outerShdw blurRad="63500" dist="635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15875" cap="flat" cmpd="sng" algn="ctr">
                      <a:solidFill>
                        <a:schemeClr val="bg1"/>
                      </a:solidFill>
                      <a:round/>
                    </a:ln>
                    <a:effectLst/>
                  </c:spPr>
                </c15:leaderLines>
              </c:ext>
            </c:extLst>
          </c:dLbls>
          <c:cat>
            <c:multiLvlStrRef>
              <c:f>Sterfte!$G$5</c:f>
              <c:multiLvlStrCache>
                <c:ptCount val="51"/>
                <c:lvl>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lvl>
                <c:lvl>
                  <c:pt idx="0">
                    <c:v>2021</c:v>
                  </c:pt>
                </c:lvl>
              </c:multiLvlStrCache>
            </c:multiLvlStrRef>
          </c:cat>
          <c:val>
            <c:numRef>
              <c:f>Sterfte!$G$5</c:f>
              <c:numCache>
                <c:formatCode>General</c:formatCode>
                <c:ptCount val="51"/>
                <c:pt idx="0">
                  <c:v>3852</c:v>
                </c:pt>
                <c:pt idx="1">
                  <c:v>3862</c:v>
                </c:pt>
                <c:pt idx="2">
                  <c:v>3716</c:v>
                </c:pt>
                <c:pt idx="3">
                  <c:v>3654</c:v>
                </c:pt>
                <c:pt idx="4">
                  <c:v>3550</c:v>
                </c:pt>
                <c:pt idx="5">
                  <c:v>3528</c:v>
                </c:pt>
                <c:pt idx="6">
                  <c:v>3207</c:v>
                </c:pt>
                <c:pt idx="7">
                  <c:v>3105</c:v>
                </c:pt>
                <c:pt idx="8">
                  <c:v>3245</c:v>
                </c:pt>
                <c:pt idx="9">
                  <c:v>3043</c:v>
                </c:pt>
                <c:pt idx="10">
                  <c:v>3045</c:v>
                </c:pt>
                <c:pt idx="11">
                  <c:v>3178</c:v>
                </c:pt>
                <c:pt idx="12">
                  <c:v>3163</c:v>
                </c:pt>
                <c:pt idx="13">
                  <c:v>3141</c:v>
                </c:pt>
                <c:pt idx="14">
                  <c:v>3144</c:v>
                </c:pt>
                <c:pt idx="15">
                  <c:v>3125</c:v>
                </c:pt>
                <c:pt idx="16">
                  <c:v>3002</c:v>
                </c:pt>
                <c:pt idx="17">
                  <c:v>3018</c:v>
                </c:pt>
                <c:pt idx="18">
                  <c:v>2989</c:v>
                </c:pt>
                <c:pt idx="19">
                  <c:v>2806</c:v>
                </c:pt>
                <c:pt idx="20">
                  <c:v>3009</c:v>
                </c:pt>
                <c:pt idx="21">
                  <c:v>2884</c:v>
                </c:pt>
                <c:pt idx="22">
                  <c:v>2871</c:v>
                </c:pt>
                <c:pt idx="23">
                  <c:v>2675</c:v>
                </c:pt>
                <c:pt idx="24">
                  <c:v>2793</c:v>
                </c:pt>
                <c:pt idx="25">
                  <c:v>2838</c:v>
                </c:pt>
                <c:pt idx="26">
                  <c:v>2871</c:v>
                </c:pt>
                <c:pt idx="27">
                  <c:v>2776</c:v>
                </c:pt>
                <c:pt idx="28">
                  <c:v>2911</c:v>
                </c:pt>
                <c:pt idx="29">
                  <c:v>2959</c:v>
                </c:pt>
                <c:pt idx="30">
                  <c:v>2839</c:v>
                </c:pt>
                <c:pt idx="31">
                  <c:v>2899</c:v>
                </c:pt>
                <c:pt idx="32">
                  <c:v>2926</c:v>
                </c:pt>
                <c:pt idx="33">
                  <c:v>2859</c:v>
                </c:pt>
                <c:pt idx="34">
                  <c:v>3090</c:v>
                </c:pt>
                <c:pt idx="35">
                  <c:v>2918</c:v>
                </c:pt>
                <c:pt idx="36">
                  <c:v>2889</c:v>
                </c:pt>
                <c:pt idx="37">
                  <c:v>3071</c:v>
                </c:pt>
                <c:pt idx="38">
                  <c:v>3069</c:v>
                </c:pt>
                <c:pt idx="39">
                  <c:v>3062</c:v>
                </c:pt>
                <c:pt idx="40">
                  <c:v>3272</c:v>
                </c:pt>
                <c:pt idx="41">
                  <c:v>3385</c:v>
                </c:pt>
                <c:pt idx="42">
                  <c:v>3510</c:v>
                </c:pt>
                <c:pt idx="43">
                  <c:v>3782</c:v>
                </c:pt>
                <c:pt idx="44">
                  <c:v>3994</c:v>
                </c:pt>
                <c:pt idx="45">
                  <c:v>4187</c:v>
                </c:pt>
                <c:pt idx="46">
                  <c:v>4386</c:v>
                </c:pt>
                <c:pt idx="47">
                  <c:v>4362</c:v>
                </c:pt>
                <c:pt idx="48">
                  <c:v>4030</c:v>
                </c:pt>
                <c:pt idx="49">
                  <c:v>3733</c:v>
                </c:pt>
                <c:pt idx="50">
                  <c:v>3621</c:v>
                </c:pt>
              </c:numCache>
            </c:numRef>
          </c:val>
          <c:smooth val="0"/>
          <c:extLst>
            <c:ext xmlns:c16="http://schemas.microsoft.com/office/drawing/2014/chart" uri="{C3380CC4-5D6E-409C-BE32-E72D297353CC}">
              <c16:uniqueId val="{00000000-F959-41CC-BA4C-AE0616B1D058}"/>
            </c:ext>
          </c:extLst>
        </c:ser>
        <c:ser>
          <c:idx val="1"/>
          <c:order val="1"/>
          <c:tx>
            <c:strRef>
              <c:f>Sterfte!$G$5</c:f>
              <c:strCache>
                <c:ptCount val="1"/>
                <c:pt idx="0">
                  <c:v>Som van Verwacht</c:v>
                </c:pt>
              </c:strCache>
            </c:strRef>
          </c:tx>
          <c:spPr>
            <a:ln w="28575" cap="rnd">
              <a:solidFill>
                <a:schemeClr val="accent2"/>
              </a:solidFill>
              <a:round/>
            </a:ln>
            <a:effectLst/>
          </c:spPr>
          <c:marker>
            <c:symbol val="none"/>
          </c:marker>
          <c:cat>
            <c:multiLvlStrRef>
              <c:f>Sterfte!$G$5</c:f>
              <c:multiLvlStrCache>
                <c:ptCount val="51"/>
                <c:lvl>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lvl>
                <c:lvl>
                  <c:pt idx="0">
                    <c:v>2021</c:v>
                  </c:pt>
                </c:lvl>
              </c:multiLvlStrCache>
            </c:multiLvlStrRef>
          </c:cat>
          <c:val>
            <c:numRef>
              <c:f>Sterfte!$G$5</c:f>
              <c:numCache>
                <c:formatCode>General</c:formatCode>
                <c:ptCount val="51"/>
                <c:pt idx="0">
                  <c:v>3343</c:v>
                </c:pt>
                <c:pt idx="1">
                  <c:v>3376</c:v>
                </c:pt>
                <c:pt idx="2">
                  <c:v>3425</c:v>
                </c:pt>
                <c:pt idx="3">
                  <c:v>3440</c:v>
                </c:pt>
                <c:pt idx="4">
                  <c:v>3434</c:v>
                </c:pt>
                <c:pt idx="5">
                  <c:v>3441</c:v>
                </c:pt>
                <c:pt idx="6">
                  <c:v>3420</c:v>
                </c:pt>
                <c:pt idx="7">
                  <c:v>3384</c:v>
                </c:pt>
                <c:pt idx="8">
                  <c:v>3347</c:v>
                </c:pt>
                <c:pt idx="9">
                  <c:v>3285</c:v>
                </c:pt>
                <c:pt idx="10">
                  <c:v>3205</c:v>
                </c:pt>
                <c:pt idx="11">
                  <c:v>3134</c:v>
                </c:pt>
                <c:pt idx="12">
                  <c:v>3054</c:v>
                </c:pt>
                <c:pt idx="13">
                  <c:v>2986</c:v>
                </c:pt>
                <c:pt idx="14">
                  <c:v>2944</c:v>
                </c:pt>
                <c:pt idx="15">
                  <c:v>2897</c:v>
                </c:pt>
                <c:pt idx="16">
                  <c:v>2869</c:v>
                </c:pt>
                <c:pt idx="17">
                  <c:v>2849</c:v>
                </c:pt>
                <c:pt idx="18">
                  <c:v>2821</c:v>
                </c:pt>
                <c:pt idx="19">
                  <c:v>2797</c:v>
                </c:pt>
                <c:pt idx="20">
                  <c:v>2780</c:v>
                </c:pt>
                <c:pt idx="21">
                  <c:v>2762</c:v>
                </c:pt>
                <c:pt idx="22">
                  <c:v>2764</c:v>
                </c:pt>
                <c:pt idx="23">
                  <c:v>2751</c:v>
                </c:pt>
                <c:pt idx="24">
                  <c:v>2743</c:v>
                </c:pt>
                <c:pt idx="25">
                  <c:v>2750</c:v>
                </c:pt>
                <c:pt idx="26">
                  <c:v>2745</c:v>
                </c:pt>
                <c:pt idx="27">
                  <c:v>2747</c:v>
                </c:pt>
                <c:pt idx="28">
                  <c:v>2734</c:v>
                </c:pt>
                <c:pt idx="29">
                  <c:v>2713</c:v>
                </c:pt>
                <c:pt idx="30">
                  <c:v>2708</c:v>
                </c:pt>
                <c:pt idx="31">
                  <c:v>2695</c:v>
                </c:pt>
                <c:pt idx="32">
                  <c:v>2688</c:v>
                </c:pt>
                <c:pt idx="33">
                  <c:v>2693</c:v>
                </c:pt>
                <c:pt idx="34">
                  <c:v>2702</c:v>
                </c:pt>
                <c:pt idx="35">
                  <c:v>2724</c:v>
                </c:pt>
                <c:pt idx="36">
                  <c:v>2755</c:v>
                </c:pt>
                <c:pt idx="37">
                  <c:v>2778</c:v>
                </c:pt>
                <c:pt idx="38">
                  <c:v>2813</c:v>
                </c:pt>
                <c:pt idx="39">
                  <c:v>2835</c:v>
                </c:pt>
                <c:pt idx="40">
                  <c:v>2866</c:v>
                </c:pt>
                <c:pt idx="41">
                  <c:v>2889</c:v>
                </c:pt>
                <c:pt idx="42">
                  <c:v>2917</c:v>
                </c:pt>
                <c:pt idx="43">
                  <c:v>2930</c:v>
                </c:pt>
                <c:pt idx="44">
                  <c:v>2960</c:v>
                </c:pt>
                <c:pt idx="45">
                  <c:v>3001</c:v>
                </c:pt>
                <c:pt idx="46">
                  <c:v>3042</c:v>
                </c:pt>
                <c:pt idx="47">
                  <c:v>3066</c:v>
                </c:pt>
                <c:pt idx="48">
                  <c:v>3130</c:v>
                </c:pt>
                <c:pt idx="49">
                  <c:v>3196</c:v>
                </c:pt>
                <c:pt idx="50">
                  <c:v>3253</c:v>
                </c:pt>
              </c:numCache>
            </c:numRef>
          </c:val>
          <c:smooth val="0"/>
          <c:extLst>
            <c:ext xmlns:c16="http://schemas.microsoft.com/office/drawing/2014/chart" uri="{C3380CC4-5D6E-409C-BE32-E72D297353CC}">
              <c16:uniqueId val="{00000000-1CF9-4BEF-8FC4-C7F038AE9225}"/>
            </c:ext>
          </c:extLst>
        </c:ser>
        <c:dLbls>
          <c:showLegendKey val="0"/>
          <c:showVal val="0"/>
          <c:showCatName val="0"/>
          <c:showSerName val="0"/>
          <c:showPercent val="0"/>
          <c:showBubbleSize val="0"/>
        </c:dLbls>
        <c:marker val="1"/>
        <c:smooth val="0"/>
        <c:axId val="821730640"/>
        <c:axId val="2106024880"/>
      </c:lineChart>
      <c:catAx>
        <c:axId val="8217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nl-NL"/>
          </a:p>
        </c:txPr>
        <c:crossAx val="2106024880"/>
        <c:crosses val="autoZero"/>
        <c:auto val="1"/>
        <c:lblAlgn val="ctr"/>
        <c:lblOffset val="100"/>
        <c:noMultiLvlLbl val="0"/>
      </c:catAx>
      <c:valAx>
        <c:axId val="2106024880"/>
        <c:scaling>
          <c:orientation val="minMax"/>
          <c:min val="2000"/>
        </c:scaling>
        <c:delete val="0"/>
        <c:axPos val="l"/>
        <c:numFmt formatCode="#,##0" sourceLinked="0"/>
        <c:majorTickMark val="none"/>
        <c:minorTickMark val="none"/>
        <c:tickLblPos val="nextTo"/>
        <c:spPr>
          <a:noFill/>
          <a:ln>
            <a:solidFill>
              <a:schemeClr val="accent5">
                <a:lumMod val="7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l-NL"/>
          </a:p>
        </c:txPr>
        <c:crossAx val="821730640"/>
        <c:crosses val="autoZero"/>
        <c:crossBetween val="between"/>
        <c:majorUnit val="3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A1CD"/>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[Slicers_2b.xlsx]Welzijn!Draaitabel1</c:name>
    <c:fmtId val="0"/>
  </c:pivotSource>
  <c:chart>
    <c:autoTitleDeleted val="0"/>
    <c:pivotFmts>
      <c:pivotFmt>
        <c:idx val="0"/>
        <c:spPr>
          <a:ln w="28575" cap="rnd">
            <a:solidFill>
              <a:schemeClr val="bg1"/>
            </a:solidFill>
            <a:round/>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Lst>
        </c:dLbl>
      </c:pivotFmt>
      <c:pivotFmt>
        <c:idx val="1"/>
        <c:spPr>
          <a:ln w="28575" cap="rnd">
            <a:solidFill>
              <a:schemeClr val="accent1"/>
            </a:solidFill>
            <a:prstDash val="sysDot"/>
            <a:round/>
          </a:ln>
          <a:effectLst/>
        </c:spPr>
        <c:marker>
          <c:symbol val="none"/>
        </c:marker>
        <c:dLbl>
          <c:idx val="0"/>
          <c:numFmt formatCode="&quot;Gemiddeld&quot;"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nl-NL"/>
            </a:p>
          </c:txPr>
          <c:dLblPos val="b"/>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F1CE253F-E11A-4E67-9AE8-0993A7F72523}" type="CELLRANGE">
                  <a:rPr lang="en-US"/>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Lst>
        </c:dLbl>
      </c:pivotFmt>
      <c:pivotFmt>
        <c:idx val="3"/>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9E764468-48BA-48E9-906B-15566F4BAFA4}" type="CELLRANGE">
                  <a:rPr lang="nl-NL"/>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Lst>
        </c:dLbl>
      </c:pivotFmt>
      <c:pivotFmt>
        <c:idx val="4"/>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75A3E117-F674-40B1-B243-611EF0DF1D01}" type="CELLRANGE">
                  <a:rPr lang="nl-NL"/>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Lst>
        </c:dLbl>
      </c:pivotFmt>
      <c:pivotFmt>
        <c:idx val="5"/>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4093FB99-739A-410A-9E82-161C60D876E9}" type="CELLRANGE">
                  <a:rPr lang="nl-NL"/>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Lst>
        </c:dLbl>
      </c:pivotFmt>
      <c:pivotFmt>
        <c:idx val="6"/>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CE07B174-C23D-4A21-AC18-5AB55D05A054}" type="CELLRANGE">
                  <a:rPr lang="nl-NL"/>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Lst>
        </c:dLbl>
      </c:pivotFmt>
      <c:pivotFmt>
        <c:idx val="7"/>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55001E2C-1FE9-4A98-8D01-9793C22C15B7}" type="CELLRANGE">
                  <a:rPr lang="nl-NL"/>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Lst>
        </c:dLbl>
      </c:pivotFmt>
      <c:pivotFmt>
        <c:idx val="8"/>
        <c:spPr>
          <a:ln w="28575" cap="rnd">
            <a:solidFill>
              <a:schemeClr val="bg1"/>
            </a:solidFill>
            <a:round/>
          </a:ln>
          <a:effectLst/>
        </c:spPr>
        <c:marker>
          <c:symbol val="none"/>
        </c:marke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DC647988-FFFD-4677-9D3D-F21142D93FC2}" type="CELLRANGE">
                  <a:rPr lang="nl-NL"/>
                  <a:pPr>
                    <a:defRPr>
                      <a:solidFill>
                        <a:schemeClr val="bg1"/>
                      </a:solidFill>
                    </a:defRPr>
                  </a:pPr>
                  <a:t>[CELLRANGE]</a:t>
                </a:fld>
                <a:endParaRPr lang="nl-NL"/>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Lst>
        </c:dLbl>
      </c:pivotFmt>
      <c:pivotFmt>
        <c:idx val="9"/>
        <c:spPr>
          <a:ln w="28575" cap="rnd">
            <a:solidFill>
              <a:schemeClr val="accent1"/>
            </a:solidFill>
            <a:prstDash val="sysDot"/>
            <a:round/>
          </a:ln>
          <a:effectLst/>
        </c:spPr>
        <c:marker>
          <c:symbol val="none"/>
        </c:marker>
        <c:dLbl>
          <c:idx val="0"/>
          <c:layout>
            <c:manualLayout>
              <c:x val="-3.0584362139917727E-2"/>
              <c:y val="4.3071849009699938E-2"/>
            </c:manualLayout>
          </c:layout>
          <c:numFmt formatCode="&quot;Gemiddeld&quot;"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nl-NL"/>
            </a:p>
          </c:txPr>
          <c:dLblPos val="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Welzijn!$E$3:$E$9</c:f>
              <c:strCache>
                <c:ptCount val="1"/>
                <c:pt idx="0">
                  <c:v>Som van Tevredenheid met het leven</c:v>
                </c:pt>
              </c:strCache>
            </c:strRef>
          </c:tx>
          <c:spPr>
            <a:ln w="28575" cap="rnd">
              <a:solidFill>
                <a:schemeClr val="bg1"/>
              </a:solidFill>
              <a:round/>
            </a:ln>
            <a:effectLst/>
          </c:spPr>
          <c:marker>
            <c:symbol val="none"/>
          </c:marker>
          <c:dPt>
            <c:idx val="0"/>
            <c:marker>
              <c:symbol val="none"/>
            </c:marker>
            <c:bubble3D val="0"/>
            <c:spPr>
              <a:ln w="28575" cap="rnd">
                <a:solidFill>
                  <a:schemeClr val="bg1"/>
                </a:solidFill>
                <a:round/>
              </a:ln>
              <a:effectLst/>
            </c:spPr>
            <c:extLst>
              <c:ext xmlns:c16="http://schemas.microsoft.com/office/drawing/2014/chart" uri="{C3380CC4-5D6E-409C-BE32-E72D297353CC}">
                <c16:uniqueId val="{00000002-AE7E-4733-863D-6D50AB7E50BA}"/>
              </c:ext>
            </c:extLst>
          </c:dPt>
          <c:dPt>
            <c:idx val="1"/>
            <c:marker>
              <c:symbol val="none"/>
            </c:marker>
            <c:bubble3D val="0"/>
            <c:spPr>
              <a:ln w="28575" cap="rnd">
                <a:solidFill>
                  <a:schemeClr val="bg1"/>
                </a:solidFill>
                <a:round/>
              </a:ln>
              <a:effectLst/>
            </c:spPr>
            <c:extLst>
              <c:ext xmlns:c16="http://schemas.microsoft.com/office/drawing/2014/chart" uri="{C3380CC4-5D6E-409C-BE32-E72D297353CC}">
                <c16:uniqueId val="{00000003-AE7E-4733-863D-6D50AB7E50BA}"/>
              </c:ext>
            </c:extLst>
          </c:dPt>
          <c:dPt>
            <c:idx val="2"/>
            <c:marker>
              <c:symbol val="none"/>
            </c:marker>
            <c:bubble3D val="0"/>
            <c:spPr>
              <a:ln w="28575" cap="rnd">
                <a:solidFill>
                  <a:schemeClr val="bg1"/>
                </a:solidFill>
                <a:round/>
              </a:ln>
              <a:effectLst/>
            </c:spPr>
            <c:extLst>
              <c:ext xmlns:c16="http://schemas.microsoft.com/office/drawing/2014/chart" uri="{C3380CC4-5D6E-409C-BE32-E72D297353CC}">
                <c16:uniqueId val="{00000004-AE7E-4733-863D-6D50AB7E50BA}"/>
              </c:ext>
            </c:extLst>
          </c:dPt>
          <c:dPt>
            <c:idx val="3"/>
            <c:marker>
              <c:symbol val="none"/>
            </c:marker>
            <c:bubble3D val="0"/>
            <c:spPr>
              <a:ln w="28575" cap="rnd">
                <a:solidFill>
                  <a:schemeClr val="bg1"/>
                </a:solidFill>
                <a:round/>
              </a:ln>
              <a:effectLst/>
            </c:spPr>
            <c:extLst>
              <c:ext xmlns:c16="http://schemas.microsoft.com/office/drawing/2014/chart" uri="{C3380CC4-5D6E-409C-BE32-E72D297353CC}">
                <c16:uniqueId val="{00000005-AE7E-4733-863D-6D50AB7E50BA}"/>
              </c:ext>
            </c:extLst>
          </c:dPt>
          <c:dPt>
            <c:idx val="4"/>
            <c:marker>
              <c:symbol val="none"/>
            </c:marker>
            <c:bubble3D val="0"/>
            <c:spPr>
              <a:ln w="28575" cap="rnd">
                <a:solidFill>
                  <a:schemeClr val="bg1"/>
                </a:solidFill>
                <a:round/>
              </a:ln>
              <a:effectLst/>
            </c:spPr>
            <c:extLst>
              <c:ext xmlns:c16="http://schemas.microsoft.com/office/drawing/2014/chart" uri="{C3380CC4-5D6E-409C-BE32-E72D297353CC}">
                <c16:uniqueId val="{00000006-AE7E-4733-863D-6D50AB7E50BA}"/>
              </c:ext>
            </c:extLst>
          </c:dPt>
          <c:dPt>
            <c:idx val="5"/>
            <c:marker>
              <c:symbol val="none"/>
            </c:marker>
            <c:bubble3D val="0"/>
            <c:spPr>
              <a:ln w="28575" cap="rnd">
                <a:solidFill>
                  <a:schemeClr val="bg1"/>
                </a:solidFill>
                <a:round/>
              </a:ln>
              <a:effectLst/>
            </c:spPr>
            <c:extLst>
              <c:ext xmlns:c16="http://schemas.microsoft.com/office/drawing/2014/chart" uri="{C3380CC4-5D6E-409C-BE32-E72D297353CC}">
                <c16:uniqueId val="{00000007-AE7E-4733-863D-6D50AB7E50BA}"/>
              </c:ext>
            </c:extLst>
          </c:dPt>
          <c:dPt>
            <c:idx val="6"/>
            <c:marker>
              <c:symbol val="none"/>
            </c:marker>
            <c:bubble3D val="0"/>
            <c:spPr>
              <a:ln w="28575" cap="rnd">
                <a:solidFill>
                  <a:schemeClr val="bg1"/>
                </a:solidFill>
                <a:round/>
              </a:ln>
              <a:effectLst/>
            </c:spPr>
            <c:extLst>
              <c:ext xmlns:c16="http://schemas.microsoft.com/office/drawing/2014/chart" uri="{C3380CC4-5D6E-409C-BE32-E72D297353CC}">
                <c16:uniqueId val="{00000008-AE7E-4733-863D-6D50AB7E50BA}"/>
              </c:ext>
            </c:extLst>
          </c:dPt>
          <c:dLbls>
            <c:dLbl>
              <c:idx val="0"/>
              <c:tx>
                <c:rich>
                  <a:bodyPr/>
                  <a:lstStyle/>
                  <a:p>
                    <a:fld id="{F1CE253F-E11A-4E67-9AE8-0993A7F72523}" type="CELLRANGE">
                      <a:rPr lang="en-US"/>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E7E-4733-863D-6D50AB7E50BA}"/>
                </c:ext>
              </c:extLst>
            </c:dLbl>
            <c:dLbl>
              <c:idx val="1"/>
              <c:tx>
                <c:rich>
                  <a:bodyPr/>
                  <a:lstStyle/>
                  <a:p>
                    <a:fld id="{9E764468-48BA-48E9-906B-15566F4BAFA4}" type="CELLRANGE">
                      <a:rPr lang="nl-NL"/>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E7E-4733-863D-6D50AB7E50BA}"/>
                </c:ext>
              </c:extLst>
            </c:dLbl>
            <c:dLbl>
              <c:idx val="2"/>
              <c:tx>
                <c:rich>
                  <a:bodyPr/>
                  <a:lstStyle/>
                  <a:p>
                    <a:fld id="{75A3E117-F674-40B1-B243-611EF0DF1D01}" type="CELLRANGE">
                      <a:rPr lang="nl-NL"/>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E7E-4733-863D-6D50AB7E50BA}"/>
                </c:ext>
              </c:extLst>
            </c:dLbl>
            <c:dLbl>
              <c:idx val="3"/>
              <c:tx>
                <c:rich>
                  <a:bodyPr/>
                  <a:lstStyle/>
                  <a:p>
                    <a:fld id="{4093FB99-739A-410A-9E82-161C60D876E9}" type="CELLRANGE">
                      <a:rPr lang="nl-NL"/>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E7E-4733-863D-6D50AB7E50BA}"/>
                </c:ext>
              </c:extLst>
            </c:dLbl>
            <c:dLbl>
              <c:idx val="4"/>
              <c:tx>
                <c:rich>
                  <a:bodyPr/>
                  <a:lstStyle/>
                  <a:p>
                    <a:fld id="{CE07B174-C23D-4A21-AC18-5AB55D05A054}" type="CELLRANGE">
                      <a:rPr lang="nl-NL"/>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E7E-4733-863D-6D50AB7E50BA}"/>
                </c:ext>
              </c:extLst>
            </c:dLbl>
            <c:dLbl>
              <c:idx val="5"/>
              <c:tx>
                <c:rich>
                  <a:bodyPr/>
                  <a:lstStyle/>
                  <a:p>
                    <a:fld id="{55001E2C-1FE9-4A98-8D01-9793C22C15B7}" type="CELLRANGE">
                      <a:rPr lang="nl-NL"/>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7E-4733-863D-6D50AB7E50BA}"/>
                </c:ext>
              </c:extLst>
            </c:dLbl>
            <c:dLbl>
              <c:idx val="6"/>
              <c:tx>
                <c:rich>
                  <a:bodyPr/>
                  <a:lstStyle/>
                  <a:p>
                    <a:fld id="{DC647988-FFFD-4677-9D3D-F21142D93FC2}" type="CELLRANGE">
                      <a:rPr lang="nl-NL"/>
                      <a:pPr/>
                      <a:t>[CELLRANGE]</a:t>
                    </a:fld>
                    <a:endParaRPr lang="nl-NL"/>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E7E-4733-863D-6D50AB7E50B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Welzijn!$E$3:$E$9</c:f>
              <c:multiLvlStrCache>
                <c:ptCount val="7"/>
                <c:lvl>
                  <c:pt idx="0">
                    <c:v>1</c:v>
                  </c:pt>
                  <c:pt idx="1">
                    <c:v>2</c:v>
                  </c:pt>
                  <c:pt idx="2">
                    <c:v>3</c:v>
                  </c:pt>
                  <c:pt idx="3">
                    <c:v>4</c:v>
                  </c:pt>
                  <c:pt idx="4">
                    <c:v>1</c:v>
                  </c:pt>
                  <c:pt idx="5">
                    <c:v>2</c:v>
                  </c:pt>
                  <c:pt idx="6">
                    <c:v>3</c:v>
                  </c:pt>
                </c:lvl>
                <c:lvl>
                  <c:pt idx="0">
                    <c:v>2020</c:v>
                  </c:pt>
                  <c:pt idx="4">
                    <c:v>2021</c:v>
                  </c:pt>
                </c:lvl>
              </c:multiLvlStrCache>
            </c:multiLvlStrRef>
          </c:cat>
          <c:val>
            <c:numRef>
              <c:f>Welzijn!$E$3:$E$9</c:f>
              <c:numCache>
                <c:formatCode>General</c:formatCode>
                <c:ptCount val="7"/>
                <c:pt idx="0">
                  <c:v>0.86299999999999999</c:v>
                </c:pt>
                <c:pt idx="1">
                  <c:v>0.85199999999999998</c:v>
                </c:pt>
                <c:pt idx="2">
                  <c:v>0.84</c:v>
                </c:pt>
                <c:pt idx="3">
                  <c:v>0.83699999999999997</c:v>
                </c:pt>
                <c:pt idx="4">
                  <c:v>0.80600000000000005</c:v>
                </c:pt>
                <c:pt idx="5">
                  <c:v>0.83799999999999997</c:v>
                </c:pt>
                <c:pt idx="6">
                  <c:v>0.86199999999999999</c:v>
                </c:pt>
              </c:numCache>
            </c:numRef>
          </c:val>
          <c:smooth val="0"/>
          <c:extLst>
            <c:ext xmlns:c15="http://schemas.microsoft.com/office/drawing/2012/chart" uri="{02D57815-91ED-43cb-92C2-25804820EDAC}">
              <c15:datalabelsRange>
                <c15:f>Welzijn!$E$3:$E$9</c15:f>
                <c15:dlblRangeCache>
                  <c:ptCount val="7"/>
                  <c:pt idx="1">
                    <c:v>-1,3%</c:v>
                  </c:pt>
                  <c:pt idx="2">
                    <c:v>-1,4%</c:v>
                  </c:pt>
                  <c:pt idx="3">
                    <c:v>-0,4%</c:v>
                  </c:pt>
                  <c:pt idx="4">
                    <c:v>-3,7%</c:v>
                  </c:pt>
                  <c:pt idx="5">
                    <c:v>4,0%</c:v>
                  </c:pt>
                  <c:pt idx="6">
                    <c:v>2,9%</c:v>
                  </c:pt>
                </c15:dlblRangeCache>
              </c15:datalabelsRange>
            </c:ext>
            <c:ext xmlns:c16="http://schemas.microsoft.com/office/drawing/2014/chart" uri="{C3380CC4-5D6E-409C-BE32-E72D297353CC}">
              <c16:uniqueId val="{00000000-AE7E-4733-863D-6D50AB7E50BA}"/>
            </c:ext>
          </c:extLst>
        </c:ser>
        <c:ser>
          <c:idx val="1"/>
          <c:order val="1"/>
          <c:tx>
            <c:strRef>
              <c:f>Welzijn!$E$3:$E$9</c:f>
              <c:strCache>
                <c:ptCount val="1"/>
                <c:pt idx="0">
                  <c:v>Som van Gemiddelde</c:v>
                </c:pt>
              </c:strCache>
            </c:strRef>
          </c:tx>
          <c:spPr>
            <a:ln w="28575" cap="rnd">
              <a:solidFill>
                <a:schemeClr val="accent2"/>
              </a:solidFill>
              <a:prstDash val="sysDot"/>
              <a:round/>
            </a:ln>
            <a:effectLst/>
          </c:spPr>
          <c:marker>
            <c:symbol val="none"/>
          </c:marker>
          <c:dPt>
            <c:idx val="0"/>
            <c:marker>
              <c:symbol val="none"/>
            </c:marker>
            <c:bubble3D val="0"/>
            <c:extLst>
              <c:ext xmlns:c16="http://schemas.microsoft.com/office/drawing/2014/chart" uri="{C3380CC4-5D6E-409C-BE32-E72D297353CC}">
                <c16:uniqueId val="{00000010-3868-4901-8A95-4C0840215976}"/>
              </c:ext>
            </c:extLst>
          </c:dPt>
          <c:dLbls>
            <c:dLbl>
              <c:idx val="0"/>
              <c:layout>
                <c:manualLayout>
                  <c:x val="-3.0584362139917727E-2"/>
                  <c:y val="4.30718490096999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68-4901-8A95-4C0840215976}"/>
                </c:ext>
              </c:extLst>
            </c:dLbl>
            <c:numFmt formatCode="&quot;Gemiddeld&quot;"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nl-NL"/>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Welzijn!$E$3:$E$9</c:f>
              <c:multiLvlStrCache>
                <c:ptCount val="7"/>
                <c:lvl>
                  <c:pt idx="0">
                    <c:v>1</c:v>
                  </c:pt>
                  <c:pt idx="1">
                    <c:v>2</c:v>
                  </c:pt>
                  <c:pt idx="2">
                    <c:v>3</c:v>
                  </c:pt>
                  <c:pt idx="3">
                    <c:v>4</c:v>
                  </c:pt>
                  <c:pt idx="4">
                    <c:v>1</c:v>
                  </c:pt>
                  <c:pt idx="5">
                    <c:v>2</c:v>
                  </c:pt>
                  <c:pt idx="6">
                    <c:v>3</c:v>
                  </c:pt>
                </c:lvl>
                <c:lvl>
                  <c:pt idx="0">
                    <c:v>2020</c:v>
                  </c:pt>
                  <c:pt idx="4">
                    <c:v>2021</c:v>
                  </c:pt>
                </c:lvl>
              </c:multiLvlStrCache>
            </c:multiLvlStrRef>
          </c:cat>
          <c:val>
            <c:numRef>
              <c:f>Welzijn!$E$3:$E$9</c:f>
              <c:numCache>
                <c:formatCode>General</c:formatCode>
                <c:ptCount val="7"/>
                <c:pt idx="0">
                  <c:v>0.84257142857142853</c:v>
                </c:pt>
                <c:pt idx="1">
                  <c:v>0.84257142857142853</c:v>
                </c:pt>
                <c:pt idx="2">
                  <c:v>0.84257142857142853</c:v>
                </c:pt>
                <c:pt idx="3">
                  <c:v>0.84257142857142853</c:v>
                </c:pt>
                <c:pt idx="4">
                  <c:v>0.84257142857142853</c:v>
                </c:pt>
                <c:pt idx="5">
                  <c:v>0.84257142857142853</c:v>
                </c:pt>
                <c:pt idx="6">
                  <c:v>0.84257142857142853</c:v>
                </c:pt>
              </c:numCache>
            </c:numRef>
          </c:val>
          <c:smooth val="0"/>
          <c:extLst>
            <c:ext xmlns:c16="http://schemas.microsoft.com/office/drawing/2014/chart" uri="{C3380CC4-5D6E-409C-BE32-E72D297353CC}">
              <c16:uniqueId val="{00000001-AE7E-4733-863D-6D50AB7E50BA}"/>
            </c:ext>
          </c:extLst>
        </c:ser>
        <c:dLbls>
          <c:showLegendKey val="0"/>
          <c:showVal val="0"/>
          <c:showCatName val="0"/>
          <c:showSerName val="0"/>
          <c:showPercent val="0"/>
          <c:showBubbleSize val="0"/>
        </c:dLbls>
        <c:smooth val="0"/>
        <c:axId val="1575670304"/>
        <c:axId val="1231853424"/>
      </c:lineChart>
      <c:catAx>
        <c:axId val="157567030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nl-NL"/>
          </a:p>
        </c:txPr>
        <c:crossAx val="1231853424"/>
        <c:crosses val="autoZero"/>
        <c:auto val="1"/>
        <c:lblAlgn val="ctr"/>
        <c:lblOffset val="100"/>
        <c:noMultiLvlLbl val="0"/>
      </c:catAx>
      <c:valAx>
        <c:axId val="1231853424"/>
        <c:scaling>
          <c:orientation val="minMax"/>
          <c:max val="0.87500000000000011"/>
          <c:min val="0.8"/>
        </c:scaling>
        <c:delete val="0"/>
        <c:axPos val="l"/>
        <c:numFmt formatCode="0.0%" sourceLinked="0"/>
        <c:majorTickMark val="none"/>
        <c:minorTickMark val="none"/>
        <c:tickLblPos val="nextTo"/>
        <c:spPr>
          <a:noFill/>
          <a:ln w="25400">
            <a:solidFill>
              <a:srgbClr val="002060"/>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nl-NL"/>
          </a:p>
        </c:txPr>
        <c:crossAx val="1575670304"/>
        <c:crosses val="autoZero"/>
        <c:crossBetween val="between"/>
        <c:majorUnit val="7.500000000000001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2681C4"/>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[Slicers_2b.xlsx]Huw!Draaitabel2</c:name>
    <c:fmtId val="0"/>
  </c:pivotSource>
  <c:chart>
    <c:autoTitleDeleted val="1"/>
    <c:pivotFmts>
      <c:pivotFmt>
        <c:idx val="0"/>
        <c:spPr>
          <a:ln w="28575" cap="rnd">
            <a:solidFill>
              <a:schemeClr val="bg1"/>
            </a:solidFill>
            <a:round/>
          </a:ln>
          <a:effectLst/>
        </c:spPr>
        <c:marker>
          <c:symbol val="none"/>
        </c:marker>
      </c:pivotFmt>
      <c:pivotFmt>
        <c:idx val="1"/>
        <c:spPr>
          <a:ln w="28575" cap="rnd">
            <a:solidFill>
              <a:schemeClr val="accent1"/>
            </a:solidFill>
            <a:prstDash val="sysDot"/>
            <a:round/>
          </a:ln>
          <a:effectLst/>
        </c:spPr>
        <c:marker>
          <c:symbol val="none"/>
        </c:marker>
        <c:dLbl>
          <c:idx val="0"/>
          <c:numFmt formatCode="&quot;Gemiddeld&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nl-NL"/>
            </a:p>
          </c:txPr>
          <c:dLblPos val="t"/>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2"/>
            </a:solidFill>
            <a:prstDash val="sysDot"/>
            <a:round/>
          </a:ln>
          <a:effectLst/>
        </c:spPr>
        <c:marker>
          <c:symbol val="none"/>
        </c:marker>
        <c:dLbl>
          <c:idx val="0"/>
          <c:layout>
            <c:manualLayout>
              <c:x val="0.21686316237497333"/>
              <c:y val="-4.9340755482487814E-2"/>
            </c:manualLayout>
          </c:layout>
          <c:numFmt formatCode="&quot;Gemiddeld&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nl-NL"/>
            </a:p>
          </c:txPr>
          <c:dLblPos val="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Huw!$Q$7</c:f>
              <c:strCache>
                <c:ptCount val="1"/>
                <c:pt idx="0">
                  <c:v>Som van Aantal</c:v>
                </c:pt>
              </c:strCache>
            </c:strRef>
          </c:tx>
          <c:spPr>
            <a:ln w="28575" cap="rnd">
              <a:solidFill>
                <a:schemeClr val="bg1"/>
              </a:solidFill>
              <a:round/>
            </a:ln>
            <a:effectLst/>
          </c:spPr>
          <c:marker>
            <c:symbol val="none"/>
          </c:marker>
          <c:cat>
            <c:multiLvlStrRef>
              <c:f>Huw!$O$8:$P$43</c:f>
              <c:multiLvlStrCache>
                <c:ptCount val="3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lvl>
                <c:lvl>
                  <c:pt idx="0">
                    <c:v>2019</c:v>
                  </c:pt>
                  <c:pt idx="12">
                    <c:v>2020</c:v>
                  </c:pt>
                  <c:pt idx="24">
                    <c:v>2021</c:v>
                  </c:pt>
                </c:lvl>
              </c:multiLvlStrCache>
            </c:multiLvlStrRef>
          </c:cat>
          <c:val>
            <c:numRef>
              <c:f>Huw!$Q$8:$Q$43</c:f>
              <c:numCache>
                <c:formatCode>#,##0</c:formatCode>
                <c:ptCount val="35"/>
                <c:pt idx="0">
                  <c:v>4486</c:v>
                </c:pt>
                <c:pt idx="1">
                  <c:v>4483</c:v>
                </c:pt>
                <c:pt idx="2">
                  <c:v>4860</c:v>
                </c:pt>
                <c:pt idx="3">
                  <c:v>6332</c:v>
                </c:pt>
                <c:pt idx="4">
                  <c:v>9480</c:v>
                </c:pt>
                <c:pt idx="5">
                  <c:v>10002</c:v>
                </c:pt>
                <c:pt idx="6">
                  <c:v>8802</c:v>
                </c:pt>
                <c:pt idx="7">
                  <c:v>9019</c:v>
                </c:pt>
                <c:pt idx="8">
                  <c:v>10801</c:v>
                </c:pt>
                <c:pt idx="9">
                  <c:v>6894</c:v>
                </c:pt>
                <c:pt idx="10">
                  <c:v>5013</c:v>
                </c:pt>
                <c:pt idx="11">
                  <c:v>5278</c:v>
                </c:pt>
                <c:pt idx="12">
                  <c:v>4479</c:v>
                </c:pt>
                <c:pt idx="13">
                  <c:v>5590</c:v>
                </c:pt>
                <c:pt idx="14">
                  <c:v>4747</c:v>
                </c:pt>
                <c:pt idx="15">
                  <c:v>3723</c:v>
                </c:pt>
                <c:pt idx="16">
                  <c:v>4552</c:v>
                </c:pt>
                <c:pt idx="17">
                  <c:v>6651</c:v>
                </c:pt>
                <c:pt idx="18">
                  <c:v>7809</c:v>
                </c:pt>
                <c:pt idx="19">
                  <c:v>8957</c:v>
                </c:pt>
                <c:pt idx="20">
                  <c:v>9661</c:v>
                </c:pt>
                <c:pt idx="21">
                  <c:v>7280</c:v>
                </c:pt>
                <c:pt idx="22">
                  <c:v>5273</c:v>
                </c:pt>
                <c:pt idx="23">
                  <c:v>5647</c:v>
                </c:pt>
                <c:pt idx="24">
                  <c:v>4085</c:v>
                </c:pt>
                <c:pt idx="25">
                  <c:v>4536</c:v>
                </c:pt>
                <c:pt idx="26">
                  <c:v>5625</c:v>
                </c:pt>
                <c:pt idx="27">
                  <c:v>5301</c:v>
                </c:pt>
                <c:pt idx="28">
                  <c:v>7345</c:v>
                </c:pt>
                <c:pt idx="29">
                  <c:v>8690</c:v>
                </c:pt>
                <c:pt idx="30">
                  <c:v>8849</c:v>
                </c:pt>
                <c:pt idx="31">
                  <c:v>9575</c:v>
                </c:pt>
                <c:pt idx="32">
                  <c:v>10358</c:v>
                </c:pt>
                <c:pt idx="33">
                  <c:v>6876</c:v>
                </c:pt>
                <c:pt idx="34">
                  <c:v>5681</c:v>
                </c:pt>
              </c:numCache>
            </c:numRef>
          </c:val>
          <c:smooth val="0"/>
          <c:extLst>
            <c:ext xmlns:c16="http://schemas.microsoft.com/office/drawing/2014/chart" uri="{C3380CC4-5D6E-409C-BE32-E72D297353CC}">
              <c16:uniqueId val="{00000000-B827-46BD-9606-37C006918FE9}"/>
            </c:ext>
          </c:extLst>
        </c:ser>
        <c:ser>
          <c:idx val="1"/>
          <c:order val="1"/>
          <c:tx>
            <c:strRef>
              <c:f>Huw!$R$7</c:f>
              <c:strCache>
                <c:ptCount val="1"/>
                <c:pt idx="0">
                  <c:v>Som van Gemiddeld</c:v>
                </c:pt>
              </c:strCache>
            </c:strRef>
          </c:tx>
          <c:spPr>
            <a:ln w="28575" cap="rnd">
              <a:solidFill>
                <a:schemeClr val="accent2"/>
              </a:solidFill>
              <a:prstDash val="sysDot"/>
              <a:round/>
            </a:ln>
            <a:effectLst/>
          </c:spPr>
          <c:marker>
            <c:symbol val="none"/>
          </c:marker>
          <c:dPt>
            <c:idx val="0"/>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0-B352-4565-BD3B-1D3D630FE933}"/>
              </c:ext>
            </c:extLst>
          </c:dPt>
          <c:dLbls>
            <c:dLbl>
              <c:idx val="0"/>
              <c:layout>
                <c:manualLayout>
                  <c:x val="0.21686316237497333"/>
                  <c:y val="-4.9340755482487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52-4565-BD3B-1D3D630FE933}"/>
                </c:ext>
              </c:extLst>
            </c:dLbl>
            <c:numFmt formatCode="&quot;Gemiddeld&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nl-NL"/>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Huw!$O$8:$P$43</c:f>
              <c:multiLvlStrCache>
                <c:ptCount val="3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lvl>
                <c:lvl>
                  <c:pt idx="0">
                    <c:v>2019</c:v>
                  </c:pt>
                  <c:pt idx="12">
                    <c:v>2020</c:v>
                  </c:pt>
                  <c:pt idx="24">
                    <c:v>2021</c:v>
                  </c:pt>
                </c:lvl>
              </c:multiLvlStrCache>
            </c:multiLvlStrRef>
          </c:cat>
          <c:val>
            <c:numRef>
              <c:f>Huw!$R$8:$R$43</c:f>
              <c:numCache>
                <c:formatCode>#,##0</c:formatCode>
                <c:ptCount val="35"/>
                <c:pt idx="0">
                  <c:v>6764</c:v>
                </c:pt>
                <c:pt idx="1">
                  <c:v>6764</c:v>
                </c:pt>
                <c:pt idx="2">
                  <c:v>6764</c:v>
                </c:pt>
                <c:pt idx="3">
                  <c:v>6764</c:v>
                </c:pt>
                <c:pt idx="4">
                  <c:v>6764</c:v>
                </c:pt>
                <c:pt idx="5">
                  <c:v>6764</c:v>
                </c:pt>
                <c:pt idx="6">
                  <c:v>6764</c:v>
                </c:pt>
                <c:pt idx="7">
                  <c:v>6764</c:v>
                </c:pt>
                <c:pt idx="8">
                  <c:v>6764</c:v>
                </c:pt>
                <c:pt idx="9">
                  <c:v>6764</c:v>
                </c:pt>
                <c:pt idx="10">
                  <c:v>6764</c:v>
                </c:pt>
                <c:pt idx="11">
                  <c:v>6764</c:v>
                </c:pt>
                <c:pt idx="12">
                  <c:v>6764</c:v>
                </c:pt>
                <c:pt idx="13">
                  <c:v>6764</c:v>
                </c:pt>
                <c:pt idx="14">
                  <c:v>6764</c:v>
                </c:pt>
                <c:pt idx="15">
                  <c:v>6764</c:v>
                </c:pt>
                <c:pt idx="16">
                  <c:v>6764</c:v>
                </c:pt>
                <c:pt idx="17">
                  <c:v>6764</c:v>
                </c:pt>
                <c:pt idx="18">
                  <c:v>6764</c:v>
                </c:pt>
                <c:pt idx="19">
                  <c:v>6764</c:v>
                </c:pt>
                <c:pt idx="20">
                  <c:v>6764</c:v>
                </c:pt>
                <c:pt idx="21">
                  <c:v>6764</c:v>
                </c:pt>
                <c:pt idx="22">
                  <c:v>6764</c:v>
                </c:pt>
                <c:pt idx="23">
                  <c:v>6764</c:v>
                </c:pt>
                <c:pt idx="24">
                  <c:v>6764</c:v>
                </c:pt>
                <c:pt idx="25">
                  <c:v>6764</c:v>
                </c:pt>
                <c:pt idx="26">
                  <c:v>6764</c:v>
                </c:pt>
                <c:pt idx="27">
                  <c:v>6764</c:v>
                </c:pt>
                <c:pt idx="28">
                  <c:v>6764</c:v>
                </c:pt>
                <c:pt idx="29">
                  <c:v>6764</c:v>
                </c:pt>
                <c:pt idx="30">
                  <c:v>6764</c:v>
                </c:pt>
                <c:pt idx="31">
                  <c:v>6764</c:v>
                </c:pt>
                <c:pt idx="32">
                  <c:v>6764</c:v>
                </c:pt>
                <c:pt idx="33">
                  <c:v>6764</c:v>
                </c:pt>
                <c:pt idx="34">
                  <c:v>6764</c:v>
                </c:pt>
              </c:numCache>
            </c:numRef>
          </c:val>
          <c:smooth val="0"/>
          <c:extLst>
            <c:ext xmlns:c16="http://schemas.microsoft.com/office/drawing/2014/chart" uri="{C3380CC4-5D6E-409C-BE32-E72D297353CC}">
              <c16:uniqueId val="{00000001-B827-46BD-9606-37C006918FE9}"/>
            </c:ext>
          </c:extLst>
        </c:ser>
        <c:dLbls>
          <c:showLegendKey val="0"/>
          <c:showVal val="0"/>
          <c:showCatName val="0"/>
          <c:showSerName val="0"/>
          <c:showPercent val="0"/>
          <c:showBubbleSize val="0"/>
        </c:dLbls>
        <c:smooth val="0"/>
        <c:axId val="1659405536"/>
        <c:axId val="1656934240"/>
      </c:lineChart>
      <c:catAx>
        <c:axId val="165940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656934240"/>
        <c:crosses val="autoZero"/>
        <c:auto val="1"/>
        <c:lblAlgn val="ctr"/>
        <c:lblOffset val="100"/>
        <c:noMultiLvlLbl val="0"/>
      </c:catAx>
      <c:valAx>
        <c:axId val="1656934240"/>
        <c:scaling>
          <c:orientation val="minMax"/>
          <c:max val="15000"/>
          <c:min val="0"/>
        </c:scaling>
        <c:delete val="0"/>
        <c:axPos val="l"/>
        <c:numFmt formatCode="#,##0" sourceLinked="0"/>
        <c:majorTickMark val="none"/>
        <c:minorTickMark val="none"/>
        <c:tickLblPos val="nextTo"/>
        <c:spPr>
          <a:noFill/>
          <a:ln w="25400">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659405536"/>
        <c:crosses val="autoZero"/>
        <c:crossBetween val="between"/>
        <c:majorUnit val="1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AECA36"/>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[Slicers_2b.xlsx]Veiligheid!Draaitabel3</c:name>
    <c:fmtId val="0"/>
  </c:pivotSource>
  <c:chart>
    <c:autoTitleDeleted val="1"/>
    <c:pivotFmts>
      <c:pivotFmt>
        <c:idx val="0"/>
        <c:spPr>
          <a:ln w="28575" cap="rnd">
            <a:solidFill>
              <a:schemeClr val="bg1"/>
            </a:solidFill>
            <a:round/>
          </a:ln>
          <a:effectLst/>
        </c:spPr>
        <c:marker>
          <c:symbol val="none"/>
        </c:marker>
      </c:pivotFmt>
      <c:pivotFmt>
        <c:idx val="1"/>
        <c:spPr>
          <a:ln w="28575" cap="rnd">
            <a:solidFill>
              <a:schemeClr val="accent1"/>
            </a:solidFill>
            <a:prstDash val="sysDot"/>
            <a:round/>
          </a:ln>
          <a:effectLst/>
        </c:spPr>
        <c:marker>
          <c:symbol val="none"/>
        </c:marker>
      </c:pivotFmt>
    </c:pivotFmts>
    <c:plotArea>
      <c:layout/>
      <c:lineChart>
        <c:grouping val="standard"/>
        <c:varyColors val="0"/>
        <c:ser>
          <c:idx val="0"/>
          <c:order val="0"/>
          <c:tx>
            <c:strRef>
              <c:f>Veiligheid!$P$2</c:f>
              <c:strCache>
                <c:ptCount val="1"/>
                <c:pt idx="0">
                  <c:v>Som van Geregistreerde misdrijven</c:v>
                </c:pt>
              </c:strCache>
            </c:strRef>
          </c:tx>
          <c:spPr>
            <a:ln w="28575" cap="rnd">
              <a:solidFill>
                <a:schemeClr val="bg1"/>
              </a:solidFill>
              <a:round/>
            </a:ln>
            <a:effectLst/>
          </c:spPr>
          <c:marker>
            <c:symbol val="none"/>
          </c:marker>
          <c:cat>
            <c:multiLvlStrRef>
              <c:f>Veiligheid!$N$3:$O$64</c:f>
              <c:multiLvlStrCache>
                <c:ptCount val="61"/>
                <c:lvl>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pt idx="25">
                    <c:v>1</c:v>
                  </c:pt>
                  <c:pt idx="26">
                    <c:v>2</c:v>
                  </c:pt>
                  <c:pt idx="27">
                    <c:v>3</c:v>
                  </c:pt>
                  <c:pt idx="28">
                    <c:v>4</c:v>
                  </c:pt>
                  <c:pt idx="29">
                    <c:v>5</c:v>
                  </c:pt>
                  <c:pt idx="30">
                    <c:v>6</c:v>
                  </c:pt>
                  <c:pt idx="31">
                    <c:v>7</c:v>
                  </c:pt>
                  <c:pt idx="32">
                    <c:v>8</c:v>
                  </c:pt>
                  <c:pt idx="33">
                    <c:v>9</c:v>
                  </c:pt>
                  <c:pt idx="34">
                    <c:v>10</c:v>
                  </c:pt>
                  <c:pt idx="35">
                    <c:v>11</c:v>
                  </c:pt>
                  <c:pt idx="36">
                    <c:v>12</c:v>
                  </c:pt>
                  <c:pt idx="37">
                    <c:v>1</c:v>
                  </c:pt>
                  <c:pt idx="38">
                    <c:v>2</c:v>
                  </c:pt>
                  <c:pt idx="39">
                    <c:v>3</c:v>
                  </c:pt>
                  <c:pt idx="40">
                    <c:v>4</c:v>
                  </c:pt>
                  <c:pt idx="41">
                    <c:v>5</c:v>
                  </c:pt>
                  <c:pt idx="42">
                    <c:v>6</c:v>
                  </c:pt>
                  <c:pt idx="43">
                    <c:v>7</c:v>
                  </c:pt>
                  <c:pt idx="44">
                    <c:v>8</c:v>
                  </c:pt>
                  <c:pt idx="45">
                    <c:v>9</c:v>
                  </c:pt>
                  <c:pt idx="46">
                    <c:v>10</c:v>
                  </c:pt>
                  <c:pt idx="47">
                    <c:v>11</c:v>
                  </c:pt>
                  <c:pt idx="48">
                    <c:v>12</c:v>
                  </c:pt>
                  <c:pt idx="49">
                    <c:v>1</c:v>
                  </c:pt>
                  <c:pt idx="50">
                    <c:v>2</c:v>
                  </c:pt>
                  <c:pt idx="51">
                    <c:v>3</c:v>
                  </c:pt>
                  <c:pt idx="52">
                    <c:v>4</c:v>
                  </c:pt>
                  <c:pt idx="53">
                    <c:v>5</c:v>
                  </c:pt>
                  <c:pt idx="54">
                    <c:v>6</c:v>
                  </c:pt>
                  <c:pt idx="55">
                    <c:v>7</c:v>
                  </c:pt>
                  <c:pt idx="56">
                    <c:v>8</c:v>
                  </c:pt>
                  <c:pt idx="57">
                    <c:v>9</c:v>
                  </c:pt>
                  <c:pt idx="58">
                    <c:v>10</c:v>
                  </c:pt>
                  <c:pt idx="59">
                    <c:v>11</c:v>
                  </c:pt>
                  <c:pt idx="60">
                    <c:v>12</c:v>
                  </c:pt>
                </c:lvl>
                <c:lvl>
                  <c:pt idx="0">
                    <c:v>2016</c:v>
                  </c:pt>
                  <c:pt idx="1">
                    <c:v>2017</c:v>
                  </c:pt>
                  <c:pt idx="13">
                    <c:v>2018</c:v>
                  </c:pt>
                  <c:pt idx="25">
                    <c:v>2019</c:v>
                  </c:pt>
                  <c:pt idx="37">
                    <c:v>2020</c:v>
                  </c:pt>
                  <c:pt idx="49">
                    <c:v>2021</c:v>
                  </c:pt>
                </c:lvl>
              </c:multiLvlStrCache>
            </c:multiLvlStrRef>
          </c:cat>
          <c:val>
            <c:numRef>
              <c:f>Veiligheid!$P$3:$P$64</c:f>
              <c:numCache>
                <c:formatCode>General</c:formatCode>
                <c:ptCount val="61"/>
                <c:pt idx="0">
                  <c:v>74113</c:v>
                </c:pt>
                <c:pt idx="1">
                  <c:v>73839</c:v>
                </c:pt>
                <c:pt idx="2">
                  <c:v>66691</c:v>
                </c:pt>
                <c:pt idx="3">
                  <c:v>76148</c:v>
                </c:pt>
                <c:pt idx="4">
                  <c:v>64852.000000000007</c:v>
                </c:pt>
                <c:pt idx="5">
                  <c:v>70027</c:v>
                </c:pt>
                <c:pt idx="6">
                  <c:v>69264</c:v>
                </c:pt>
                <c:pt idx="7">
                  <c:v>69037</c:v>
                </c:pt>
                <c:pt idx="8">
                  <c:v>65288</c:v>
                </c:pt>
                <c:pt idx="9">
                  <c:v>64230.999999999993</c:v>
                </c:pt>
                <c:pt idx="10">
                  <c:v>69184</c:v>
                </c:pt>
                <c:pt idx="11">
                  <c:v>66112</c:v>
                </c:pt>
                <c:pt idx="12">
                  <c:v>61930</c:v>
                </c:pt>
                <c:pt idx="13">
                  <c:v>66900</c:v>
                </c:pt>
                <c:pt idx="14">
                  <c:v>56854</c:v>
                </c:pt>
                <c:pt idx="15">
                  <c:v>61153</c:v>
                </c:pt>
                <c:pt idx="16">
                  <c:v>61261</c:v>
                </c:pt>
                <c:pt idx="17">
                  <c:v>64525.000000000007</c:v>
                </c:pt>
                <c:pt idx="18">
                  <c:v>64238</c:v>
                </c:pt>
                <c:pt idx="19">
                  <c:v>66406</c:v>
                </c:pt>
                <c:pt idx="20">
                  <c:v>64730.000000000007</c:v>
                </c:pt>
                <c:pt idx="21">
                  <c:v>62994</c:v>
                </c:pt>
                <c:pt idx="22">
                  <c:v>69749</c:v>
                </c:pt>
                <c:pt idx="23">
                  <c:v>68591</c:v>
                </c:pt>
                <c:pt idx="24">
                  <c:v>63029</c:v>
                </c:pt>
                <c:pt idx="25">
                  <c:v>67098</c:v>
                </c:pt>
                <c:pt idx="26">
                  <c:v>60918</c:v>
                </c:pt>
                <c:pt idx="27">
                  <c:v>67209</c:v>
                </c:pt>
                <c:pt idx="28">
                  <c:v>65456</c:v>
                </c:pt>
                <c:pt idx="29">
                  <c:v>65808</c:v>
                </c:pt>
                <c:pt idx="30">
                  <c:v>65403.000000000007</c:v>
                </c:pt>
                <c:pt idx="31">
                  <c:v>69994</c:v>
                </c:pt>
                <c:pt idx="32">
                  <c:v>64039</c:v>
                </c:pt>
                <c:pt idx="33">
                  <c:v>66065</c:v>
                </c:pt>
                <c:pt idx="34">
                  <c:v>72780</c:v>
                </c:pt>
                <c:pt idx="35">
                  <c:v>70217</c:v>
                </c:pt>
                <c:pt idx="36">
                  <c:v>68661</c:v>
                </c:pt>
                <c:pt idx="37">
                  <c:v>73964</c:v>
                </c:pt>
                <c:pt idx="38">
                  <c:v>66085</c:v>
                </c:pt>
                <c:pt idx="39">
                  <c:v>60931</c:v>
                </c:pt>
                <c:pt idx="40">
                  <c:v>56462</c:v>
                </c:pt>
                <c:pt idx="41">
                  <c:v>64080</c:v>
                </c:pt>
                <c:pt idx="42">
                  <c:v>67704</c:v>
                </c:pt>
                <c:pt idx="43">
                  <c:v>70633</c:v>
                </c:pt>
                <c:pt idx="44">
                  <c:v>66956</c:v>
                </c:pt>
                <c:pt idx="45">
                  <c:v>69577</c:v>
                </c:pt>
                <c:pt idx="46">
                  <c:v>69616</c:v>
                </c:pt>
                <c:pt idx="47">
                  <c:v>67114</c:v>
                </c:pt>
                <c:pt idx="48">
                  <c:v>64531.000000000007</c:v>
                </c:pt>
                <c:pt idx="49">
                  <c:v>59599</c:v>
                </c:pt>
                <c:pt idx="50">
                  <c:v>51512</c:v>
                </c:pt>
                <c:pt idx="51">
                  <c:v>64607</c:v>
                </c:pt>
                <c:pt idx="52">
                  <c:v>56697</c:v>
                </c:pt>
                <c:pt idx="53">
                  <c:v>59897</c:v>
                </c:pt>
                <c:pt idx="54">
                  <c:v>64122</c:v>
                </c:pt>
                <c:pt idx="55">
                  <c:v>64943</c:v>
                </c:pt>
                <c:pt idx="56">
                  <c:v>61690</c:v>
                </c:pt>
                <c:pt idx="57">
                  <c:v>63455</c:v>
                </c:pt>
                <c:pt idx="58">
                  <c:v>67245</c:v>
                </c:pt>
                <c:pt idx="59">
                  <c:v>66390</c:v>
                </c:pt>
                <c:pt idx="60">
                  <c:v>59498</c:v>
                </c:pt>
              </c:numCache>
            </c:numRef>
          </c:val>
          <c:smooth val="0"/>
          <c:extLst>
            <c:ext xmlns:c16="http://schemas.microsoft.com/office/drawing/2014/chart" uri="{C3380CC4-5D6E-409C-BE32-E72D297353CC}">
              <c16:uniqueId val="{00000000-4932-42F8-B68C-567AD3D8A9F4}"/>
            </c:ext>
          </c:extLst>
        </c:ser>
        <c:ser>
          <c:idx val="1"/>
          <c:order val="1"/>
          <c:tx>
            <c:strRef>
              <c:f>Veiligheid!$Q$2</c:f>
              <c:strCache>
                <c:ptCount val="1"/>
                <c:pt idx="0">
                  <c:v>Som van Gemiddeld</c:v>
                </c:pt>
              </c:strCache>
            </c:strRef>
          </c:tx>
          <c:spPr>
            <a:ln w="28575" cap="rnd">
              <a:solidFill>
                <a:schemeClr val="accent2"/>
              </a:solidFill>
              <a:prstDash val="sysDot"/>
              <a:round/>
            </a:ln>
            <a:effectLst/>
          </c:spPr>
          <c:marker>
            <c:symbol val="none"/>
          </c:marker>
          <c:cat>
            <c:multiLvlStrRef>
              <c:f>Veiligheid!$N$3:$O$64</c:f>
              <c:multiLvlStrCache>
                <c:ptCount val="61"/>
                <c:lvl>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pt idx="25">
                    <c:v>1</c:v>
                  </c:pt>
                  <c:pt idx="26">
                    <c:v>2</c:v>
                  </c:pt>
                  <c:pt idx="27">
                    <c:v>3</c:v>
                  </c:pt>
                  <c:pt idx="28">
                    <c:v>4</c:v>
                  </c:pt>
                  <c:pt idx="29">
                    <c:v>5</c:v>
                  </c:pt>
                  <c:pt idx="30">
                    <c:v>6</c:v>
                  </c:pt>
                  <c:pt idx="31">
                    <c:v>7</c:v>
                  </c:pt>
                  <c:pt idx="32">
                    <c:v>8</c:v>
                  </c:pt>
                  <c:pt idx="33">
                    <c:v>9</c:v>
                  </c:pt>
                  <c:pt idx="34">
                    <c:v>10</c:v>
                  </c:pt>
                  <c:pt idx="35">
                    <c:v>11</c:v>
                  </c:pt>
                  <c:pt idx="36">
                    <c:v>12</c:v>
                  </c:pt>
                  <c:pt idx="37">
                    <c:v>1</c:v>
                  </c:pt>
                  <c:pt idx="38">
                    <c:v>2</c:v>
                  </c:pt>
                  <c:pt idx="39">
                    <c:v>3</c:v>
                  </c:pt>
                  <c:pt idx="40">
                    <c:v>4</c:v>
                  </c:pt>
                  <c:pt idx="41">
                    <c:v>5</c:v>
                  </c:pt>
                  <c:pt idx="42">
                    <c:v>6</c:v>
                  </c:pt>
                  <c:pt idx="43">
                    <c:v>7</c:v>
                  </c:pt>
                  <c:pt idx="44">
                    <c:v>8</c:v>
                  </c:pt>
                  <c:pt idx="45">
                    <c:v>9</c:v>
                  </c:pt>
                  <c:pt idx="46">
                    <c:v>10</c:v>
                  </c:pt>
                  <c:pt idx="47">
                    <c:v>11</c:v>
                  </c:pt>
                  <c:pt idx="48">
                    <c:v>12</c:v>
                  </c:pt>
                  <c:pt idx="49">
                    <c:v>1</c:v>
                  </c:pt>
                  <c:pt idx="50">
                    <c:v>2</c:v>
                  </c:pt>
                  <c:pt idx="51">
                    <c:v>3</c:v>
                  </c:pt>
                  <c:pt idx="52">
                    <c:v>4</c:v>
                  </c:pt>
                  <c:pt idx="53">
                    <c:v>5</c:v>
                  </c:pt>
                  <c:pt idx="54">
                    <c:v>6</c:v>
                  </c:pt>
                  <c:pt idx="55">
                    <c:v>7</c:v>
                  </c:pt>
                  <c:pt idx="56">
                    <c:v>8</c:v>
                  </c:pt>
                  <c:pt idx="57">
                    <c:v>9</c:v>
                  </c:pt>
                  <c:pt idx="58">
                    <c:v>10</c:v>
                  </c:pt>
                  <c:pt idx="59">
                    <c:v>11</c:v>
                  </c:pt>
                  <c:pt idx="60">
                    <c:v>12</c:v>
                  </c:pt>
                </c:lvl>
                <c:lvl>
                  <c:pt idx="0">
                    <c:v>2016</c:v>
                  </c:pt>
                  <c:pt idx="1">
                    <c:v>2017</c:v>
                  </c:pt>
                  <c:pt idx="13">
                    <c:v>2018</c:v>
                  </c:pt>
                  <c:pt idx="25">
                    <c:v>2019</c:v>
                  </c:pt>
                  <c:pt idx="37">
                    <c:v>2020</c:v>
                  </c:pt>
                  <c:pt idx="49">
                    <c:v>2021</c:v>
                  </c:pt>
                </c:lvl>
              </c:multiLvlStrCache>
            </c:multiLvlStrRef>
          </c:cat>
          <c:val>
            <c:numRef>
              <c:f>Veiligheid!$Q$3:$Q$64</c:f>
              <c:numCache>
                <c:formatCode>General</c:formatCode>
                <c:ptCount val="61"/>
                <c:pt idx="0">
                  <c:v>65608.229508196717</c:v>
                </c:pt>
                <c:pt idx="1">
                  <c:v>65608.229508196717</c:v>
                </c:pt>
                <c:pt idx="2">
                  <c:v>65608.229508196717</c:v>
                </c:pt>
                <c:pt idx="3">
                  <c:v>65608.229508196717</c:v>
                </c:pt>
                <c:pt idx="4">
                  <c:v>65608.229508196717</c:v>
                </c:pt>
                <c:pt idx="5">
                  <c:v>65608.229508196717</c:v>
                </c:pt>
                <c:pt idx="6">
                  <c:v>65608.229508196717</c:v>
                </c:pt>
                <c:pt idx="7">
                  <c:v>65608.229508196717</c:v>
                </c:pt>
                <c:pt idx="8">
                  <c:v>65608.229508196717</c:v>
                </c:pt>
                <c:pt idx="9">
                  <c:v>65608.229508196717</c:v>
                </c:pt>
                <c:pt idx="10">
                  <c:v>65608.229508196717</c:v>
                </c:pt>
                <c:pt idx="11">
                  <c:v>65608.229508196717</c:v>
                </c:pt>
                <c:pt idx="12">
                  <c:v>65608.229508196717</c:v>
                </c:pt>
                <c:pt idx="13">
                  <c:v>65608.229508196717</c:v>
                </c:pt>
                <c:pt idx="14">
                  <c:v>65608.229508196717</c:v>
                </c:pt>
                <c:pt idx="15">
                  <c:v>65608.229508196717</c:v>
                </c:pt>
                <c:pt idx="16">
                  <c:v>65608.229508196717</c:v>
                </c:pt>
                <c:pt idx="17">
                  <c:v>65608.229508196717</c:v>
                </c:pt>
                <c:pt idx="18">
                  <c:v>65608.229508196717</c:v>
                </c:pt>
                <c:pt idx="19">
                  <c:v>65608.229508196717</c:v>
                </c:pt>
                <c:pt idx="20">
                  <c:v>65608.229508196717</c:v>
                </c:pt>
                <c:pt idx="21">
                  <c:v>65608.229508196717</c:v>
                </c:pt>
                <c:pt idx="22">
                  <c:v>65608.229508196717</c:v>
                </c:pt>
                <c:pt idx="23">
                  <c:v>65608.229508196717</c:v>
                </c:pt>
                <c:pt idx="24">
                  <c:v>65608.229508196717</c:v>
                </c:pt>
                <c:pt idx="25">
                  <c:v>65608.229508196717</c:v>
                </c:pt>
                <c:pt idx="26">
                  <c:v>65608.229508196717</c:v>
                </c:pt>
                <c:pt idx="27">
                  <c:v>65608.229508196717</c:v>
                </c:pt>
                <c:pt idx="28">
                  <c:v>65608.229508196717</c:v>
                </c:pt>
                <c:pt idx="29">
                  <c:v>65608.229508196717</c:v>
                </c:pt>
                <c:pt idx="30">
                  <c:v>65608.229508196717</c:v>
                </c:pt>
                <c:pt idx="31">
                  <c:v>65608.229508196717</c:v>
                </c:pt>
                <c:pt idx="32">
                  <c:v>65608.229508196717</c:v>
                </c:pt>
                <c:pt idx="33">
                  <c:v>65608.229508196717</c:v>
                </c:pt>
                <c:pt idx="34">
                  <c:v>65608.229508196717</c:v>
                </c:pt>
                <c:pt idx="35">
                  <c:v>65608.229508196717</c:v>
                </c:pt>
                <c:pt idx="36">
                  <c:v>65608.229508196717</c:v>
                </c:pt>
                <c:pt idx="37">
                  <c:v>65608.229508196717</c:v>
                </c:pt>
                <c:pt idx="38">
                  <c:v>65608.229508196717</c:v>
                </c:pt>
                <c:pt idx="39">
                  <c:v>65608.229508196717</c:v>
                </c:pt>
                <c:pt idx="40">
                  <c:v>65608.229508196717</c:v>
                </c:pt>
                <c:pt idx="41">
                  <c:v>65608.229508196717</c:v>
                </c:pt>
                <c:pt idx="42">
                  <c:v>65608.229508196717</c:v>
                </c:pt>
                <c:pt idx="43">
                  <c:v>65608.229508196717</c:v>
                </c:pt>
                <c:pt idx="44">
                  <c:v>65608.229508196717</c:v>
                </c:pt>
                <c:pt idx="45">
                  <c:v>65608.229508196717</c:v>
                </c:pt>
                <c:pt idx="46">
                  <c:v>65608.229508196717</c:v>
                </c:pt>
                <c:pt idx="47">
                  <c:v>65608.229508196717</c:v>
                </c:pt>
                <c:pt idx="48">
                  <c:v>65608.229508196717</c:v>
                </c:pt>
                <c:pt idx="49">
                  <c:v>65608.229508196717</c:v>
                </c:pt>
                <c:pt idx="50">
                  <c:v>65608.229508196717</c:v>
                </c:pt>
                <c:pt idx="51">
                  <c:v>65608.229508196717</c:v>
                </c:pt>
                <c:pt idx="52">
                  <c:v>65608.229508196717</c:v>
                </c:pt>
                <c:pt idx="53">
                  <c:v>65608.229508196717</c:v>
                </c:pt>
                <c:pt idx="54">
                  <c:v>65608.229508196717</c:v>
                </c:pt>
                <c:pt idx="55">
                  <c:v>65608.229508196717</c:v>
                </c:pt>
                <c:pt idx="56">
                  <c:v>65608.229508196717</c:v>
                </c:pt>
                <c:pt idx="57">
                  <c:v>65608.229508196717</c:v>
                </c:pt>
                <c:pt idx="58">
                  <c:v>65608.229508196717</c:v>
                </c:pt>
                <c:pt idx="59">
                  <c:v>65608.229508196717</c:v>
                </c:pt>
                <c:pt idx="60">
                  <c:v>65608.229508196717</c:v>
                </c:pt>
              </c:numCache>
            </c:numRef>
          </c:val>
          <c:smooth val="0"/>
          <c:extLst>
            <c:ext xmlns:c16="http://schemas.microsoft.com/office/drawing/2014/chart" uri="{C3380CC4-5D6E-409C-BE32-E72D297353CC}">
              <c16:uniqueId val="{00000001-4932-42F8-B68C-567AD3D8A9F4}"/>
            </c:ext>
          </c:extLst>
        </c:ser>
        <c:dLbls>
          <c:showLegendKey val="0"/>
          <c:showVal val="0"/>
          <c:showCatName val="0"/>
          <c:showSerName val="0"/>
          <c:showPercent val="0"/>
          <c:showBubbleSize val="0"/>
        </c:dLbls>
        <c:smooth val="0"/>
        <c:axId val="1572634576"/>
        <c:axId val="1656312432"/>
      </c:lineChart>
      <c:catAx>
        <c:axId val="157263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656312432"/>
        <c:crosses val="autoZero"/>
        <c:auto val="1"/>
        <c:lblAlgn val="ctr"/>
        <c:lblOffset val="100"/>
        <c:noMultiLvlLbl val="0"/>
      </c:catAx>
      <c:valAx>
        <c:axId val="1656312432"/>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25400">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572634576"/>
        <c:crosses val="autoZero"/>
        <c:crossBetween val="between"/>
        <c:majorUnit val="4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86BD40"/>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[Slicers_2b.xlsx]DataTotaal!Draaitabel4</c:name>
    <c:fmtId val="0"/>
  </c:pivotSource>
  <c:chart>
    <c:title>
      <c:tx>
        <c:strRef>
          <c:f>DataTotaal!$H$2</c:f>
          <c:strCache>
            <c:ptCount val="1"/>
            <c:pt idx="0">
              <c:v>WoningPrijsIndex (2015=100)</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bg1"/>
              </a:solidFill>
              <a:latin typeface="+mn-lt"/>
              <a:ea typeface="+mn-ea"/>
              <a:cs typeface="+mn-cs"/>
            </a:defRPr>
          </a:pPr>
          <a:endParaRPr lang="nl-NL"/>
        </a:p>
      </c:txPr>
    </c:title>
    <c:autoTitleDeleted val="0"/>
    <c:pivotFmts>
      <c:pivotFmt>
        <c:idx val="0"/>
        <c:spPr>
          <a:ln w="63500" cap="rnd">
            <a:solidFill>
              <a:schemeClr val="accent2"/>
            </a:solidFill>
            <a:round/>
          </a:ln>
          <a:effectLst/>
        </c:spPr>
        <c:marker>
          <c:symbol val="none"/>
        </c:marker>
      </c:pivotFmt>
    </c:pivotFmts>
    <c:plotArea>
      <c:layout/>
      <c:lineChart>
        <c:grouping val="standard"/>
        <c:varyColors val="0"/>
        <c:ser>
          <c:idx val="0"/>
          <c:order val="0"/>
          <c:tx>
            <c:strRef>
              <c:f>DataTotaal!$H$2</c:f>
              <c:strCache>
                <c:ptCount val="1"/>
                <c:pt idx="0">
                  <c:v>Totaal</c:v>
                </c:pt>
              </c:strCache>
            </c:strRef>
          </c:tx>
          <c:spPr>
            <a:ln w="63500" cap="rnd">
              <a:solidFill>
                <a:schemeClr val="accent2"/>
              </a:solidFill>
              <a:round/>
            </a:ln>
            <a:effectLst/>
          </c:spPr>
          <c:marker>
            <c:symbol val="none"/>
          </c:marker>
          <c:cat>
            <c:multiLvlStrRef>
              <c:f>DataTotaal!$H$2</c:f>
              <c:multiLvlStrCache>
                <c:ptCount val="61"/>
                <c:lvl>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pt idx="25">
                    <c:v>12</c:v>
                  </c:pt>
                  <c:pt idx="26">
                    <c:v>1</c:v>
                  </c:pt>
                  <c:pt idx="27">
                    <c:v>2</c:v>
                  </c:pt>
                  <c:pt idx="28">
                    <c:v>3</c:v>
                  </c:pt>
                  <c:pt idx="29">
                    <c:v>4</c:v>
                  </c:pt>
                  <c:pt idx="30">
                    <c:v>5</c:v>
                  </c:pt>
                  <c:pt idx="31">
                    <c:v>6</c:v>
                  </c:pt>
                  <c:pt idx="32">
                    <c:v>7</c:v>
                  </c:pt>
                  <c:pt idx="33">
                    <c:v>8</c:v>
                  </c:pt>
                  <c:pt idx="34">
                    <c:v>9</c:v>
                  </c:pt>
                  <c:pt idx="35">
                    <c:v>10</c:v>
                  </c:pt>
                  <c:pt idx="36">
                    <c:v>11</c:v>
                  </c:pt>
                  <c:pt idx="37">
                    <c:v>12</c:v>
                  </c:pt>
                  <c:pt idx="38">
                    <c:v>1</c:v>
                  </c:pt>
                  <c:pt idx="39">
                    <c:v>2</c:v>
                  </c:pt>
                  <c:pt idx="40">
                    <c:v>3</c:v>
                  </c:pt>
                  <c:pt idx="41">
                    <c:v>4</c:v>
                  </c:pt>
                  <c:pt idx="42">
                    <c:v>5</c:v>
                  </c:pt>
                  <c:pt idx="43">
                    <c:v>6</c:v>
                  </c:pt>
                  <c:pt idx="44">
                    <c:v>7</c:v>
                  </c:pt>
                  <c:pt idx="45">
                    <c:v>8</c:v>
                  </c:pt>
                  <c:pt idx="46">
                    <c:v>9</c:v>
                  </c:pt>
                  <c:pt idx="47">
                    <c:v>10</c:v>
                  </c:pt>
                  <c:pt idx="48">
                    <c:v>11</c:v>
                  </c:pt>
                  <c:pt idx="49">
                    <c:v>12</c:v>
                  </c:pt>
                  <c:pt idx="50">
                    <c:v>1</c:v>
                  </c:pt>
                  <c:pt idx="51">
                    <c:v>2</c:v>
                  </c:pt>
                  <c:pt idx="52">
                    <c:v>3</c:v>
                  </c:pt>
                  <c:pt idx="53">
                    <c:v>4</c:v>
                  </c:pt>
                  <c:pt idx="54">
                    <c:v>5</c:v>
                  </c:pt>
                  <c:pt idx="55">
                    <c:v>6</c:v>
                  </c:pt>
                  <c:pt idx="56">
                    <c:v>7</c:v>
                  </c:pt>
                  <c:pt idx="57">
                    <c:v>8</c:v>
                  </c:pt>
                  <c:pt idx="58">
                    <c:v>9</c:v>
                  </c:pt>
                  <c:pt idx="59">
                    <c:v>10</c:v>
                  </c:pt>
                  <c:pt idx="60">
                    <c:v>11</c:v>
                  </c:pt>
                </c:lvl>
                <c:lvl>
                  <c:pt idx="0">
                    <c:v>2016</c:v>
                  </c:pt>
                  <c:pt idx="2">
                    <c:v>2017</c:v>
                  </c:pt>
                  <c:pt idx="14">
                    <c:v>2018</c:v>
                  </c:pt>
                  <c:pt idx="26">
                    <c:v>2019</c:v>
                  </c:pt>
                  <c:pt idx="38">
                    <c:v>2020</c:v>
                  </c:pt>
                  <c:pt idx="50">
                    <c:v>2021</c:v>
                  </c:pt>
                </c:lvl>
              </c:multiLvlStrCache>
            </c:multiLvlStrRef>
          </c:cat>
          <c:val>
            <c:numRef>
              <c:f>DataTotaal!$H$2</c:f>
              <c:numCache>
                <c:formatCode>General</c:formatCode>
                <c:ptCount val="61"/>
                <c:pt idx="0">
                  <c:v>108</c:v>
                </c:pt>
                <c:pt idx="1">
                  <c:v>108</c:v>
                </c:pt>
                <c:pt idx="2">
                  <c:v>109</c:v>
                </c:pt>
                <c:pt idx="3">
                  <c:v>109</c:v>
                </c:pt>
                <c:pt idx="4">
                  <c:v>111</c:v>
                </c:pt>
                <c:pt idx="5">
                  <c:v>111</c:v>
                </c:pt>
                <c:pt idx="6">
                  <c:v>112</c:v>
                </c:pt>
                <c:pt idx="7">
                  <c:v>113</c:v>
                </c:pt>
                <c:pt idx="8">
                  <c:v>114</c:v>
                </c:pt>
                <c:pt idx="9">
                  <c:v>115</c:v>
                </c:pt>
                <c:pt idx="10">
                  <c:v>115</c:v>
                </c:pt>
                <c:pt idx="11">
                  <c:v>116</c:v>
                </c:pt>
                <c:pt idx="12">
                  <c:v>116</c:v>
                </c:pt>
                <c:pt idx="13">
                  <c:v>117</c:v>
                </c:pt>
                <c:pt idx="14">
                  <c:v>119</c:v>
                </c:pt>
                <c:pt idx="15">
                  <c:v>120</c:v>
                </c:pt>
                <c:pt idx="16">
                  <c:v>120</c:v>
                </c:pt>
                <c:pt idx="17">
                  <c:v>121</c:v>
                </c:pt>
                <c:pt idx="18">
                  <c:v>122</c:v>
                </c:pt>
                <c:pt idx="19">
                  <c:v>123</c:v>
                </c:pt>
                <c:pt idx="20">
                  <c:v>124</c:v>
                </c:pt>
                <c:pt idx="21">
                  <c:v>125</c:v>
                </c:pt>
                <c:pt idx="22">
                  <c:v>126</c:v>
                </c:pt>
                <c:pt idx="23">
                  <c:v>126</c:v>
                </c:pt>
                <c:pt idx="24">
                  <c:v>127</c:v>
                </c:pt>
                <c:pt idx="25">
                  <c:v>127</c:v>
                </c:pt>
                <c:pt idx="26">
                  <c:v>129</c:v>
                </c:pt>
                <c:pt idx="27">
                  <c:v>129</c:v>
                </c:pt>
                <c:pt idx="28">
                  <c:v>129</c:v>
                </c:pt>
                <c:pt idx="29">
                  <c:v>130</c:v>
                </c:pt>
                <c:pt idx="30">
                  <c:v>130</c:v>
                </c:pt>
                <c:pt idx="31">
                  <c:v>131</c:v>
                </c:pt>
                <c:pt idx="32">
                  <c:v>132</c:v>
                </c:pt>
                <c:pt idx="33">
                  <c:v>133</c:v>
                </c:pt>
                <c:pt idx="34">
                  <c:v>133</c:v>
                </c:pt>
                <c:pt idx="35">
                  <c:v>134</c:v>
                </c:pt>
                <c:pt idx="36">
                  <c:v>135</c:v>
                </c:pt>
                <c:pt idx="37">
                  <c:v>135</c:v>
                </c:pt>
                <c:pt idx="38">
                  <c:v>137</c:v>
                </c:pt>
                <c:pt idx="39">
                  <c:v>137</c:v>
                </c:pt>
                <c:pt idx="40">
                  <c:v>138</c:v>
                </c:pt>
                <c:pt idx="41">
                  <c:v>139</c:v>
                </c:pt>
                <c:pt idx="42">
                  <c:v>140</c:v>
                </c:pt>
                <c:pt idx="43">
                  <c:v>141</c:v>
                </c:pt>
                <c:pt idx="44">
                  <c:v>142</c:v>
                </c:pt>
                <c:pt idx="45">
                  <c:v>143</c:v>
                </c:pt>
                <c:pt idx="46">
                  <c:v>145</c:v>
                </c:pt>
                <c:pt idx="47">
                  <c:v>146</c:v>
                </c:pt>
                <c:pt idx="48">
                  <c:v>147</c:v>
                </c:pt>
                <c:pt idx="49">
                  <c:v>146</c:v>
                </c:pt>
                <c:pt idx="50">
                  <c:v>150</c:v>
                </c:pt>
                <c:pt idx="51">
                  <c:v>151</c:v>
                </c:pt>
                <c:pt idx="52">
                  <c:v>154</c:v>
                </c:pt>
                <c:pt idx="53">
                  <c:v>155</c:v>
                </c:pt>
                <c:pt idx="54">
                  <c:v>158</c:v>
                </c:pt>
                <c:pt idx="55">
                  <c:v>161</c:v>
                </c:pt>
                <c:pt idx="56">
                  <c:v>165</c:v>
                </c:pt>
                <c:pt idx="57">
                  <c:v>169</c:v>
                </c:pt>
                <c:pt idx="58">
                  <c:v>172</c:v>
                </c:pt>
                <c:pt idx="59">
                  <c:v>173</c:v>
                </c:pt>
                <c:pt idx="60">
                  <c:v>176</c:v>
                </c:pt>
              </c:numCache>
            </c:numRef>
          </c:val>
          <c:smooth val="0"/>
          <c:extLst>
            <c:ext xmlns:c16="http://schemas.microsoft.com/office/drawing/2014/chart" uri="{C3380CC4-5D6E-409C-BE32-E72D297353CC}">
              <c16:uniqueId val="{00000000-508B-4EEE-B1F3-4003C20023F5}"/>
            </c:ext>
          </c:extLst>
        </c:ser>
        <c:dLbls>
          <c:showLegendKey val="0"/>
          <c:showVal val="0"/>
          <c:showCatName val="0"/>
          <c:showSerName val="0"/>
          <c:showPercent val="0"/>
          <c:showBubbleSize val="0"/>
        </c:dLbls>
        <c:smooth val="0"/>
        <c:axId val="1564949488"/>
        <c:axId val="1656913072"/>
      </c:lineChart>
      <c:catAx>
        <c:axId val="156494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nl-NL"/>
          </a:p>
        </c:txPr>
        <c:crossAx val="1656913072"/>
        <c:crosses val="autoZero"/>
        <c:auto val="1"/>
        <c:lblAlgn val="ctr"/>
        <c:lblOffset val="100"/>
        <c:noMultiLvlLbl val="0"/>
      </c:catAx>
      <c:valAx>
        <c:axId val="1656913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nl-NL"/>
          </a:p>
        </c:txPr>
        <c:crossAx val="1564949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solidFill>
    <a:ln w="44450" cap="flat" cmpd="sng" algn="ctr">
      <a:solidFill>
        <a:schemeClr val="accent2"/>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[Slicers_2b.xlsx]Veiligheid2!Draaitabel6</c:name>
    <c:fmtId val="0"/>
  </c:pivotSource>
  <c:chart>
    <c:autoTitleDeleted val="1"/>
    <c:pivotFmts>
      <c:pivotFmt>
        <c:idx val="0"/>
        <c:spPr>
          <a:solidFill>
            <a:schemeClr val="accent1"/>
          </a:solidFill>
          <a:ln w="63500" cap="rnd">
            <a:solidFill>
              <a:schemeClr val="accent2"/>
            </a:solidFill>
            <a:round/>
          </a:ln>
          <a:effectLst/>
        </c:spPr>
        <c:marker>
          <c:symbol val="none"/>
        </c:marker>
      </c:pivotFmt>
      <c:pivotFmt>
        <c:idx val="1"/>
        <c:spPr>
          <a:solidFill>
            <a:schemeClr val="accent1"/>
          </a:solidFill>
          <a:ln w="63500" cap="rnd">
            <a:solidFill>
              <a:schemeClr val="accent2"/>
            </a:solidFill>
            <a:round/>
          </a:ln>
          <a:effectLst/>
        </c:spPr>
        <c:marker>
          <c:symbol val="none"/>
        </c:marker>
      </c:pivotFmt>
      <c:pivotFmt>
        <c:idx val="2"/>
        <c:spPr>
          <a:ln w="63500" cap="rnd">
            <a:solidFill>
              <a:schemeClr val="accent2"/>
            </a:solidFill>
            <a:round/>
          </a:ln>
          <a:effectLst/>
        </c:spPr>
        <c:marker>
          <c:symbol val="none"/>
        </c:marker>
      </c:pivotFmt>
      <c:pivotFmt>
        <c:idx val="3"/>
        <c:spPr>
          <a:ln w="63500" cap="rnd">
            <a:solidFill>
              <a:schemeClr val="accent2"/>
            </a:solidFill>
            <a:round/>
          </a:ln>
          <a:effectLst/>
        </c:spPr>
        <c:marker>
          <c:symbol val="none"/>
        </c:marker>
      </c:pivotFmt>
      <c:pivotFmt>
        <c:idx val="4"/>
        <c:spPr>
          <a:ln w="63500" cap="rnd">
            <a:solidFill>
              <a:schemeClr val="accent2"/>
            </a:solidFill>
            <a:round/>
          </a:ln>
          <a:effectLst/>
        </c:spPr>
        <c:marker>
          <c:symbol val="none"/>
        </c:marker>
      </c:pivotFmt>
      <c:pivotFmt>
        <c:idx val="5"/>
        <c:spPr>
          <a:ln w="63500" cap="rnd">
            <a:solidFill>
              <a:schemeClr val="accent2"/>
            </a:solidFill>
            <a:round/>
          </a:ln>
          <a:effectLst/>
        </c:spPr>
        <c:marker>
          <c:symbol val="none"/>
        </c:marker>
      </c:pivotFmt>
      <c:pivotFmt>
        <c:idx val="6"/>
        <c:spPr>
          <a:ln w="63500" cap="rnd">
            <a:solidFill>
              <a:schemeClr val="accent2"/>
            </a:solidFill>
            <a:round/>
          </a:ln>
          <a:effectLst/>
        </c:spPr>
        <c:marker>
          <c:symbol val="star"/>
          <c:size val="5"/>
          <c:spPr>
            <a:noFill/>
            <a:ln>
              <a:solidFill>
                <a:schemeClr val="accent2"/>
              </a:solidFill>
            </a:ln>
          </c:spPr>
        </c:marker>
      </c:pivotFmt>
    </c:pivotFmts>
    <c:plotArea>
      <c:layout/>
      <c:lineChart>
        <c:grouping val="standard"/>
        <c:varyColors val="0"/>
        <c:ser>
          <c:idx val="0"/>
          <c:order val="0"/>
          <c:tx>
            <c:strRef>
              <c:f>Veiligheid2!$J$2</c:f>
              <c:strCache>
                <c:ptCount val="1"/>
                <c:pt idx="0">
                  <c:v>Totaal</c:v>
                </c:pt>
              </c:strCache>
            </c:strRef>
          </c:tx>
          <c:spPr>
            <a:ln w="63500" cap="rnd">
              <a:solidFill>
                <a:schemeClr val="accent2"/>
              </a:solidFill>
              <a:round/>
            </a:ln>
            <a:effectLst/>
          </c:spPr>
          <c:marker>
            <c:symbol val="star"/>
            <c:size val="5"/>
            <c:spPr>
              <a:noFill/>
              <a:ln>
                <a:solidFill>
                  <a:schemeClr val="accent2"/>
                </a:solidFill>
              </a:ln>
            </c:spPr>
          </c:marker>
          <c:trendline>
            <c:spPr>
              <a:ln w="38100">
                <a:solidFill>
                  <a:schemeClr val="accent2"/>
                </a:solidFill>
                <a:prstDash val="sysDot"/>
              </a:ln>
            </c:spPr>
            <c:trendlineType val="linear"/>
            <c:dispRSqr val="0"/>
            <c:dispEq val="0"/>
          </c:trendline>
          <c:cat>
            <c:multiLvlStrRef>
              <c:f>Veiligheid2!$H$3:$I$63</c:f>
              <c:multiLvlStrCache>
                <c:ptCount val="61"/>
                <c:lvl>
                  <c:pt idx="0">
                    <c:v>dec</c:v>
                  </c:pt>
                  <c:pt idx="1">
                    <c:v>jan</c:v>
                  </c:pt>
                  <c:pt idx="2">
                    <c:v>feb</c:v>
                  </c:pt>
                  <c:pt idx="3">
                    <c:v>mrt</c:v>
                  </c:pt>
                  <c:pt idx="4">
                    <c:v>apr</c:v>
                  </c:pt>
                  <c:pt idx="5">
                    <c:v>mei</c:v>
                  </c:pt>
                  <c:pt idx="6">
                    <c:v>jun</c:v>
                  </c:pt>
                  <c:pt idx="7">
                    <c:v>jul</c:v>
                  </c:pt>
                  <c:pt idx="8">
                    <c:v>aug</c:v>
                  </c:pt>
                  <c:pt idx="9">
                    <c:v>sep</c:v>
                  </c:pt>
                  <c:pt idx="10">
                    <c:v>okt</c:v>
                  </c:pt>
                  <c:pt idx="11">
                    <c:v>nov</c:v>
                  </c:pt>
                  <c:pt idx="12">
                    <c:v>dec</c:v>
                  </c:pt>
                  <c:pt idx="13">
                    <c:v>jan</c:v>
                  </c:pt>
                  <c:pt idx="14">
                    <c:v>feb</c:v>
                  </c:pt>
                  <c:pt idx="15">
                    <c:v>mrt</c:v>
                  </c:pt>
                  <c:pt idx="16">
                    <c:v>apr</c:v>
                  </c:pt>
                  <c:pt idx="17">
                    <c:v>mei</c:v>
                  </c:pt>
                  <c:pt idx="18">
                    <c:v>jun</c:v>
                  </c:pt>
                  <c:pt idx="19">
                    <c:v>jul</c:v>
                  </c:pt>
                  <c:pt idx="20">
                    <c:v>aug</c:v>
                  </c:pt>
                  <c:pt idx="21">
                    <c:v>sep</c:v>
                  </c:pt>
                  <c:pt idx="22">
                    <c:v>okt</c:v>
                  </c:pt>
                  <c:pt idx="23">
                    <c:v>nov</c:v>
                  </c:pt>
                  <c:pt idx="24">
                    <c:v>dec</c:v>
                  </c:pt>
                  <c:pt idx="25">
                    <c:v>jan</c:v>
                  </c:pt>
                  <c:pt idx="26">
                    <c:v>feb</c:v>
                  </c:pt>
                  <c:pt idx="27">
                    <c:v>mrt</c:v>
                  </c:pt>
                  <c:pt idx="28">
                    <c:v>apr</c:v>
                  </c:pt>
                  <c:pt idx="29">
                    <c:v>mei</c:v>
                  </c:pt>
                  <c:pt idx="30">
                    <c:v>jun</c:v>
                  </c:pt>
                  <c:pt idx="31">
                    <c:v>jul</c:v>
                  </c:pt>
                  <c:pt idx="32">
                    <c:v>aug</c:v>
                  </c:pt>
                  <c:pt idx="33">
                    <c:v>sep</c:v>
                  </c:pt>
                  <c:pt idx="34">
                    <c:v>okt</c:v>
                  </c:pt>
                  <c:pt idx="35">
                    <c:v>nov</c:v>
                  </c:pt>
                  <c:pt idx="36">
                    <c:v>dec</c:v>
                  </c:pt>
                  <c:pt idx="37">
                    <c:v>jan</c:v>
                  </c:pt>
                  <c:pt idx="38">
                    <c:v>feb</c:v>
                  </c:pt>
                  <c:pt idx="39">
                    <c:v>mrt</c:v>
                  </c:pt>
                  <c:pt idx="40">
                    <c:v>apr</c:v>
                  </c:pt>
                  <c:pt idx="41">
                    <c:v>mei</c:v>
                  </c:pt>
                  <c:pt idx="42">
                    <c:v>jun</c:v>
                  </c:pt>
                  <c:pt idx="43">
                    <c:v>jul</c:v>
                  </c:pt>
                  <c:pt idx="44">
                    <c:v>aug</c:v>
                  </c:pt>
                  <c:pt idx="45">
                    <c:v>sep</c:v>
                  </c:pt>
                  <c:pt idx="46">
                    <c:v>okt</c:v>
                  </c:pt>
                  <c:pt idx="47">
                    <c:v>nov</c:v>
                  </c:pt>
                  <c:pt idx="48">
                    <c:v>dec</c:v>
                  </c:pt>
                  <c:pt idx="49">
                    <c:v>jan</c:v>
                  </c:pt>
                  <c:pt idx="50">
                    <c:v>feb</c:v>
                  </c:pt>
                  <c:pt idx="51">
                    <c:v>mrt</c:v>
                  </c:pt>
                  <c:pt idx="52">
                    <c:v>apr</c:v>
                  </c:pt>
                  <c:pt idx="53">
                    <c:v>mei</c:v>
                  </c:pt>
                  <c:pt idx="54">
                    <c:v>jun</c:v>
                  </c:pt>
                  <c:pt idx="55">
                    <c:v>jul</c:v>
                  </c:pt>
                  <c:pt idx="56">
                    <c:v>aug</c:v>
                  </c:pt>
                  <c:pt idx="57">
                    <c:v>sep</c:v>
                  </c:pt>
                  <c:pt idx="58">
                    <c:v>okt</c:v>
                  </c:pt>
                  <c:pt idx="59">
                    <c:v>nov</c:v>
                  </c:pt>
                  <c:pt idx="60">
                    <c:v>dec</c:v>
                  </c:pt>
                </c:lvl>
                <c:lvl>
                  <c:pt idx="0">
                    <c:v>2016</c:v>
                  </c:pt>
                  <c:pt idx="1">
                    <c:v>2017</c:v>
                  </c:pt>
                  <c:pt idx="13">
                    <c:v>2018</c:v>
                  </c:pt>
                  <c:pt idx="25">
                    <c:v>2019</c:v>
                  </c:pt>
                  <c:pt idx="37">
                    <c:v>2020</c:v>
                  </c:pt>
                  <c:pt idx="49">
                    <c:v>2021</c:v>
                  </c:pt>
                </c:lvl>
              </c:multiLvlStrCache>
            </c:multiLvlStrRef>
          </c:cat>
          <c:val>
            <c:numRef>
              <c:f>Veiligheid2!$J$3:$J$63</c:f>
              <c:numCache>
                <c:formatCode>#,##0</c:formatCode>
                <c:ptCount val="61"/>
                <c:pt idx="0">
                  <c:v>74113</c:v>
                </c:pt>
                <c:pt idx="1">
                  <c:v>73839</c:v>
                </c:pt>
                <c:pt idx="2">
                  <c:v>66691</c:v>
                </c:pt>
                <c:pt idx="3">
                  <c:v>76148</c:v>
                </c:pt>
                <c:pt idx="4">
                  <c:v>64852.000000000007</c:v>
                </c:pt>
                <c:pt idx="5">
                  <c:v>70027</c:v>
                </c:pt>
                <c:pt idx="6">
                  <c:v>69264</c:v>
                </c:pt>
                <c:pt idx="7">
                  <c:v>69037</c:v>
                </c:pt>
                <c:pt idx="8">
                  <c:v>65288</c:v>
                </c:pt>
                <c:pt idx="9">
                  <c:v>64230.999999999993</c:v>
                </c:pt>
                <c:pt idx="10">
                  <c:v>69184</c:v>
                </c:pt>
                <c:pt idx="11">
                  <c:v>66112</c:v>
                </c:pt>
                <c:pt idx="12">
                  <c:v>61930</c:v>
                </c:pt>
                <c:pt idx="13">
                  <c:v>66900</c:v>
                </c:pt>
                <c:pt idx="14">
                  <c:v>56854</c:v>
                </c:pt>
                <c:pt idx="15">
                  <c:v>61153</c:v>
                </c:pt>
                <c:pt idx="16">
                  <c:v>61261</c:v>
                </c:pt>
                <c:pt idx="17">
                  <c:v>64525.000000000007</c:v>
                </c:pt>
                <c:pt idx="18">
                  <c:v>64238</c:v>
                </c:pt>
                <c:pt idx="19">
                  <c:v>66406</c:v>
                </c:pt>
                <c:pt idx="20">
                  <c:v>64730.000000000007</c:v>
                </c:pt>
                <c:pt idx="21">
                  <c:v>62994</c:v>
                </c:pt>
                <c:pt idx="22">
                  <c:v>69749</c:v>
                </c:pt>
                <c:pt idx="23">
                  <c:v>68591</c:v>
                </c:pt>
                <c:pt idx="24">
                  <c:v>63029</c:v>
                </c:pt>
                <c:pt idx="25">
                  <c:v>67098</c:v>
                </c:pt>
                <c:pt idx="26">
                  <c:v>60918</c:v>
                </c:pt>
                <c:pt idx="27">
                  <c:v>67209</c:v>
                </c:pt>
                <c:pt idx="28">
                  <c:v>65456</c:v>
                </c:pt>
                <c:pt idx="29">
                  <c:v>65808</c:v>
                </c:pt>
                <c:pt idx="30">
                  <c:v>65403.000000000007</c:v>
                </c:pt>
                <c:pt idx="31">
                  <c:v>69994</c:v>
                </c:pt>
                <c:pt idx="32">
                  <c:v>64039</c:v>
                </c:pt>
                <c:pt idx="33">
                  <c:v>66065</c:v>
                </c:pt>
                <c:pt idx="34">
                  <c:v>72780</c:v>
                </c:pt>
                <c:pt idx="35">
                  <c:v>70217</c:v>
                </c:pt>
                <c:pt idx="36">
                  <c:v>68661</c:v>
                </c:pt>
                <c:pt idx="37">
                  <c:v>73964</c:v>
                </c:pt>
                <c:pt idx="38">
                  <c:v>66085</c:v>
                </c:pt>
                <c:pt idx="39">
                  <c:v>60931</c:v>
                </c:pt>
                <c:pt idx="40">
                  <c:v>56462</c:v>
                </c:pt>
                <c:pt idx="41">
                  <c:v>64080</c:v>
                </c:pt>
                <c:pt idx="42">
                  <c:v>67704</c:v>
                </c:pt>
                <c:pt idx="43">
                  <c:v>70633</c:v>
                </c:pt>
                <c:pt idx="44">
                  <c:v>66956</c:v>
                </c:pt>
                <c:pt idx="45">
                  <c:v>69577</c:v>
                </c:pt>
                <c:pt idx="46">
                  <c:v>69616</c:v>
                </c:pt>
                <c:pt idx="47">
                  <c:v>67114</c:v>
                </c:pt>
                <c:pt idx="48">
                  <c:v>64531.000000000007</c:v>
                </c:pt>
                <c:pt idx="49">
                  <c:v>59599</c:v>
                </c:pt>
                <c:pt idx="50">
                  <c:v>51512</c:v>
                </c:pt>
                <c:pt idx="51">
                  <c:v>64607</c:v>
                </c:pt>
                <c:pt idx="52">
                  <c:v>56697</c:v>
                </c:pt>
                <c:pt idx="53">
                  <c:v>59897</c:v>
                </c:pt>
                <c:pt idx="54">
                  <c:v>64122</c:v>
                </c:pt>
                <c:pt idx="55">
                  <c:v>64943</c:v>
                </c:pt>
                <c:pt idx="56">
                  <c:v>61690</c:v>
                </c:pt>
                <c:pt idx="57">
                  <c:v>63455</c:v>
                </c:pt>
                <c:pt idx="58">
                  <c:v>67245</c:v>
                </c:pt>
                <c:pt idx="59">
                  <c:v>66390</c:v>
                </c:pt>
                <c:pt idx="60">
                  <c:v>59498</c:v>
                </c:pt>
              </c:numCache>
            </c:numRef>
          </c:val>
          <c:smooth val="0"/>
          <c:extLst>
            <c:ext xmlns:c16="http://schemas.microsoft.com/office/drawing/2014/chart" uri="{C3380CC4-5D6E-409C-BE32-E72D297353CC}">
              <c16:uniqueId val="{00000007-BD7C-42F6-8E7F-801D3C187A0E}"/>
            </c:ext>
          </c:extLst>
        </c:ser>
        <c:dLbls>
          <c:showLegendKey val="0"/>
          <c:showVal val="0"/>
          <c:showCatName val="0"/>
          <c:showSerName val="0"/>
          <c:showPercent val="0"/>
          <c:showBubbleSize val="0"/>
        </c:dLbls>
        <c:marker val="1"/>
        <c:smooth val="0"/>
        <c:axId val="1564949488"/>
        <c:axId val="1656913072"/>
      </c:lineChart>
      <c:catAx>
        <c:axId val="156494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nl-NL"/>
          </a:p>
        </c:txPr>
        <c:crossAx val="1656913072"/>
        <c:crosses val="autoZero"/>
        <c:auto val="1"/>
        <c:lblAlgn val="ctr"/>
        <c:lblOffset val="100"/>
        <c:noMultiLvlLbl val="0"/>
      </c:catAx>
      <c:valAx>
        <c:axId val="1656913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nl-NL"/>
          </a:p>
        </c:txPr>
        <c:crossAx val="1564949488"/>
        <c:crosses val="autoZero"/>
        <c:crossBetween val="between"/>
      </c:valAx>
      <c:spPr>
        <a:noFill/>
      </c:spPr>
    </c:plotArea>
    <c:plotVisOnly val="1"/>
    <c:dispBlanksAs val="gap"/>
    <c:showDLblsOverMax val="0"/>
    <c:extLst/>
  </c:chart>
  <c:spPr>
    <a:solidFill>
      <a:srgbClr val="338EE1"/>
    </a:solidFill>
    <a:ln w="44450" cap="flat" cmpd="sng" algn="ctr">
      <a:solidFill>
        <a:schemeClr val="accent2"/>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[Slicers_2b.xlsx]Huw2!Draaitabel5</c:name>
    <c:fmtId val="0"/>
  </c:pivotSource>
  <c:chart>
    <c:title>
      <c:tx>
        <c:strRef>
          <c:f>'Huw2'!$L$2</c:f>
          <c:strCache>
            <c:ptCount val="1"/>
            <c:pt idx="0">
              <c:v>Huwelijk en Partnerschap</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bg1"/>
              </a:solidFill>
              <a:latin typeface="+mn-lt"/>
              <a:ea typeface="+mn-ea"/>
              <a:cs typeface="+mn-cs"/>
            </a:defRPr>
          </a:pPr>
          <a:endParaRPr lang="nl-NL"/>
        </a:p>
      </c:txPr>
    </c:title>
    <c:autoTitleDeleted val="0"/>
    <c:pivotFmts>
      <c:pivotFmt>
        <c:idx val="0"/>
        <c:spPr>
          <a:solidFill>
            <a:schemeClr val="accent1"/>
          </a:solidFill>
          <a:ln w="63500" cap="rnd">
            <a:solidFill>
              <a:schemeClr val="accent2"/>
            </a:solidFill>
            <a:round/>
          </a:ln>
          <a:effectLst/>
        </c:spPr>
        <c:marker>
          <c:symbol val="none"/>
        </c:marker>
      </c:pivotFmt>
      <c:pivotFmt>
        <c:idx val="1"/>
        <c:spPr>
          <a:solidFill>
            <a:schemeClr val="accent1"/>
          </a:solidFill>
          <a:ln w="63500" cap="rnd">
            <a:solidFill>
              <a:schemeClr val="accent2"/>
            </a:solidFill>
            <a:round/>
          </a:ln>
          <a:effectLst/>
        </c:spPr>
        <c:marker>
          <c:symbol val="none"/>
        </c:marker>
      </c:pivotFmt>
      <c:pivotFmt>
        <c:idx val="2"/>
        <c:spPr>
          <a:ln w="63500" cap="rnd">
            <a:solidFill>
              <a:schemeClr val="accent2"/>
            </a:solidFill>
            <a:round/>
          </a:ln>
          <a:effectLst/>
        </c:spPr>
        <c:marker>
          <c:symbol val="none"/>
        </c:marker>
      </c:pivotFmt>
      <c:pivotFmt>
        <c:idx val="3"/>
        <c:spPr>
          <a:ln w="63500" cap="rnd">
            <a:solidFill>
              <a:schemeClr val="accent2"/>
            </a:solidFill>
            <a:round/>
          </a:ln>
          <a:effectLst/>
        </c:spPr>
        <c:marker>
          <c:symbol val="none"/>
        </c:marker>
      </c:pivotFmt>
    </c:pivotFmts>
    <c:plotArea>
      <c:layout/>
      <c:lineChart>
        <c:grouping val="standard"/>
        <c:varyColors val="0"/>
        <c:ser>
          <c:idx val="0"/>
          <c:order val="0"/>
          <c:tx>
            <c:strRef>
              <c:f>'Huw2'!$L$2</c:f>
              <c:strCache>
                <c:ptCount val="1"/>
                <c:pt idx="0">
                  <c:v>Totaal</c:v>
                </c:pt>
              </c:strCache>
            </c:strRef>
          </c:tx>
          <c:spPr>
            <a:ln w="63500" cap="rnd">
              <a:solidFill>
                <a:schemeClr val="accent2"/>
              </a:solidFill>
              <a:round/>
            </a:ln>
            <a:effectLst/>
          </c:spPr>
          <c:marker>
            <c:symbol val="none"/>
          </c:marker>
          <c:cat>
            <c:multiLvlStrRef>
              <c:f>'Huw2'!$L$2</c:f>
              <c:multiLvlStrCache>
                <c:ptCount val="35"/>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lvl>
                <c:lvl>
                  <c:pt idx="0">
                    <c:v>2019</c:v>
                  </c:pt>
                  <c:pt idx="12">
                    <c:v>2020</c:v>
                  </c:pt>
                  <c:pt idx="24">
                    <c:v>2021</c:v>
                  </c:pt>
                </c:lvl>
              </c:multiLvlStrCache>
            </c:multiLvlStrRef>
          </c:cat>
          <c:val>
            <c:numRef>
              <c:f>'Huw2'!$L$2</c:f>
              <c:numCache>
                <c:formatCode>General</c:formatCode>
                <c:ptCount val="35"/>
                <c:pt idx="0">
                  <c:v>4486</c:v>
                </c:pt>
                <c:pt idx="1">
                  <c:v>4483</c:v>
                </c:pt>
                <c:pt idx="2">
                  <c:v>4860</c:v>
                </c:pt>
                <c:pt idx="3">
                  <c:v>6332</c:v>
                </c:pt>
                <c:pt idx="4">
                  <c:v>9480</c:v>
                </c:pt>
                <c:pt idx="5">
                  <c:v>10002</c:v>
                </c:pt>
                <c:pt idx="6">
                  <c:v>8802</c:v>
                </c:pt>
                <c:pt idx="7">
                  <c:v>9019</c:v>
                </c:pt>
                <c:pt idx="8">
                  <c:v>10801</c:v>
                </c:pt>
                <c:pt idx="9">
                  <c:v>6894</c:v>
                </c:pt>
                <c:pt idx="10">
                  <c:v>5013</c:v>
                </c:pt>
                <c:pt idx="11">
                  <c:v>5278</c:v>
                </c:pt>
                <c:pt idx="12">
                  <c:v>4479</c:v>
                </c:pt>
                <c:pt idx="13">
                  <c:v>5590</c:v>
                </c:pt>
                <c:pt idx="14">
                  <c:v>4747</c:v>
                </c:pt>
                <c:pt idx="15">
                  <c:v>3723</c:v>
                </c:pt>
                <c:pt idx="16">
                  <c:v>4552</c:v>
                </c:pt>
                <c:pt idx="17">
                  <c:v>6651</c:v>
                </c:pt>
                <c:pt idx="18">
                  <c:v>7809</c:v>
                </c:pt>
                <c:pt idx="19">
                  <c:v>8957</c:v>
                </c:pt>
                <c:pt idx="20">
                  <c:v>9661</c:v>
                </c:pt>
                <c:pt idx="21">
                  <c:v>7280</c:v>
                </c:pt>
                <c:pt idx="22">
                  <c:v>5273</c:v>
                </c:pt>
                <c:pt idx="23">
                  <c:v>5647</c:v>
                </c:pt>
                <c:pt idx="24">
                  <c:v>4085</c:v>
                </c:pt>
                <c:pt idx="25">
                  <c:v>4536</c:v>
                </c:pt>
                <c:pt idx="26">
                  <c:v>5625</c:v>
                </c:pt>
                <c:pt idx="27">
                  <c:v>5301</c:v>
                </c:pt>
                <c:pt idx="28">
                  <c:v>7345</c:v>
                </c:pt>
                <c:pt idx="29">
                  <c:v>8690</c:v>
                </c:pt>
                <c:pt idx="30">
                  <c:v>8849</c:v>
                </c:pt>
                <c:pt idx="31">
                  <c:v>9575</c:v>
                </c:pt>
                <c:pt idx="32">
                  <c:v>10358</c:v>
                </c:pt>
                <c:pt idx="33">
                  <c:v>6876</c:v>
                </c:pt>
                <c:pt idx="34">
                  <c:v>5681</c:v>
                </c:pt>
              </c:numCache>
            </c:numRef>
          </c:val>
          <c:smooth val="0"/>
          <c:extLst>
            <c:ext xmlns:c16="http://schemas.microsoft.com/office/drawing/2014/chart" uri="{C3380CC4-5D6E-409C-BE32-E72D297353CC}">
              <c16:uniqueId val="{00000004-6A61-4CB5-90ED-EEB6CD9815D3}"/>
            </c:ext>
          </c:extLst>
        </c:ser>
        <c:dLbls>
          <c:showLegendKey val="0"/>
          <c:showVal val="0"/>
          <c:showCatName val="0"/>
          <c:showSerName val="0"/>
          <c:showPercent val="0"/>
          <c:showBubbleSize val="0"/>
        </c:dLbls>
        <c:smooth val="0"/>
        <c:axId val="1564949488"/>
        <c:axId val="1656913072"/>
      </c:lineChart>
      <c:catAx>
        <c:axId val="156494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nl-NL"/>
          </a:p>
        </c:txPr>
        <c:crossAx val="1656913072"/>
        <c:crosses val="autoZero"/>
        <c:auto val="1"/>
        <c:lblAlgn val="ctr"/>
        <c:lblOffset val="100"/>
        <c:noMultiLvlLbl val="0"/>
      </c:catAx>
      <c:valAx>
        <c:axId val="1656913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nl-NL"/>
          </a:p>
        </c:txPr>
        <c:crossAx val="1564949488"/>
        <c:crosses val="autoZero"/>
        <c:crossBetween val="between"/>
      </c:valAx>
      <c:spPr>
        <a:noFill/>
      </c:spPr>
    </c:plotArea>
    <c:plotVisOnly val="1"/>
    <c:dispBlanksAs val="gap"/>
    <c:showDLblsOverMax val="0"/>
    <c:extLst/>
  </c:chart>
  <c:spPr>
    <a:solidFill>
      <a:srgbClr val="338EE1"/>
    </a:solidFill>
    <a:ln w="44450" cap="flat" cmpd="sng" algn="ctr">
      <a:solidFill>
        <a:schemeClr val="accent2"/>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[Slicers_2b.xlsx]Instellingen!Draaitabel2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Instellingen!$H$4</c:f>
              <c:strCache>
                <c:ptCount val="1"/>
                <c:pt idx="0">
                  <c:v>Totaal</c:v>
                </c:pt>
              </c:strCache>
            </c:strRef>
          </c:tx>
          <c:spPr>
            <a:solidFill>
              <a:schemeClr val="accent1"/>
            </a:solidFill>
            <a:ln>
              <a:noFill/>
            </a:ln>
            <a:effectLst/>
          </c:spPr>
          <c:invertIfNegative val="0"/>
          <c:cat>
            <c:multiLvlStrRef>
              <c:f>Instellingen!$F$5:$G$14</c:f>
              <c:multiLvlStrCache>
                <c:ptCount val="9"/>
                <c:lvl>
                  <c:pt idx="0">
                    <c:v>2-jan</c:v>
                  </c:pt>
                  <c:pt idx="1">
                    <c:v>4-jan</c:v>
                  </c:pt>
                  <c:pt idx="2">
                    <c:v>6-feb</c:v>
                  </c:pt>
                  <c:pt idx="3">
                    <c:v>8-feb</c:v>
                  </c:pt>
                  <c:pt idx="4">
                    <c:v>16-feb</c:v>
                  </c:pt>
                  <c:pt idx="5">
                    <c:v>17-feb</c:v>
                  </c:pt>
                  <c:pt idx="6">
                    <c:v>20-feb</c:v>
                  </c:pt>
                  <c:pt idx="7">
                    <c:v>21-feb</c:v>
                  </c:pt>
                  <c:pt idx="8">
                    <c:v>6-mrt</c:v>
                  </c:pt>
                </c:lvl>
                <c:lvl>
                  <c:pt idx="0">
                    <c:v>jan</c:v>
                  </c:pt>
                  <c:pt idx="2">
                    <c:v>feb</c:v>
                  </c:pt>
                  <c:pt idx="8">
                    <c:v>mrt</c:v>
                  </c:pt>
                </c:lvl>
              </c:multiLvlStrCache>
            </c:multiLvlStrRef>
          </c:cat>
          <c:val>
            <c:numRef>
              <c:f>Instellingen!$H$5:$H$14</c:f>
              <c:numCache>
                <c:formatCode>General</c:formatCode>
                <c:ptCount val="9"/>
                <c:pt idx="0">
                  <c:v>141</c:v>
                </c:pt>
                <c:pt idx="1">
                  <c:v>181</c:v>
                </c:pt>
                <c:pt idx="2">
                  <c:v>141</c:v>
                </c:pt>
                <c:pt idx="3">
                  <c:v>288</c:v>
                </c:pt>
                <c:pt idx="4">
                  <c:v>197</c:v>
                </c:pt>
                <c:pt idx="5">
                  <c:v>187</c:v>
                </c:pt>
                <c:pt idx="6">
                  <c:v>184</c:v>
                </c:pt>
                <c:pt idx="7">
                  <c:v>108</c:v>
                </c:pt>
                <c:pt idx="8">
                  <c:v>168</c:v>
                </c:pt>
              </c:numCache>
            </c:numRef>
          </c:val>
          <c:extLst>
            <c:ext xmlns:c16="http://schemas.microsoft.com/office/drawing/2014/chart" uri="{C3380CC4-5D6E-409C-BE32-E72D297353CC}">
              <c16:uniqueId val="{00000000-4FD5-4055-85DC-426DDD414691}"/>
            </c:ext>
          </c:extLst>
        </c:ser>
        <c:dLbls>
          <c:showLegendKey val="0"/>
          <c:showVal val="0"/>
          <c:showCatName val="0"/>
          <c:showSerName val="0"/>
          <c:showPercent val="0"/>
          <c:showBubbleSize val="0"/>
        </c:dLbls>
        <c:gapWidth val="219"/>
        <c:overlap val="-27"/>
        <c:axId val="1942318511"/>
        <c:axId val="961766383"/>
      </c:barChart>
      <c:catAx>
        <c:axId val="1942318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961766383"/>
        <c:crosses val="autoZero"/>
        <c:auto val="1"/>
        <c:lblAlgn val="ctr"/>
        <c:lblOffset val="100"/>
        <c:noMultiLvlLbl val="0"/>
      </c:catAx>
      <c:valAx>
        <c:axId val="9617663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942318511"/>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pivotSource>
    <c:name>[Slicers_2b.xlsx]Opmaak!Draaitabel3</c:name>
    <c:fmtId val="1"/>
  </c:pivotSource>
  <c:chart>
    <c:autoTitleDeleted val="1"/>
    <c:pivotFmts>
      <c:pivotFmt>
        <c:idx val="0"/>
        <c:spPr>
          <a:solidFill>
            <a:srgbClr val="86BD40"/>
          </a:solidFill>
          <a:ln w="19050">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6BD40"/>
          </a:solidFill>
          <a:ln w="19050">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Opmaak!$G$8</c:f>
              <c:strCache>
                <c:ptCount val="1"/>
                <c:pt idx="0">
                  <c:v>Totaal</c:v>
                </c:pt>
              </c:strCache>
            </c:strRef>
          </c:tx>
          <c:spPr>
            <a:solidFill>
              <a:srgbClr val="86BD40"/>
            </a:solidFill>
            <a:ln w="190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Opmaak!$F$9:$F$12</c:f>
              <c:strCache>
                <c:ptCount val="3"/>
                <c:pt idx="0">
                  <c:v>jan</c:v>
                </c:pt>
                <c:pt idx="1">
                  <c:v>feb</c:v>
                </c:pt>
                <c:pt idx="2">
                  <c:v>mrt</c:v>
                </c:pt>
              </c:strCache>
            </c:strRef>
          </c:cat>
          <c:val>
            <c:numRef>
              <c:f>Opmaak!$G$9:$G$12</c:f>
              <c:numCache>
                <c:formatCode>#,##0</c:formatCode>
                <c:ptCount val="3"/>
                <c:pt idx="0">
                  <c:v>1373</c:v>
                </c:pt>
                <c:pt idx="1">
                  <c:v>828</c:v>
                </c:pt>
                <c:pt idx="2">
                  <c:v>963</c:v>
                </c:pt>
              </c:numCache>
            </c:numRef>
          </c:val>
          <c:extLst>
            <c:ext xmlns:c16="http://schemas.microsoft.com/office/drawing/2014/chart" uri="{C3380CC4-5D6E-409C-BE32-E72D297353CC}">
              <c16:uniqueId val="{00000000-7C85-41E9-961F-83BB6DD0879A}"/>
            </c:ext>
          </c:extLst>
        </c:ser>
        <c:dLbls>
          <c:showLegendKey val="0"/>
          <c:showVal val="0"/>
          <c:showCatName val="0"/>
          <c:showSerName val="0"/>
          <c:showPercent val="0"/>
          <c:showBubbleSize val="0"/>
        </c:dLbls>
        <c:gapWidth val="219"/>
        <c:overlap val="-27"/>
        <c:axId val="1071041807"/>
        <c:axId val="1014211951"/>
      </c:barChart>
      <c:catAx>
        <c:axId val="1071041807"/>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nl-NL"/>
          </a:p>
        </c:txPr>
        <c:crossAx val="1014211951"/>
        <c:crosses val="autoZero"/>
        <c:auto val="1"/>
        <c:lblAlgn val="ctr"/>
        <c:lblOffset val="100"/>
        <c:noMultiLvlLbl val="0"/>
      </c:catAx>
      <c:valAx>
        <c:axId val="1014211951"/>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l-NL"/>
          </a:p>
        </c:txPr>
        <c:crossAx val="1071041807"/>
        <c:crosses val="autoZero"/>
        <c:crossBetween val="between"/>
        <c:majorUnit val="1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25400" cap="flat" cmpd="sng" algn="ctr">
      <a:solidFill>
        <a:schemeClr val="tx1"/>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4</xdr:col>
      <xdr:colOff>317500</xdr:colOff>
      <xdr:row>5</xdr:row>
      <xdr:rowOff>76201</xdr:rowOff>
    </xdr:from>
    <xdr:to>
      <xdr:col>8</xdr:col>
      <xdr:colOff>421566</xdr:colOff>
      <xdr:row>15</xdr:row>
      <xdr:rowOff>57151</xdr:rowOff>
    </xdr:to>
    <xdr:pic>
      <xdr:nvPicPr>
        <xdr:cNvPr id="2" name="Picture 2" descr="LOGO_G-INFO.png">
          <a:extLst>
            <a:ext uri="{FF2B5EF4-FFF2-40B4-BE49-F238E27FC236}">
              <a16:creationId xmlns:a16="http://schemas.microsoft.com/office/drawing/2014/main" id="{546C5468-4C73-4980-BFAA-93C2061860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6725" y="828676"/>
          <a:ext cx="2428166" cy="16954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1</xdr:row>
      <xdr:rowOff>0</xdr:rowOff>
    </xdr:from>
    <xdr:to>
      <xdr:col>17</xdr:col>
      <xdr:colOff>0</xdr:colOff>
      <xdr:row>15</xdr:row>
      <xdr:rowOff>76200</xdr:rowOff>
    </xdr:to>
    <xdr:graphicFrame macro="">
      <xdr:nvGraphicFramePr>
        <xdr:cNvPr id="2" name="Grafiek 1">
          <a:extLst>
            <a:ext uri="{FF2B5EF4-FFF2-40B4-BE49-F238E27FC236}">
              <a16:creationId xmlns:a16="http://schemas.microsoft.com/office/drawing/2014/main" id="{6F72017F-BB5F-40F1-82C7-921D327851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16</xdr:row>
      <xdr:rowOff>1</xdr:rowOff>
    </xdr:from>
    <xdr:to>
      <xdr:col>17</xdr:col>
      <xdr:colOff>0</xdr:colOff>
      <xdr:row>20</xdr:row>
      <xdr:rowOff>1</xdr:rowOff>
    </xdr:to>
    <mc:AlternateContent xmlns:mc="http://schemas.openxmlformats.org/markup-compatibility/2006" xmlns:a14="http://schemas.microsoft.com/office/drawing/2010/main">
      <mc:Choice Requires="a14">
        <xdr:graphicFrame macro="">
          <xdr:nvGraphicFramePr>
            <xdr:cNvPr id="3" name="Soort 1">
              <a:extLst>
                <a:ext uri="{FF2B5EF4-FFF2-40B4-BE49-F238E27FC236}">
                  <a16:creationId xmlns:a16="http://schemas.microsoft.com/office/drawing/2014/main" id="{250322EE-7DF0-4116-8AF7-B11F7A7B45A0}"/>
                </a:ext>
              </a:extLst>
            </xdr:cNvPr>
            <xdr:cNvGraphicFramePr/>
          </xdr:nvGraphicFramePr>
          <xdr:xfrm>
            <a:off x="0" y="0"/>
            <a:ext cx="0" cy="0"/>
          </xdr:xfrm>
          <a:graphic>
            <a:graphicData uri="http://schemas.microsoft.com/office/drawing/2010/slicer">
              <sle:slicer xmlns:sle="http://schemas.microsoft.com/office/drawing/2010/slicer" name="Soort 1"/>
            </a:graphicData>
          </a:graphic>
        </xdr:graphicFrame>
      </mc:Choice>
      <mc:Fallback xmlns="">
        <xdr:sp macro="" textlink="">
          <xdr:nvSpPr>
            <xdr:cNvPr id="0" name=""/>
            <xdr:cNvSpPr>
              <a:spLocks noTextEdit="1"/>
            </xdr:cNvSpPr>
          </xdr:nvSpPr>
          <xdr:spPr>
            <a:xfrm>
              <a:off x="5353050" y="3048001"/>
              <a:ext cx="4876800" cy="7620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8</xdr:col>
      <xdr:colOff>380999</xdr:colOff>
      <xdr:row>22</xdr:row>
      <xdr:rowOff>1</xdr:rowOff>
    </xdr:from>
    <xdr:to>
      <xdr:col>17</xdr:col>
      <xdr:colOff>0</xdr:colOff>
      <xdr:row>29</xdr:row>
      <xdr:rowOff>0</xdr:rowOff>
    </xdr:to>
    <mc:AlternateContent xmlns:mc="http://schemas.openxmlformats.org/markup-compatibility/2006" xmlns:a14="http://schemas.microsoft.com/office/drawing/2010/main">
      <mc:Choice Requires="a14">
        <xdr:graphicFrame macro="">
          <xdr:nvGraphicFramePr>
            <xdr:cNvPr id="4" name="Maanden">
              <a:extLst>
                <a:ext uri="{FF2B5EF4-FFF2-40B4-BE49-F238E27FC236}">
                  <a16:creationId xmlns:a16="http://schemas.microsoft.com/office/drawing/2014/main" id="{CC80DF8A-3BE6-4990-880F-2A743F446B5C}"/>
                </a:ext>
              </a:extLst>
            </xdr:cNvPr>
            <xdr:cNvGraphicFramePr/>
          </xdr:nvGraphicFramePr>
          <xdr:xfrm>
            <a:off x="0" y="0"/>
            <a:ext cx="0" cy="0"/>
          </xdr:xfrm>
          <a:graphic>
            <a:graphicData uri="http://schemas.microsoft.com/office/drawing/2010/slicer">
              <sle:slicer xmlns:sle="http://schemas.microsoft.com/office/drawing/2010/slicer" name="Maanden"/>
            </a:graphicData>
          </a:graphic>
        </xdr:graphicFrame>
      </mc:Choice>
      <mc:Fallback xmlns="">
        <xdr:sp macro="" textlink="">
          <xdr:nvSpPr>
            <xdr:cNvPr id="0" name=""/>
            <xdr:cNvSpPr>
              <a:spLocks noTextEdit="1"/>
            </xdr:cNvSpPr>
          </xdr:nvSpPr>
          <xdr:spPr>
            <a:xfrm>
              <a:off x="5353049" y="4191001"/>
              <a:ext cx="4876801" cy="1333499"/>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17</xdr:col>
      <xdr:colOff>266700</xdr:colOff>
      <xdr:row>14</xdr:row>
      <xdr:rowOff>19050</xdr:rowOff>
    </xdr:from>
    <xdr:to>
      <xdr:col>23</xdr:col>
      <xdr:colOff>533948</xdr:colOff>
      <xdr:row>22</xdr:row>
      <xdr:rowOff>85947</xdr:rowOff>
    </xdr:to>
    <xdr:pic>
      <xdr:nvPicPr>
        <xdr:cNvPr id="6" name="Afbeelding 5">
          <a:extLst>
            <a:ext uri="{FF2B5EF4-FFF2-40B4-BE49-F238E27FC236}">
              <a16:creationId xmlns:a16="http://schemas.microsoft.com/office/drawing/2014/main" id="{D1EEF8C0-2C29-44D0-AF0D-90758D7F4565}"/>
            </a:ext>
          </a:extLst>
        </xdr:cNvPr>
        <xdr:cNvPicPr>
          <a:picLocks noChangeAspect="1"/>
        </xdr:cNvPicPr>
      </xdr:nvPicPr>
      <xdr:blipFill>
        <a:blip xmlns:r="http://schemas.openxmlformats.org/officeDocument/2006/relationships" r:embed="rId2"/>
        <a:stretch>
          <a:fillRect/>
        </a:stretch>
      </xdr:blipFill>
      <xdr:spPr>
        <a:xfrm>
          <a:off x="10429875" y="2686050"/>
          <a:ext cx="3924848" cy="1590897"/>
        </a:xfrm>
        <a:prstGeom prst="rect">
          <a:avLst/>
        </a:prstGeom>
        <a:ln w="15875">
          <a:solidFill>
            <a:schemeClr val="accent1"/>
          </a:solid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304800</xdr:colOff>
      <xdr:row>5</xdr:row>
      <xdr:rowOff>23812</xdr:rowOff>
    </xdr:from>
    <xdr:to>
      <xdr:col>10</xdr:col>
      <xdr:colOff>304800</xdr:colOff>
      <xdr:row>19</xdr:row>
      <xdr:rowOff>100012</xdr:rowOff>
    </xdr:to>
    <xdr:graphicFrame macro="">
      <xdr:nvGraphicFramePr>
        <xdr:cNvPr id="2" name="Grafiek 1">
          <a:extLst>
            <a:ext uri="{FF2B5EF4-FFF2-40B4-BE49-F238E27FC236}">
              <a16:creationId xmlns:a16="http://schemas.microsoft.com/office/drawing/2014/main" id="{5A5C3237-983F-4194-BFF9-1E38AC4A7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133350</xdr:colOff>
      <xdr:row>20</xdr:row>
      <xdr:rowOff>0</xdr:rowOff>
    </xdr:from>
    <xdr:to>
      <xdr:col>8</xdr:col>
      <xdr:colOff>0</xdr:colOff>
      <xdr:row>23</xdr:row>
      <xdr:rowOff>76200</xdr:rowOff>
    </xdr:to>
    <mc:AlternateContent xmlns:mc="http://schemas.openxmlformats.org/markup-compatibility/2006" xmlns:a14="http://schemas.microsoft.com/office/drawing/2010/main">
      <mc:Choice Requires="a14">
        <xdr:graphicFrame macro="">
          <xdr:nvGraphicFramePr>
            <xdr:cNvPr id="3" name="Soort 2">
              <a:extLst>
                <a:ext uri="{FF2B5EF4-FFF2-40B4-BE49-F238E27FC236}">
                  <a16:creationId xmlns:a16="http://schemas.microsoft.com/office/drawing/2014/main" id="{AE5803CA-2211-44CF-9E8F-246C766E0235}"/>
                </a:ext>
              </a:extLst>
            </xdr:cNvPr>
            <xdr:cNvGraphicFramePr/>
          </xdr:nvGraphicFramePr>
          <xdr:xfrm>
            <a:off x="0" y="0"/>
            <a:ext cx="0" cy="0"/>
          </xdr:xfrm>
          <a:graphic>
            <a:graphicData uri="http://schemas.microsoft.com/office/drawing/2010/slicer">
              <sle:slicer xmlns:sle="http://schemas.microsoft.com/office/drawing/2010/slicer" name="Soort 2"/>
            </a:graphicData>
          </a:graphic>
        </xdr:graphicFrame>
      </mc:Choice>
      <mc:Fallback xmlns="">
        <xdr:sp macro="" textlink="">
          <xdr:nvSpPr>
            <xdr:cNvPr id="0" name=""/>
            <xdr:cNvSpPr>
              <a:spLocks noTextEdit="1"/>
            </xdr:cNvSpPr>
          </xdr:nvSpPr>
          <xdr:spPr>
            <a:xfrm>
              <a:off x="3562350" y="3810000"/>
              <a:ext cx="1828800" cy="6477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6</xdr:col>
      <xdr:colOff>133350</xdr:colOff>
      <xdr:row>1</xdr:row>
      <xdr:rowOff>0</xdr:rowOff>
    </xdr:from>
    <xdr:to>
      <xdr:col>8</xdr:col>
      <xdr:colOff>0</xdr:colOff>
      <xdr:row>5</xdr:row>
      <xdr:rowOff>0</xdr:rowOff>
    </xdr:to>
    <mc:AlternateContent xmlns:mc="http://schemas.openxmlformats.org/markup-compatibility/2006" xmlns:a14="http://schemas.microsoft.com/office/drawing/2010/main">
      <mc:Choice Requires="a14">
        <xdr:graphicFrame macro="">
          <xdr:nvGraphicFramePr>
            <xdr:cNvPr id="4" name="Soort 3">
              <a:extLst>
                <a:ext uri="{FF2B5EF4-FFF2-40B4-BE49-F238E27FC236}">
                  <a16:creationId xmlns:a16="http://schemas.microsoft.com/office/drawing/2014/main" id="{C1A2A15F-E08D-4E7B-9EB1-F2CD1C93320E}"/>
                </a:ext>
              </a:extLst>
            </xdr:cNvPr>
            <xdr:cNvGraphicFramePr/>
          </xdr:nvGraphicFramePr>
          <xdr:xfrm>
            <a:off x="0" y="0"/>
            <a:ext cx="0" cy="0"/>
          </xdr:xfrm>
          <a:graphic>
            <a:graphicData uri="http://schemas.microsoft.com/office/drawing/2010/slicer">
              <sle:slicer xmlns:sle="http://schemas.microsoft.com/office/drawing/2010/slicer" name="Soort 3"/>
            </a:graphicData>
          </a:graphic>
        </xdr:graphicFrame>
      </mc:Choice>
      <mc:Fallback xmlns="">
        <xdr:sp macro="" textlink="">
          <xdr:nvSpPr>
            <xdr:cNvPr id="0" name=""/>
            <xdr:cNvSpPr>
              <a:spLocks noTextEdit="1"/>
            </xdr:cNvSpPr>
          </xdr:nvSpPr>
          <xdr:spPr>
            <a:xfrm>
              <a:off x="3562350" y="190500"/>
              <a:ext cx="1828800" cy="7620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533400</xdr:colOff>
      <xdr:row>6</xdr:row>
      <xdr:rowOff>171449</xdr:rowOff>
    </xdr:from>
    <xdr:to>
      <xdr:col>16</xdr:col>
      <xdr:colOff>45192</xdr:colOff>
      <xdr:row>24</xdr:row>
      <xdr:rowOff>28574</xdr:rowOff>
    </xdr:to>
    <xdr:pic>
      <xdr:nvPicPr>
        <xdr:cNvPr id="2" name="Afbeelding 1">
          <a:extLst>
            <a:ext uri="{FF2B5EF4-FFF2-40B4-BE49-F238E27FC236}">
              <a16:creationId xmlns:a16="http://schemas.microsoft.com/office/drawing/2014/main" id="{2C4EB8E0-7037-4D29-99AA-C23267C9FB4B}"/>
            </a:ext>
          </a:extLst>
        </xdr:cNvPr>
        <xdr:cNvPicPr>
          <a:picLocks noChangeAspect="1"/>
        </xdr:cNvPicPr>
      </xdr:nvPicPr>
      <xdr:blipFill>
        <a:blip xmlns:r="http://schemas.openxmlformats.org/officeDocument/2006/relationships" r:embed="rId1"/>
        <a:stretch>
          <a:fillRect/>
        </a:stretch>
      </xdr:blipFill>
      <xdr:spPr>
        <a:xfrm>
          <a:off x="7086600" y="171449"/>
          <a:ext cx="4312392" cy="3286125"/>
        </a:xfrm>
        <a:prstGeom prst="rect">
          <a:avLst/>
        </a:prstGeom>
      </xdr:spPr>
    </xdr:pic>
    <xdr:clientData/>
  </xdr:twoCellAnchor>
  <xdr:twoCellAnchor>
    <xdr:from>
      <xdr:col>9</xdr:col>
      <xdr:colOff>0</xdr:colOff>
      <xdr:row>24</xdr:row>
      <xdr:rowOff>0</xdr:rowOff>
    </xdr:from>
    <xdr:to>
      <xdr:col>16</xdr:col>
      <xdr:colOff>0</xdr:colOff>
      <xdr:row>39</xdr:row>
      <xdr:rowOff>0</xdr:rowOff>
    </xdr:to>
    <xdr:graphicFrame macro="">
      <xdr:nvGraphicFramePr>
        <xdr:cNvPr id="3" name="Grafiek 2">
          <a:extLst>
            <a:ext uri="{FF2B5EF4-FFF2-40B4-BE49-F238E27FC236}">
              <a16:creationId xmlns:a16="http://schemas.microsoft.com/office/drawing/2014/main" id="{74032BA4-442D-48C9-864C-A033EA5963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13</xdr:col>
      <xdr:colOff>210090</xdr:colOff>
      <xdr:row>16</xdr:row>
      <xdr:rowOff>124241</xdr:rowOff>
    </xdr:to>
    <xdr:pic>
      <xdr:nvPicPr>
        <xdr:cNvPr id="2" name="Afbeelding 1">
          <a:extLst>
            <a:ext uri="{FF2B5EF4-FFF2-40B4-BE49-F238E27FC236}">
              <a16:creationId xmlns:a16="http://schemas.microsoft.com/office/drawing/2014/main" id="{C9B98FE2-624A-4420-AEEF-1961FC351DDF}"/>
            </a:ext>
          </a:extLst>
        </xdr:cNvPr>
        <xdr:cNvPicPr>
          <a:picLocks noChangeAspect="1"/>
        </xdr:cNvPicPr>
      </xdr:nvPicPr>
      <xdr:blipFill>
        <a:blip xmlns:r="http://schemas.openxmlformats.org/officeDocument/2006/relationships" r:embed="rId1"/>
        <a:stretch>
          <a:fillRect/>
        </a:stretch>
      </xdr:blipFill>
      <xdr:spPr>
        <a:xfrm>
          <a:off x="5353050" y="190500"/>
          <a:ext cx="3867690" cy="2981741"/>
        </a:xfrm>
        <a:prstGeom prst="rect">
          <a:avLst/>
        </a:prstGeom>
      </xdr:spPr>
    </xdr:pic>
    <xdr:clientData/>
  </xdr:twoCellAnchor>
  <xdr:twoCellAnchor>
    <xdr:from>
      <xdr:col>7</xdr:col>
      <xdr:colOff>28575</xdr:colOff>
      <xdr:row>17</xdr:row>
      <xdr:rowOff>0</xdr:rowOff>
    </xdr:from>
    <xdr:to>
      <xdr:col>13</xdr:col>
      <xdr:colOff>228600</xdr:colOff>
      <xdr:row>31</xdr:row>
      <xdr:rowOff>76200</xdr:rowOff>
    </xdr:to>
    <xdr:graphicFrame macro="">
      <xdr:nvGraphicFramePr>
        <xdr:cNvPr id="3" name="Grafiek 2">
          <a:extLst>
            <a:ext uri="{FF2B5EF4-FFF2-40B4-BE49-F238E27FC236}">
              <a16:creationId xmlns:a16="http://schemas.microsoft.com/office/drawing/2014/main" id="{B1BF4B7C-875A-40E2-BF19-039AF5C568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590550</xdr:colOff>
      <xdr:row>4</xdr:row>
      <xdr:rowOff>171450</xdr:rowOff>
    </xdr:from>
    <xdr:to>
      <xdr:col>13</xdr:col>
      <xdr:colOff>210092</xdr:colOff>
      <xdr:row>20</xdr:row>
      <xdr:rowOff>76613</xdr:rowOff>
    </xdr:to>
    <xdr:pic>
      <xdr:nvPicPr>
        <xdr:cNvPr id="3" name="Afbeelding 2">
          <a:extLst>
            <a:ext uri="{FF2B5EF4-FFF2-40B4-BE49-F238E27FC236}">
              <a16:creationId xmlns:a16="http://schemas.microsoft.com/office/drawing/2014/main" id="{6E181DE4-F2E4-4FD7-BEEA-C9B49DD71824}"/>
            </a:ext>
          </a:extLst>
        </xdr:cNvPr>
        <xdr:cNvPicPr>
          <a:picLocks noChangeAspect="1"/>
        </xdr:cNvPicPr>
      </xdr:nvPicPr>
      <xdr:blipFill>
        <a:blip xmlns:r="http://schemas.openxmlformats.org/officeDocument/2006/relationships" r:embed="rId1"/>
        <a:stretch>
          <a:fillRect/>
        </a:stretch>
      </xdr:blipFill>
      <xdr:spPr>
        <a:xfrm>
          <a:off x="3295650" y="171450"/>
          <a:ext cx="3886742" cy="2953162"/>
        </a:xfrm>
        <a:prstGeom prst="rect">
          <a:avLst/>
        </a:prstGeom>
      </xdr:spPr>
    </xdr:pic>
    <xdr:clientData/>
  </xdr:twoCellAnchor>
  <xdr:twoCellAnchor>
    <xdr:from>
      <xdr:col>7</xdr:col>
      <xdr:colOff>0</xdr:colOff>
      <xdr:row>21</xdr:row>
      <xdr:rowOff>0</xdr:rowOff>
    </xdr:from>
    <xdr:to>
      <xdr:col>13</xdr:col>
      <xdr:colOff>219075</xdr:colOff>
      <xdr:row>34</xdr:row>
      <xdr:rowOff>123825</xdr:rowOff>
    </xdr:to>
    <xdr:graphicFrame macro="">
      <xdr:nvGraphicFramePr>
        <xdr:cNvPr id="4" name="Grafiek 3">
          <a:extLst>
            <a:ext uri="{FF2B5EF4-FFF2-40B4-BE49-F238E27FC236}">
              <a16:creationId xmlns:a16="http://schemas.microsoft.com/office/drawing/2014/main" id="{4B79FDA1-DABC-4F83-9C4C-8D0354687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9525</xdr:colOff>
      <xdr:row>1</xdr:row>
      <xdr:rowOff>0</xdr:rowOff>
    </xdr:from>
    <xdr:to>
      <xdr:col>4</xdr:col>
      <xdr:colOff>585258</xdr:colOff>
      <xdr:row>4</xdr:row>
      <xdr:rowOff>98213</xdr:rowOff>
    </xdr:to>
    <mc:AlternateContent xmlns:mc="http://schemas.openxmlformats.org/markup-compatibility/2006" xmlns:sle15="http://schemas.microsoft.com/office/drawing/2012/slicer">
      <mc:Choice Requires="sle15">
        <xdr:graphicFrame macro="">
          <xdr:nvGraphicFramePr>
            <xdr:cNvPr id="2" name="Soort 4">
              <a:extLst>
                <a:ext uri="{FF2B5EF4-FFF2-40B4-BE49-F238E27FC236}">
                  <a16:creationId xmlns:a16="http://schemas.microsoft.com/office/drawing/2014/main" id="{46E06EF7-6BE0-4545-B582-11841621ABC7}"/>
                </a:ext>
              </a:extLst>
            </xdr:cNvPr>
            <xdr:cNvGraphicFramePr/>
          </xdr:nvGraphicFramePr>
          <xdr:xfrm>
            <a:off x="0" y="0"/>
            <a:ext cx="0" cy="0"/>
          </xdr:xfrm>
          <a:graphic>
            <a:graphicData uri="http://schemas.microsoft.com/office/drawing/2010/slicer">
              <sle:slicer xmlns:sle="http://schemas.microsoft.com/office/drawing/2010/slicer" name="Soort 4"/>
            </a:graphicData>
          </a:graphic>
        </xdr:graphicFrame>
      </mc:Choice>
      <mc:Fallback xmlns="">
        <xdr:sp macro="" textlink="">
          <xdr:nvSpPr>
            <xdr:cNvPr id="0" name=""/>
            <xdr:cNvSpPr>
              <a:spLocks noTextEdit="1"/>
            </xdr:cNvSpPr>
          </xdr:nvSpPr>
          <xdr:spPr>
            <a:xfrm>
              <a:off x="812800" y="186267"/>
              <a:ext cx="1828800" cy="657013"/>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oneCell">
    <xdr:from>
      <xdr:col>16</xdr:col>
      <xdr:colOff>0</xdr:colOff>
      <xdr:row>1</xdr:row>
      <xdr:rowOff>62653</xdr:rowOff>
    </xdr:from>
    <xdr:to>
      <xdr:col>17</xdr:col>
      <xdr:colOff>821267</xdr:colOff>
      <xdr:row>5</xdr:row>
      <xdr:rowOff>0</xdr:rowOff>
    </xdr:to>
    <mc:AlternateContent xmlns:mc="http://schemas.openxmlformats.org/markup-compatibility/2006" xmlns:a14="http://schemas.microsoft.com/office/drawing/2010/main">
      <mc:Choice Requires="a14">
        <xdr:graphicFrame macro="">
          <xdr:nvGraphicFramePr>
            <xdr:cNvPr id="5" name="Soort 5">
              <a:extLst>
                <a:ext uri="{FF2B5EF4-FFF2-40B4-BE49-F238E27FC236}">
                  <a16:creationId xmlns:a16="http://schemas.microsoft.com/office/drawing/2014/main" id="{7B254133-65E6-45FF-B239-55F085474F98}"/>
                </a:ext>
              </a:extLst>
            </xdr:cNvPr>
            <xdr:cNvGraphicFramePr/>
          </xdr:nvGraphicFramePr>
          <xdr:xfrm>
            <a:off x="0" y="0"/>
            <a:ext cx="0" cy="0"/>
          </xdr:xfrm>
          <a:graphic>
            <a:graphicData uri="http://schemas.microsoft.com/office/drawing/2010/slicer">
              <sle:slicer xmlns:sle="http://schemas.microsoft.com/office/drawing/2010/slicer" name="Soort 5"/>
            </a:graphicData>
          </a:graphic>
        </xdr:graphicFrame>
      </mc:Choice>
      <mc:Fallback xmlns="">
        <xdr:sp macro="" textlink="">
          <xdr:nvSpPr>
            <xdr:cNvPr id="0" name=""/>
            <xdr:cNvSpPr>
              <a:spLocks noTextEdit="1"/>
            </xdr:cNvSpPr>
          </xdr:nvSpPr>
          <xdr:spPr>
            <a:xfrm>
              <a:off x="9889067" y="248920"/>
              <a:ext cx="1828800" cy="682413"/>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12</xdr:col>
      <xdr:colOff>276774</xdr:colOff>
      <xdr:row>16</xdr:row>
      <xdr:rowOff>76609</xdr:rowOff>
    </xdr:to>
    <xdr:pic>
      <xdr:nvPicPr>
        <xdr:cNvPr id="3" name="Afbeelding 2">
          <a:extLst>
            <a:ext uri="{FF2B5EF4-FFF2-40B4-BE49-F238E27FC236}">
              <a16:creationId xmlns:a16="http://schemas.microsoft.com/office/drawing/2014/main" id="{E351BA22-1FC1-4026-ABD5-DDA947ED7078}"/>
            </a:ext>
          </a:extLst>
        </xdr:cNvPr>
        <xdr:cNvPicPr>
          <a:picLocks noChangeAspect="1"/>
        </xdr:cNvPicPr>
      </xdr:nvPicPr>
      <xdr:blipFill>
        <a:blip xmlns:r="http://schemas.openxmlformats.org/officeDocument/2006/relationships" r:embed="rId1"/>
        <a:stretch>
          <a:fillRect/>
        </a:stretch>
      </xdr:blipFill>
      <xdr:spPr>
        <a:xfrm>
          <a:off x="4219575" y="190500"/>
          <a:ext cx="3934374" cy="2934109"/>
        </a:xfrm>
        <a:prstGeom prst="rect">
          <a:avLst/>
        </a:prstGeom>
      </xdr:spPr>
    </xdr:pic>
    <xdr:clientData/>
  </xdr:twoCellAnchor>
  <xdr:twoCellAnchor>
    <xdr:from>
      <xdr:col>6</xdr:col>
      <xdr:colOff>0</xdr:colOff>
      <xdr:row>17</xdr:row>
      <xdr:rowOff>0</xdr:rowOff>
    </xdr:from>
    <xdr:to>
      <xdr:col>12</xdr:col>
      <xdr:colOff>219075</xdr:colOff>
      <xdr:row>30</xdr:row>
      <xdr:rowOff>161925</xdr:rowOff>
    </xdr:to>
    <xdr:graphicFrame macro="">
      <xdr:nvGraphicFramePr>
        <xdr:cNvPr id="4" name="Grafiek 3">
          <a:extLst>
            <a:ext uri="{FF2B5EF4-FFF2-40B4-BE49-F238E27FC236}">
              <a16:creationId xmlns:a16="http://schemas.microsoft.com/office/drawing/2014/main" id="{7B196A83-4333-4EAE-99FD-91D2F66868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3</xdr:row>
      <xdr:rowOff>0</xdr:rowOff>
    </xdr:from>
    <xdr:to>
      <xdr:col>18</xdr:col>
      <xdr:colOff>0</xdr:colOff>
      <xdr:row>20</xdr:row>
      <xdr:rowOff>0</xdr:rowOff>
    </xdr:to>
    <xdr:graphicFrame macro="">
      <xdr:nvGraphicFramePr>
        <xdr:cNvPr id="2" name="Grafiek 1">
          <a:extLst>
            <a:ext uri="{FF2B5EF4-FFF2-40B4-BE49-F238E27FC236}">
              <a16:creationId xmlns:a16="http://schemas.microsoft.com/office/drawing/2014/main" id="{0F92FE45-6814-48E3-A9B7-8925AB74E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21</xdr:row>
      <xdr:rowOff>1</xdr:rowOff>
    </xdr:from>
    <xdr:to>
      <xdr:col>18</xdr:col>
      <xdr:colOff>0</xdr:colOff>
      <xdr:row>30</xdr:row>
      <xdr:rowOff>66675</xdr:rowOff>
    </xdr:to>
    <mc:AlternateContent xmlns:mc="http://schemas.openxmlformats.org/markup-compatibility/2006" xmlns:a14="http://schemas.microsoft.com/office/drawing/2010/main">
      <mc:Choice Requires="a14">
        <xdr:graphicFrame macro="">
          <xdr:nvGraphicFramePr>
            <xdr:cNvPr id="3" name="Item">
              <a:extLst>
                <a:ext uri="{FF2B5EF4-FFF2-40B4-BE49-F238E27FC236}">
                  <a16:creationId xmlns:a16="http://schemas.microsoft.com/office/drawing/2014/main" id="{C47270ED-091B-4151-BC30-97CBAFFC09A4}"/>
                </a:ext>
              </a:extLst>
            </xdr:cNvPr>
            <xdr:cNvGraphicFramePr/>
          </xdr:nvGraphicFramePr>
          <xdr:xfrm>
            <a:off x="0" y="0"/>
            <a:ext cx="0" cy="0"/>
          </xdr:xfrm>
          <a:graphic>
            <a:graphicData uri="http://schemas.microsoft.com/office/drawing/2010/slicer">
              <sle:slicer xmlns:sle="http://schemas.microsoft.com/office/drawing/2010/slicer" name="Item"/>
            </a:graphicData>
          </a:graphic>
        </xdr:graphicFrame>
      </mc:Choice>
      <mc:Fallback xmlns="">
        <xdr:sp macro="" textlink="">
          <xdr:nvSpPr>
            <xdr:cNvPr id="0" name=""/>
            <xdr:cNvSpPr>
              <a:spLocks noTextEdit="1"/>
            </xdr:cNvSpPr>
          </xdr:nvSpPr>
          <xdr:spPr>
            <a:xfrm>
              <a:off x="8553450" y="4000501"/>
              <a:ext cx="4876800" cy="15240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428625</xdr:colOff>
      <xdr:row>10</xdr:row>
      <xdr:rowOff>0</xdr:rowOff>
    </xdr:from>
    <xdr:to>
      <xdr:col>10</xdr:col>
      <xdr:colOff>0</xdr:colOff>
      <xdr:row>13</xdr:row>
      <xdr:rowOff>66675</xdr:rowOff>
    </xdr:to>
    <mc:AlternateContent xmlns:mc="http://schemas.openxmlformats.org/markup-compatibility/2006" xmlns:a14="http://schemas.microsoft.com/office/drawing/2010/main">
      <mc:Choice Requires="a14">
        <xdr:graphicFrame macro="">
          <xdr:nvGraphicFramePr>
            <xdr:cNvPr id="3" name="Soort 6">
              <a:extLst>
                <a:ext uri="{FF2B5EF4-FFF2-40B4-BE49-F238E27FC236}">
                  <a16:creationId xmlns:a16="http://schemas.microsoft.com/office/drawing/2014/main" id="{27188814-67B4-4E04-A909-76655105E335}"/>
                </a:ext>
              </a:extLst>
            </xdr:cNvPr>
            <xdr:cNvGraphicFramePr/>
          </xdr:nvGraphicFramePr>
          <xdr:xfrm>
            <a:off x="0" y="0"/>
            <a:ext cx="0" cy="0"/>
          </xdr:xfrm>
          <a:graphic>
            <a:graphicData uri="http://schemas.microsoft.com/office/drawing/2010/slicer">
              <sle:slicer xmlns:sle="http://schemas.microsoft.com/office/drawing/2010/slicer" name="Soort 6"/>
            </a:graphicData>
          </a:graphic>
        </xdr:graphicFrame>
      </mc:Choice>
      <mc:Fallback xmlns="">
        <xdr:sp macro="" textlink="">
          <xdr:nvSpPr>
            <xdr:cNvPr id="0" name=""/>
            <xdr:cNvSpPr>
              <a:spLocks noTextEdit="1"/>
            </xdr:cNvSpPr>
          </xdr:nvSpPr>
          <xdr:spPr>
            <a:xfrm>
              <a:off x="4924425" y="1905000"/>
              <a:ext cx="1828800" cy="638175"/>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0</xdr:row>
      <xdr:rowOff>190499</xdr:rowOff>
    </xdr:from>
    <xdr:to>
      <xdr:col>22</xdr:col>
      <xdr:colOff>19050</xdr:colOff>
      <xdr:row>23</xdr:row>
      <xdr:rowOff>47624</xdr:rowOff>
    </xdr:to>
    <xdr:graphicFrame macro="">
      <xdr:nvGraphicFramePr>
        <xdr:cNvPr id="5" name="Grafiek 4">
          <a:extLst>
            <a:ext uri="{FF2B5EF4-FFF2-40B4-BE49-F238E27FC236}">
              <a16:creationId xmlns:a16="http://schemas.microsoft.com/office/drawing/2014/main" id="{B686F4B6-407C-4CE8-B697-DEB4BD89B4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0</xdr:colOff>
      <xdr:row>23</xdr:row>
      <xdr:rowOff>152400</xdr:rowOff>
    </xdr:from>
    <xdr:to>
      <xdr:col>22</xdr:col>
      <xdr:colOff>0</xdr:colOff>
      <xdr:row>31</xdr:row>
      <xdr:rowOff>0</xdr:rowOff>
    </xdr:to>
    <mc:AlternateContent xmlns:mc="http://schemas.openxmlformats.org/markup-compatibility/2006" xmlns:tsle="http://schemas.microsoft.com/office/drawing/2012/timeslicer">
      <mc:Choice Requires="tsle">
        <xdr:graphicFrame macro="">
          <xdr:nvGraphicFramePr>
            <xdr:cNvPr id="6" name="Mnd">
              <a:extLst>
                <a:ext uri="{FF2B5EF4-FFF2-40B4-BE49-F238E27FC236}">
                  <a16:creationId xmlns:a16="http://schemas.microsoft.com/office/drawing/2014/main" id="{F172B0CC-A837-4215-BBB6-474E9BBE2CD3}"/>
                </a:ext>
              </a:extLst>
            </xdr:cNvPr>
            <xdr:cNvGraphicFramePr/>
          </xdr:nvGraphicFramePr>
          <xdr:xfrm>
            <a:off x="0" y="0"/>
            <a:ext cx="0" cy="0"/>
          </xdr:xfrm>
          <a:graphic>
            <a:graphicData uri="http://schemas.microsoft.com/office/drawing/2012/timeslicer">
              <tsle:timeslicer name="Mnd"/>
            </a:graphicData>
          </a:graphic>
        </xdr:graphicFrame>
      </mc:Choice>
      <mc:Fallback xmlns="">
        <xdr:sp macro="" textlink="">
          <xdr:nvSpPr>
            <xdr:cNvPr id="0" name=""/>
            <xdr:cNvSpPr>
              <a:spLocks noTextEdit="1"/>
            </xdr:cNvSpPr>
          </xdr:nvSpPr>
          <xdr:spPr>
            <a:xfrm>
              <a:off x="8429625" y="4533900"/>
              <a:ext cx="6705600" cy="1371600"/>
            </a:xfrm>
            <a:prstGeom prst="rect">
              <a:avLst/>
            </a:prstGeom>
            <a:solidFill>
              <a:prstClr val="white"/>
            </a:solidFill>
            <a:ln w="1">
              <a:solidFill>
                <a:prstClr val="green"/>
              </a:solidFill>
            </a:ln>
          </xdr:spPr>
          <xdr:txBody>
            <a:bodyPr vertOverflow="clip" horzOverflow="clip"/>
            <a:lstStyle/>
            <a:p>
              <a:r>
                <a:rPr lang="nl-NL" sz="1100"/>
                <a:t>Tijdlijn: werkt in Excel 2013 of hoger. Wijzig de positie of grootte van de tijdlijn niet.</a:t>
              </a:r>
            </a:p>
          </xdr:txBody>
        </xdr:sp>
      </mc:Fallback>
    </mc:AlternateContent>
    <xdr:clientData/>
  </xdr:twoCellAnchor>
  <xdr:twoCellAnchor editAs="oneCell">
    <xdr:from>
      <xdr:col>11</xdr:col>
      <xdr:colOff>0</xdr:colOff>
      <xdr:row>32</xdr:row>
      <xdr:rowOff>0</xdr:rowOff>
    </xdr:from>
    <xdr:to>
      <xdr:col>22</xdr:col>
      <xdr:colOff>0</xdr:colOff>
      <xdr:row>39</xdr:row>
      <xdr:rowOff>38100</xdr:rowOff>
    </xdr:to>
    <mc:AlternateContent xmlns:mc="http://schemas.openxmlformats.org/markup-compatibility/2006" xmlns:tsle="http://schemas.microsoft.com/office/drawing/2012/timeslicer">
      <mc:Choice Requires="tsle">
        <xdr:graphicFrame macro="">
          <xdr:nvGraphicFramePr>
            <xdr:cNvPr id="7" name="Mnd 1">
              <a:extLst>
                <a:ext uri="{FF2B5EF4-FFF2-40B4-BE49-F238E27FC236}">
                  <a16:creationId xmlns:a16="http://schemas.microsoft.com/office/drawing/2014/main" id="{BF8E136E-2DF4-4766-8058-BD0FDE7AE8E3}"/>
                </a:ext>
              </a:extLst>
            </xdr:cNvPr>
            <xdr:cNvGraphicFramePr/>
          </xdr:nvGraphicFramePr>
          <xdr:xfrm>
            <a:off x="0" y="0"/>
            <a:ext cx="0" cy="0"/>
          </xdr:xfrm>
          <a:graphic>
            <a:graphicData uri="http://schemas.microsoft.com/office/drawing/2012/timeslicer">
              <tsle:timeslicer name="Mnd 1"/>
            </a:graphicData>
          </a:graphic>
        </xdr:graphicFrame>
      </mc:Choice>
      <mc:Fallback xmlns="">
        <xdr:sp macro="" textlink="">
          <xdr:nvSpPr>
            <xdr:cNvPr id="0" name=""/>
            <xdr:cNvSpPr>
              <a:spLocks noTextEdit="1"/>
            </xdr:cNvSpPr>
          </xdr:nvSpPr>
          <xdr:spPr>
            <a:xfrm>
              <a:off x="8429625" y="6096000"/>
              <a:ext cx="6705600" cy="1371600"/>
            </a:xfrm>
            <a:prstGeom prst="rect">
              <a:avLst/>
            </a:prstGeom>
            <a:solidFill>
              <a:prstClr val="white"/>
            </a:solidFill>
            <a:ln w="1">
              <a:solidFill>
                <a:prstClr val="green"/>
              </a:solidFill>
            </a:ln>
          </xdr:spPr>
          <xdr:txBody>
            <a:bodyPr vertOverflow="clip" horzOverflow="clip"/>
            <a:lstStyle/>
            <a:p>
              <a:r>
                <a:rPr lang="nl-NL" sz="1100"/>
                <a:t>Tijdlijn: werkt in Excel 2013 of hoger. Wijzig de positie of grootte van de tijdlijn niet.</a:t>
              </a:r>
            </a:p>
          </xdr:txBody>
        </xdr:sp>
      </mc:Fallback>
    </mc:AlternateContent>
    <xdr:clientData/>
  </xdr:twoCellAnchor>
  <xdr:twoCellAnchor editAs="oneCell">
    <xdr:from>
      <xdr:col>11</xdr:col>
      <xdr:colOff>0</xdr:colOff>
      <xdr:row>39</xdr:row>
      <xdr:rowOff>190499</xdr:rowOff>
    </xdr:from>
    <xdr:to>
      <xdr:col>22</xdr:col>
      <xdr:colOff>0</xdr:colOff>
      <xdr:row>47</xdr:row>
      <xdr:rowOff>123824</xdr:rowOff>
    </xdr:to>
    <mc:AlternateContent xmlns:mc="http://schemas.openxmlformats.org/markup-compatibility/2006" xmlns:tsle="http://schemas.microsoft.com/office/drawing/2012/timeslicer">
      <mc:Choice Requires="tsle">
        <xdr:graphicFrame macro="">
          <xdr:nvGraphicFramePr>
            <xdr:cNvPr id="8" name="Mnd 2">
              <a:extLst>
                <a:ext uri="{FF2B5EF4-FFF2-40B4-BE49-F238E27FC236}">
                  <a16:creationId xmlns:a16="http://schemas.microsoft.com/office/drawing/2014/main" id="{06B0BE15-53FF-4380-9D2C-0924D8B6CEBC}"/>
                </a:ext>
              </a:extLst>
            </xdr:cNvPr>
            <xdr:cNvGraphicFramePr/>
          </xdr:nvGraphicFramePr>
          <xdr:xfrm>
            <a:off x="0" y="0"/>
            <a:ext cx="0" cy="0"/>
          </xdr:xfrm>
          <a:graphic>
            <a:graphicData uri="http://schemas.microsoft.com/office/drawing/2012/timeslicer">
              <tsle:timeslicer name="Mnd 2"/>
            </a:graphicData>
          </a:graphic>
        </xdr:graphicFrame>
      </mc:Choice>
      <mc:Fallback xmlns="">
        <xdr:sp macro="" textlink="">
          <xdr:nvSpPr>
            <xdr:cNvPr id="0" name=""/>
            <xdr:cNvSpPr>
              <a:spLocks noTextEdit="1"/>
            </xdr:cNvSpPr>
          </xdr:nvSpPr>
          <xdr:spPr>
            <a:xfrm>
              <a:off x="8420100" y="7619999"/>
              <a:ext cx="6705600" cy="1457325"/>
            </a:xfrm>
            <a:prstGeom prst="rect">
              <a:avLst/>
            </a:prstGeom>
            <a:solidFill>
              <a:prstClr val="white"/>
            </a:solidFill>
            <a:ln w="1">
              <a:solidFill>
                <a:prstClr val="green"/>
              </a:solidFill>
            </a:ln>
          </xdr:spPr>
          <xdr:txBody>
            <a:bodyPr vertOverflow="clip" horzOverflow="clip"/>
            <a:lstStyle/>
            <a:p>
              <a:r>
                <a:rPr lang="nl-NL" sz="1100"/>
                <a:t>Tijdlijn: werkt in Excel 2013 of hoger. Wijzig de positie of grootte van de tijdlijn niet.</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9</xdr:col>
      <xdr:colOff>609599</xdr:colOff>
      <xdr:row>2</xdr:row>
      <xdr:rowOff>190499</xdr:rowOff>
    </xdr:from>
    <xdr:to>
      <xdr:col>17</xdr:col>
      <xdr:colOff>0</xdr:colOff>
      <xdr:row>25</xdr:row>
      <xdr:rowOff>9524</xdr:rowOff>
    </xdr:to>
    <xdr:graphicFrame macro="">
      <xdr:nvGraphicFramePr>
        <xdr:cNvPr id="4" name="Grafiek 3">
          <a:extLst>
            <a:ext uri="{FF2B5EF4-FFF2-40B4-BE49-F238E27FC236}">
              <a16:creationId xmlns:a16="http://schemas.microsoft.com/office/drawing/2014/main" id="{9ADDEF0A-408F-4E18-ADF5-C73334F635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26</xdr:row>
      <xdr:rowOff>1</xdr:rowOff>
    </xdr:from>
    <xdr:to>
      <xdr:col>17</xdr:col>
      <xdr:colOff>0</xdr:colOff>
      <xdr:row>28</xdr:row>
      <xdr:rowOff>0</xdr:rowOff>
    </xdr:to>
    <mc:AlternateContent xmlns:mc="http://schemas.openxmlformats.org/markup-compatibility/2006" xmlns:a14="http://schemas.microsoft.com/office/drawing/2010/main">
      <mc:Choice Requires="a14">
        <xdr:graphicFrame macro="">
          <xdr:nvGraphicFramePr>
            <xdr:cNvPr id="5" name="Soort">
              <a:extLst>
                <a:ext uri="{FF2B5EF4-FFF2-40B4-BE49-F238E27FC236}">
                  <a16:creationId xmlns:a16="http://schemas.microsoft.com/office/drawing/2014/main" id="{E2A720A3-ED06-431A-9EC2-ACE19E26163B}"/>
                </a:ext>
              </a:extLst>
            </xdr:cNvPr>
            <xdr:cNvGraphicFramePr/>
          </xdr:nvGraphicFramePr>
          <xdr:xfrm>
            <a:off x="0" y="0"/>
            <a:ext cx="0" cy="0"/>
          </xdr:xfrm>
          <a:graphic>
            <a:graphicData uri="http://schemas.microsoft.com/office/drawing/2010/slicer">
              <sle:slicer xmlns:sle="http://schemas.microsoft.com/office/drawing/2010/slicer" name="Soort"/>
            </a:graphicData>
          </a:graphic>
        </xdr:graphicFrame>
      </mc:Choice>
      <mc:Fallback xmlns="">
        <xdr:sp macro="" textlink="">
          <xdr:nvSpPr>
            <xdr:cNvPr id="0" name=""/>
            <xdr:cNvSpPr>
              <a:spLocks noTextEdit="1"/>
            </xdr:cNvSpPr>
          </xdr:nvSpPr>
          <xdr:spPr>
            <a:xfrm>
              <a:off x="6229350" y="4953001"/>
              <a:ext cx="5486400" cy="380999"/>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1.853002199074" createdVersion="6" refreshedVersion="6" minRefreshableVersion="3" recordCount="7" xr:uid="{6DEC8AF0-604F-477C-9F2E-583F00F9F413}">
  <cacheSource type="worksheet">
    <worksheetSource name="tblWelzijn"/>
  </cacheSource>
  <cacheFields count="5">
    <cacheField name="Jaar" numFmtId="0">
      <sharedItems containsSemiMixedTypes="0" containsString="0" containsNumber="1" containsInteger="1" minValue="2020" maxValue="2021" count="2">
        <n v="2020"/>
        <n v="2021"/>
      </sharedItems>
    </cacheField>
    <cacheField name="Kwartaal" numFmtId="0">
      <sharedItems containsSemiMixedTypes="0" containsString="0" containsNumber="1" containsInteger="1" minValue="1" maxValue="4" count="4">
        <n v="1"/>
        <n v="2"/>
        <n v="3"/>
        <n v="4"/>
      </sharedItems>
    </cacheField>
    <cacheField name="Tevredenheid met het leven" numFmtId="165">
      <sharedItems containsSemiMixedTypes="0" containsString="0" containsNumber="1" minValue="0.80600000000000005" maxValue="0.86299999999999999"/>
    </cacheField>
    <cacheField name="Tov vorig kwartaal" numFmtId="165">
      <sharedItems containsString="0" containsBlank="1" containsNumber="1" minValue="-3.7037037037036979E-2" maxValue="3.9702233250620278E-2"/>
    </cacheField>
    <cacheField name="Gemiddelde" numFmtId="165">
      <sharedItems containsSemiMixedTypes="0" containsString="0" containsNumber="1" minValue="0.84257142857142853" maxValue="0.84257142857142853"/>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3.758539120368" createdVersion="6" refreshedVersion="6" minRefreshableVersion="3" recordCount="58" xr:uid="{38BA0383-E759-4095-9FD5-441E649A0A0C}">
  <cacheSource type="worksheet">
    <worksheetSource name="tblOpmaak"/>
  </cacheSource>
  <cacheFields count="4">
    <cacheField name="Datum" numFmtId="14">
      <sharedItems containsSemiMixedTypes="0" containsNonDate="0" containsDate="1" containsString="0" minDate="2022-01-01T00:00:00" maxDate="2022-04-01T00:00:00" count="49">
        <d v="2022-01-19T00:00:00"/>
        <d v="2022-01-25T00:00:00"/>
        <d v="2022-03-16T00:00:00"/>
        <d v="2022-01-30T00:00:00"/>
        <d v="2022-03-03T00:00:00"/>
        <d v="2022-03-21T00:00:00"/>
        <d v="2022-01-17T00:00:00"/>
        <d v="2022-01-24T00:00:00"/>
        <d v="2022-03-18T00:00:00"/>
        <d v="2022-01-04T00:00:00"/>
        <d v="2022-02-23T00:00:00"/>
        <d v="2022-03-13T00:00:00"/>
        <d v="2022-03-20T00:00:00"/>
        <d v="2022-01-02T00:00:00"/>
        <d v="2022-02-22T00:00:00"/>
        <d v="2022-02-20T00:00:00"/>
        <d v="2022-01-12T00:00:00"/>
        <d v="2022-01-05T00:00:00"/>
        <d v="2022-02-17T00:00:00"/>
        <d v="2022-03-15T00:00:00"/>
        <d v="2022-02-26T00:00:00"/>
        <d v="2022-03-14T00:00:00"/>
        <d v="2022-01-22T00:00:00"/>
        <d v="2022-01-06T00:00:00"/>
        <d v="2022-03-06T00:00:00"/>
        <d v="2022-02-21T00:00:00"/>
        <d v="2022-02-25T00:00:00"/>
        <d v="2022-03-26T00:00:00"/>
        <d v="2022-01-14T00:00:00"/>
        <d v="2022-02-08T00:00:00"/>
        <d v="2022-01-03T00:00:00"/>
        <d v="2022-02-09T00:00:00"/>
        <d v="2022-01-11T00:00:00"/>
        <d v="2022-01-01T00:00:00"/>
        <d v="2022-02-06T00:00:00"/>
        <d v="2022-02-14T00:00:00"/>
        <d v="2022-03-29T00:00:00"/>
        <d v="2022-03-08T00:00:00"/>
        <d v="2022-01-15T00:00:00"/>
        <d v="2022-03-02T00:00:00"/>
        <d v="2022-03-31T00:00:00"/>
        <d v="2022-01-21T00:00:00"/>
        <d v="2022-02-11T00:00:00"/>
        <d v="2022-01-27T00:00:00"/>
        <d v="2022-03-27T00:00:00"/>
        <d v="2022-02-01T00:00:00"/>
        <d v="2022-02-16T00:00:00"/>
        <d v="2022-01-28T00:00:00"/>
        <d v="2022-02-05T00:00:00"/>
      </sharedItems>
      <fieldGroup par="3" base="0">
        <rangePr groupBy="days" startDate="2022-01-01T00:00:00" endDate="2022-04-01T00:00:00"/>
        <groupItems count="368">
          <s v="&lt;1-1-2022"/>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rt"/>
          <s v="2-mrt"/>
          <s v="3-mrt"/>
          <s v="4-mrt"/>
          <s v="5-mrt"/>
          <s v="6-mrt"/>
          <s v="7-mrt"/>
          <s v="8-mrt"/>
          <s v="9-mrt"/>
          <s v="10-mrt"/>
          <s v="11-mrt"/>
          <s v="12-mrt"/>
          <s v="13-mrt"/>
          <s v="14-mrt"/>
          <s v="15-mrt"/>
          <s v="16-mrt"/>
          <s v="17-mrt"/>
          <s v="18-mrt"/>
          <s v="19-mrt"/>
          <s v="20-mrt"/>
          <s v="21-mrt"/>
          <s v="22-mrt"/>
          <s v="23-mrt"/>
          <s v="24-mrt"/>
          <s v="25-mrt"/>
          <s v="26-mrt"/>
          <s v="27-mrt"/>
          <s v="28-mrt"/>
          <s v="29-mrt"/>
          <s v="30-mrt"/>
          <s v="31-mrt"/>
          <s v="1-apr"/>
          <s v="2-apr"/>
          <s v="3-apr"/>
          <s v="4-apr"/>
          <s v="5-apr"/>
          <s v="6-apr"/>
          <s v="7-apr"/>
          <s v="8-apr"/>
          <s v="9-apr"/>
          <s v="10-apr"/>
          <s v="11-apr"/>
          <s v="12-apr"/>
          <s v="13-apr"/>
          <s v="14-apr"/>
          <s v="15-apr"/>
          <s v="16-apr"/>
          <s v="17-apr"/>
          <s v="18-apr"/>
          <s v="19-apr"/>
          <s v="20-apr"/>
          <s v="21-apr"/>
          <s v="22-apr"/>
          <s v="23-apr"/>
          <s v="24-apr"/>
          <s v="25-apr"/>
          <s v="26-apr"/>
          <s v="27-apr"/>
          <s v="28-apr"/>
          <s v="29-apr"/>
          <s v="30-apr"/>
          <s v="1-mei"/>
          <s v="2-mei"/>
          <s v="3-mei"/>
          <s v="4-mei"/>
          <s v="5-mei"/>
          <s v="6-mei"/>
          <s v="7-mei"/>
          <s v="8-mei"/>
          <s v="9-mei"/>
          <s v="10-mei"/>
          <s v="11-mei"/>
          <s v="12-mei"/>
          <s v="13-mei"/>
          <s v="14-mei"/>
          <s v="15-mei"/>
          <s v="16-mei"/>
          <s v="17-mei"/>
          <s v="18-mei"/>
          <s v="19-mei"/>
          <s v="20-mei"/>
          <s v="21-mei"/>
          <s v="22-mei"/>
          <s v="23-mei"/>
          <s v="24-mei"/>
          <s v="25-mei"/>
          <s v="26-mei"/>
          <s v="27-mei"/>
          <s v="28-mei"/>
          <s v="29-mei"/>
          <s v="30-mei"/>
          <s v="31-mei"/>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kt"/>
          <s v="2-okt"/>
          <s v="3-okt"/>
          <s v="4-okt"/>
          <s v="5-okt"/>
          <s v="6-okt"/>
          <s v="7-okt"/>
          <s v="8-okt"/>
          <s v="9-okt"/>
          <s v="10-okt"/>
          <s v="11-okt"/>
          <s v="12-okt"/>
          <s v="13-okt"/>
          <s v="14-okt"/>
          <s v="15-okt"/>
          <s v="16-okt"/>
          <s v="17-okt"/>
          <s v="18-okt"/>
          <s v="19-okt"/>
          <s v="20-okt"/>
          <s v="21-okt"/>
          <s v="22-okt"/>
          <s v="23-okt"/>
          <s v="24-okt"/>
          <s v="25-okt"/>
          <s v="26-okt"/>
          <s v="27-okt"/>
          <s v="28-okt"/>
          <s v="29-okt"/>
          <s v="30-okt"/>
          <s v="31-ok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4-2022"/>
        </groupItems>
      </fieldGroup>
    </cacheField>
    <cacheField name="Soort" numFmtId="0">
      <sharedItems count="3">
        <s v="Een"/>
        <s v="Drie"/>
        <s v="Twee"/>
      </sharedItems>
    </cacheField>
    <cacheField name="Aantal" numFmtId="0">
      <sharedItems containsSemiMixedTypes="0" containsString="0" containsNumber="1" containsInteger="1" minValue="100" maxValue="200"/>
    </cacheField>
    <cacheField name="Maanden" numFmtId="0" databaseField="0">
      <fieldGroup base="0">
        <rangePr groupBy="months" startDate="2022-01-01T00:00:00" endDate="2022-04-01T00:00:00"/>
        <groupItems count="14">
          <s v="&lt;1-1-2022"/>
          <s v="jan"/>
          <s v="feb"/>
          <s v="mrt"/>
          <s v="apr"/>
          <s v="mei"/>
          <s v="jun"/>
          <s v="jul"/>
          <s v="aug"/>
          <s v="sep"/>
          <s v="okt"/>
          <s v="nov"/>
          <s v="dec"/>
          <s v="&gt;1-4-2022"/>
        </groupItems>
      </fieldGroup>
    </cacheField>
  </cacheFields>
  <extLst>
    <ext xmlns:x14="http://schemas.microsoft.com/office/spreadsheetml/2009/9/main" uri="{725AE2AE-9491-48be-B2B4-4EB974FC3084}">
      <x14:pivotCacheDefinition pivotCacheId="53685142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1.8983568287" createdVersion="6" refreshedVersion="6" minRefreshableVersion="3" recordCount="70" xr:uid="{7D5D0145-65DE-40F2-8F52-ABF2A6D8D8A3}">
  <cacheSource type="worksheet">
    <worksheetSource name="tblHuw2"/>
  </cacheSource>
  <cacheFields count="4">
    <cacheField name="Jaar" numFmtId="0">
      <sharedItems containsSemiMixedTypes="0" containsString="0" containsNumber="1" containsInteger="1" minValue="2019" maxValue="2021" count="3">
        <n v="2019"/>
        <n v="2020"/>
        <n v="2021"/>
      </sharedItems>
    </cacheField>
    <cacheField name="Maand" numFmtId="0">
      <sharedItems containsSemiMixedTypes="0" containsString="0" containsNumber="1" containsInteger="1" minValue="1" maxValue="12" count="12">
        <n v="1"/>
        <n v="2"/>
        <n v="3"/>
        <n v="4"/>
        <n v="5"/>
        <n v="6"/>
        <n v="7"/>
        <n v="8"/>
        <n v="9"/>
        <n v="10"/>
        <n v="11"/>
        <n v="12"/>
      </sharedItems>
    </cacheField>
    <cacheField name="Soort" numFmtId="0">
      <sharedItems count="2">
        <s v="Huwelijk"/>
        <s v="Partnerschap"/>
      </sharedItems>
    </cacheField>
    <cacheField name="Aantal" numFmtId="166">
      <sharedItems containsSemiMixedTypes="0" containsString="0" containsNumber="1" minValue="1425" maxValue="9008"/>
    </cacheField>
  </cacheFields>
  <extLst>
    <ext xmlns:x14="http://schemas.microsoft.com/office/spreadsheetml/2009/9/main" uri="{725AE2AE-9491-48be-B2B4-4EB974FC3084}">
      <x14:pivotCacheDefinition pivotCacheId="1273897110"/>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1.905752430554" createdVersion="6" refreshedVersion="6" minRefreshableVersion="3" recordCount="61" xr:uid="{FB48FC4A-C1B7-413D-9BB6-401CA46C8D8C}">
  <cacheSource type="worksheet">
    <worksheetSource name="tblVeilig"/>
  </cacheSource>
  <cacheFields count="4">
    <cacheField name="Jaar" numFmtId="0">
      <sharedItems containsSemiMixedTypes="0" containsString="0" containsNumber="1" containsInteger="1" minValue="2016" maxValue="2021" count="6">
        <n v="2016"/>
        <n v="2017"/>
        <n v="2018"/>
        <n v="2019"/>
        <n v="2020"/>
        <n v="2021"/>
      </sharedItems>
    </cacheField>
    <cacheField name="Maand" numFmtId="0">
      <sharedItems containsSemiMixedTypes="0" containsString="0" containsNumber="1" containsInteger="1" minValue="1" maxValue="12" count="12">
        <n v="12"/>
        <n v="1"/>
        <n v="2"/>
        <n v="3"/>
        <n v="4"/>
        <n v="5"/>
        <n v="6"/>
        <n v="7"/>
        <n v="8"/>
        <n v="9"/>
        <n v="10"/>
        <n v="11"/>
      </sharedItems>
    </cacheField>
    <cacheField name="Geregistreerde misdrijven" numFmtId="166">
      <sharedItems containsSemiMixedTypes="0" containsString="0" containsNumber="1" minValue="51512" maxValue="76148"/>
    </cacheField>
    <cacheField name="Gemiddeld" numFmtId="166">
      <sharedItems containsSemiMixedTypes="0" containsString="0" containsNumber="1" minValue="65608.229508196717" maxValue="65608.229508196717"/>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1.906198379627" createdVersion="6" refreshedVersion="6" minRefreshableVersion="3" recordCount="61" xr:uid="{1A8CBF92-AFEF-4955-A93C-DDFCC69C6B8A}">
  <cacheSource type="worksheet">
    <worksheetSource name="tblVeilig2"/>
  </cacheSource>
  <cacheFields count="7">
    <cacheField name="Jaar" numFmtId="0">
      <sharedItems containsSemiMixedTypes="0" containsString="0" containsNumber="1" containsInteger="1" minValue="2016" maxValue="2021" count="6">
        <n v="2016"/>
        <n v="2017"/>
        <n v="2018"/>
        <n v="2019"/>
        <n v="2020"/>
        <n v="2021"/>
      </sharedItems>
    </cacheField>
    <cacheField name="Maand" numFmtId="0">
      <sharedItems containsSemiMixedTypes="0" containsString="0" containsNumber="1" containsInteger="1" minValue="1" maxValue="12"/>
    </cacheField>
    <cacheField name="Geregistreerde misdrijven" numFmtId="166">
      <sharedItems containsSemiMixedTypes="0" containsString="0" containsNumber="1" minValue="51512" maxValue="76148"/>
    </cacheField>
    <cacheField name="Gemiddeld" numFmtId="166">
      <sharedItems containsSemiMixedTypes="0" containsString="0" containsNumber="1" minValue="65608.229508196717" maxValue="65608.229508196717"/>
    </cacheField>
    <cacheField name="JrMnd" numFmtId="169">
      <sharedItems containsSemiMixedTypes="0" containsNonDate="0" containsDate="1" containsString="0" minDate="2016-12-01T00:00:00" maxDate="2021-12-02T00:00:00" count="61">
        <d v="2016-12-01T00:00:00"/>
        <d v="2017-01-01T00:00:00"/>
        <d v="2017-02-01T00:00:00"/>
        <d v="2017-03-01T00:00:00"/>
        <d v="2017-04-01T00:00:00"/>
        <d v="2017-05-01T00:00:00"/>
        <d v="2017-06-01T00:00:00"/>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d v="2021-01-01T00:00:00"/>
        <d v="2021-02-01T00:00:00"/>
        <d v="2021-03-01T00:00:00"/>
        <d v="2021-04-01T00:00:00"/>
        <d v="2021-05-01T00:00:00"/>
        <d v="2021-06-01T00:00:00"/>
        <d v="2021-07-01T00:00:00"/>
        <d v="2021-08-01T00:00:00"/>
        <d v="2021-09-01T00:00:00"/>
        <d v="2021-10-01T00:00:00"/>
        <d v="2021-11-01T00:00:00"/>
        <d v="2021-12-01T00:00:00"/>
      </sharedItems>
      <fieldGroup par="6" base="4">
        <rangePr groupBy="months" startDate="2016-12-01T00:00:00" endDate="2021-12-02T00:00:00"/>
        <groupItems count="14">
          <s v="&lt;1-12-2016"/>
          <s v="jan"/>
          <s v="feb"/>
          <s v="mrt"/>
          <s v="apr"/>
          <s v="mei"/>
          <s v="jun"/>
          <s v="jul"/>
          <s v="aug"/>
          <s v="sep"/>
          <s v="okt"/>
          <s v="nov"/>
          <s v="dec"/>
          <s v="&gt;2-12-2021"/>
        </groupItems>
      </fieldGroup>
    </cacheField>
    <cacheField name="Kwartalen" numFmtId="0" databaseField="0">
      <fieldGroup base="4">
        <rangePr groupBy="quarters" startDate="2016-12-01T00:00:00" endDate="2021-12-02T00:00:00"/>
        <groupItems count="6">
          <s v="&lt;1-12-2016"/>
          <s v="Kwrt1"/>
          <s v="Kwrt2"/>
          <s v="Kwrt3"/>
          <s v="Kwrt4"/>
          <s v="&gt;2-12-2021"/>
        </groupItems>
      </fieldGroup>
    </cacheField>
    <cacheField name="Jaren" numFmtId="0" databaseField="0">
      <fieldGroup base="4">
        <rangePr groupBy="years" startDate="2016-12-01T00:00:00" endDate="2021-12-02T00:00:00"/>
        <groupItems count="8">
          <s v="&lt;1-12-2016"/>
          <s v="2016"/>
          <s v="2017"/>
          <s v="2018"/>
          <s v="2019"/>
          <s v="2020"/>
          <s v="2021"/>
          <s v="&gt;2-12-2021"/>
        </groupItems>
      </fieldGroup>
    </cacheField>
  </cacheFields>
  <extLst>
    <ext xmlns:x14="http://schemas.microsoft.com/office/spreadsheetml/2009/9/main" uri="{725AE2AE-9491-48be-B2B4-4EB974FC3084}">
      <x14:pivotCacheDefinition pivotCacheId="381383066"/>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nfo/G. Verbruggen" refreshedDate="44586.686622569447" createdVersion="6" refreshedVersion="7" minRefreshableVersion="3" recordCount="113" xr:uid="{A839D737-23CA-4F97-ADB4-E736B4ABE8F9}">
  <cacheSource type="worksheet">
    <worksheetSource name="tblOverlijden"/>
  </cacheSource>
  <cacheFields count="7">
    <cacheField name="Jaar" numFmtId="0">
      <sharedItems containsSemiMixedTypes="0" containsString="0" containsNumber="1" containsInteger="1" minValue="2020" maxValue="2022" count="3">
        <n v="2020"/>
        <n v="2021"/>
        <n v="2022"/>
      </sharedItems>
    </cacheField>
    <cacheField name="Week" numFmtId="0">
      <sharedItems containsSemiMixedTypes="0" containsString="0" containsNumber="1" containsInteger="1" minValue="1" maxValue="53" count="53">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sharedItems>
    </cacheField>
    <cacheField name="Grafiek" numFmtId="0">
      <sharedItems count="2">
        <s v="Nee"/>
        <s v="Ja"/>
      </sharedItems>
    </cacheField>
    <cacheField name="Overledenen" numFmtId="166">
      <sharedItems containsString="0" containsBlank="1" containsNumber="1" containsInteger="1" minValue="2528" maxValue="5085"/>
    </cacheField>
    <cacheField name="Verwacht" numFmtId="166">
      <sharedItems containsSemiMixedTypes="0" containsString="0" containsNumber="1" containsInteger="1" minValue="2663" maxValue="3455"/>
    </cacheField>
    <cacheField name="VerwachtOndergrens" numFmtId="166">
      <sharedItems containsSemiMixedTypes="0" containsString="0" containsNumber="1" containsInteger="1" minValue="2481" maxValue="3073"/>
    </cacheField>
    <cacheField name="VerwachtBovengrens" numFmtId="166">
      <sharedItems containsSemiMixedTypes="0" containsString="0" containsNumber="1" containsInteger="1" minValue="2804" maxValue="3969"/>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6.893304398145" createdVersion="6" refreshedVersion="6" minRefreshableVersion="3" recordCount="481" xr:uid="{18F7800C-213C-4EC0-A2D0-A76C8A3A190C}">
  <cacheSource type="worksheet">
    <worksheetSource name="tblTot"/>
  </cacheSource>
  <cacheFields count="4">
    <cacheField name="Item" numFmtId="0">
      <sharedItems count="11">
        <s v="Sterfte"/>
        <s v="Welzijn"/>
        <s v="Huwelijken"/>
        <s v="Misdrijven"/>
        <s v="BBP (2015=100)"/>
        <s v="Arbeid"/>
        <s v="Consumptie (2015=100)"/>
        <s v="WoningPrijsIndex (2015=100)"/>
        <s v="Passagiers luchthavens"/>
        <s v="Afzet motorbrandstof (2015=100)"/>
        <s v="Geregistr. misdrijven" u="1"/>
      </sharedItems>
    </cacheField>
    <cacheField name="Jaar" numFmtId="0">
      <sharedItems containsSemiMixedTypes="0" containsString="0" containsNumber="1" containsInteger="1" minValue="2016" maxValue="2021" count="6">
        <n v="2021"/>
        <n v="2020"/>
        <n v="2019"/>
        <n v="2016"/>
        <n v="2017"/>
        <n v="2018"/>
      </sharedItems>
    </cacheField>
    <cacheField name="Periode" numFmtId="0">
      <sharedItems containsSemiMixedTypes="0" containsString="0" containsNumber="1" containsInteger="1" minValue="1" maxValue="52" count="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sharedItems>
    </cacheField>
    <cacheField name="Waarde" numFmtId="0">
      <sharedItems containsSemiMixedTypes="0" containsString="0" containsNumber="1" minValue="0.80600000000000005" maxValue="9380000" count="437">
        <n v="4144"/>
        <n v="3852"/>
        <n v="3862"/>
        <n v="3716"/>
        <n v="3654"/>
        <n v="3550"/>
        <n v="3528"/>
        <n v="3207"/>
        <n v="3105"/>
        <n v="3245"/>
        <n v="3043"/>
        <n v="3045"/>
        <n v="3178"/>
        <n v="3163"/>
        <n v="3141"/>
        <n v="3144"/>
        <n v="3125"/>
        <n v="3002"/>
        <n v="3018"/>
        <n v="2989"/>
        <n v="2806"/>
        <n v="3009"/>
        <n v="2884"/>
        <n v="2871"/>
        <n v="2675"/>
        <n v="2793"/>
        <n v="2838"/>
        <n v="2776"/>
        <n v="2911"/>
        <n v="2959"/>
        <n v="2839"/>
        <n v="2899"/>
        <n v="2926"/>
        <n v="2859"/>
        <n v="3090"/>
        <n v="2918"/>
        <n v="2889"/>
        <n v="3071"/>
        <n v="3069"/>
        <n v="3062"/>
        <n v="3272"/>
        <n v="3385"/>
        <n v="3510"/>
        <n v="3782"/>
        <n v="3994"/>
        <n v="4187"/>
        <n v="4386"/>
        <n v="4362"/>
        <n v="4030"/>
        <n v="3733"/>
        <n v="3621"/>
        <n v="0.86299999999999999"/>
        <n v="0.85199999999999998"/>
        <n v="0.84"/>
        <n v="0.83699999999999997"/>
        <n v="0.80600000000000005"/>
        <n v="0.83799999999999997"/>
        <n v="0.86199999999999999"/>
        <n v="4486"/>
        <n v="4483"/>
        <n v="4860"/>
        <n v="6332"/>
        <n v="9480"/>
        <n v="10002"/>
        <n v="8802"/>
        <n v="9019"/>
        <n v="10801"/>
        <n v="6894"/>
        <n v="5013"/>
        <n v="5278"/>
        <n v="4479"/>
        <n v="5590"/>
        <n v="4747"/>
        <n v="3723"/>
        <n v="4552"/>
        <n v="6651"/>
        <n v="7809"/>
        <n v="8957"/>
        <n v="9661"/>
        <n v="7280"/>
        <n v="5273"/>
        <n v="5647"/>
        <n v="4085"/>
        <n v="4536"/>
        <n v="5625"/>
        <n v="5301"/>
        <n v="7345"/>
        <n v="8690"/>
        <n v="8849"/>
        <n v="9575"/>
        <n v="10358"/>
        <n v="6876"/>
        <n v="5681"/>
        <n v="74113"/>
        <n v="73839"/>
        <n v="66691"/>
        <n v="76148"/>
        <n v="64852.000000000007"/>
        <n v="70027"/>
        <n v="69264"/>
        <n v="69037"/>
        <n v="65288"/>
        <n v="64230.999999999993"/>
        <n v="69184"/>
        <n v="66112"/>
        <n v="61930"/>
        <n v="66900"/>
        <n v="56854"/>
        <n v="61153"/>
        <n v="61261"/>
        <n v="64525.000000000007"/>
        <n v="64238"/>
        <n v="66406"/>
        <n v="64730.000000000007"/>
        <n v="62994"/>
        <n v="69749"/>
        <n v="68591"/>
        <n v="63029"/>
        <n v="67098"/>
        <n v="60918"/>
        <n v="67209"/>
        <n v="65456"/>
        <n v="65808"/>
        <n v="65403.000000000007"/>
        <n v="69994"/>
        <n v="64039"/>
        <n v="66065"/>
        <n v="72780"/>
        <n v="70217"/>
        <n v="68661"/>
        <n v="73964"/>
        <n v="66085"/>
        <n v="60931"/>
        <n v="56462"/>
        <n v="64080"/>
        <n v="67704"/>
        <n v="70633"/>
        <n v="66956"/>
        <n v="69577"/>
        <n v="69616"/>
        <n v="67114"/>
        <n v="64531.000000000007"/>
        <n v="59599"/>
        <n v="51512"/>
        <n v="64607"/>
        <n v="56697"/>
        <n v="59897"/>
        <n v="64122"/>
        <n v="64943"/>
        <n v="61690"/>
        <n v="63455"/>
        <n v="67245"/>
        <n v="66390"/>
        <n v="59498"/>
        <n v="103"/>
        <n v="103.8"/>
        <n v="104.4"/>
        <n v="105.3"/>
        <n v="106.1"/>
        <n v="106.9"/>
        <n v="107.3"/>
        <n v="108"/>
        <n v="108.3"/>
        <n v="108.8"/>
        <n v="109.5"/>
        <n v="109.9"/>
        <n v="110.3"/>
        <n v="110.9"/>
        <n v="109.1"/>
        <n v="99.9"/>
        <n v="107.4"/>
        <n v="106.6"/>
        <n v="110.6"/>
        <n v="112.9"/>
        <n v="8653000"/>
        <n v="8676000"/>
        <n v="8669000"/>
        <n v="8696000"/>
        <n v="8705000"/>
        <n v="8712000"/>
        <n v="8729000"/>
        <n v="8758000"/>
        <n v="8773000"/>
        <n v="8790000"/>
        <n v="8799000"/>
        <n v="8816000"/>
        <n v="8817000"/>
        <n v="8845000"/>
        <n v="8853000"/>
        <n v="8878000"/>
        <n v="8890000"/>
        <n v="8912000"/>
        <n v="8927000"/>
        <n v="8941000"/>
        <n v="8971000"/>
        <n v="8992000"/>
        <n v="9000000"/>
        <n v="9030000"/>
        <n v="9033000"/>
        <n v="9056000"/>
        <n v="9071000"/>
        <n v="9081000"/>
        <n v="9089000"/>
        <n v="9102000"/>
        <n v="9116000"/>
        <n v="9117000"/>
        <n v="9121000"/>
        <n v="9139000"/>
        <n v="9160000"/>
        <n v="9159000"/>
        <n v="9194000"/>
        <n v="9226000"/>
        <n v="9224000"/>
        <n v="9193000"/>
        <n v="9047000"/>
        <n v="9035000"/>
        <n v="9062000"/>
        <n v="9064000"/>
        <n v="9074000"/>
        <n v="9072000"/>
        <n v="9111000"/>
        <n v="9143000"/>
        <n v="9164000"/>
        <n v="9188000"/>
        <n v="9165000"/>
        <n v="9171000"/>
        <n v="9177000"/>
        <n v="9245000"/>
        <n v="9264000"/>
        <n v="9277000"/>
        <n v="9305000"/>
        <n v="9336000"/>
        <n v="9376000"/>
        <n v="9380000"/>
        <n v="100.7"/>
        <n v="108.1"/>
        <n v="103.4"/>
        <n v="97.6"/>
        <n v="104.3"/>
        <n v="102.8"/>
        <n v="105.2"/>
        <n v="104.6"/>
        <n v="102.2"/>
        <n v="101.6"/>
        <n v="108.9"/>
        <n v="106"/>
        <n v="104.8"/>
        <n v="107.8"/>
        <n v="108.4"/>
        <n v="107"/>
        <n v="110"/>
        <n v="101.1"/>
        <n v="107.1"/>
        <n v="110.4"/>
        <n v="108.5"/>
        <n v="106.2"/>
        <n v="106.5"/>
        <n v="112.1"/>
        <n v="108.6"/>
        <n v="98.6"/>
        <n v="89"/>
        <n v="96.2"/>
        <n v="100.2"/>
        <n v="106.7"/>
        <n v="102.1"/>
        <n v="103.1"/>
        <n v="98.5"/>
        <n v="100.6"/>
        <n v="94.3"/>
        <n v="90.9"/>
        <n v="99.4"/>
        <n v="99.6"/>
        <n v="105.7"/>
        <n v="107.7"/>
        <n v="109.7"/>
        <n v="105.1"/>
        <n v="108.2"/>
        <n v="109"/>
        <n v="111"/>
        <n v="112"/>
        <n v="113"/>
        <n v="114"/>
        <n v="115"/>
        <n v="116"/>
        <n v="117"/>
        <n v="119"/>
        <n v="120"/>
        <n v="121"/>
        <n v="122"/>
        <n v="123"/>
        <n v="124"/>
        <n v="125"/>
        <n v="126"/>
        <n v="127"/>
        <n v="129"/>
        <n v="130"/>
        <n v="131"/>
        <n v="132"/>
        <n v="133"/>
        <n v="134"/>
        <n v="135"/>
        <n v="137"/>
        <n v="138"/>
        <n v="139"/>
        <n v="140"/>
        <n v="141"/>
        <n v="142"/>
        <n v="143"/>
        <n v="145"/>
        <n v="146"/>
        <n v="147"/>
        <n v="150"/>
        <n v="151"/>
        <n v="154"/>
        <n v="155"/>
        <n v="158"/>
        <n v="161"/>
        <n v="165"/>
        <n v="169"/>
        <n v="172"/>
        <n v="173"/>
        <n v="176"/>
        <n v="5163000"/>
        <n v="5212000"/>
        <n v="5024000"/>
        <n v="4788000"/>
        <n v="5717000"/>
        <n v="6526000"/>
        <n v="6989000"/>
        <n v="6904000"/>
        <n v="7533000"/>
        <n v="7608000"/>
        <n v="7044000"/>
        <n v="6976000"/>
        <n v="5657000"/>
        <n v="5438000"/>
        <n v="5411000"/>
        <n v="5237000"/>
        <n v="6151000"/>
        <n v="6731000"/>
        <n v="7262000"/>
        <n v="7234000"/>
        <n v="7692000"/>
        <n v="7787000"/>
        <n v="7294000"/>
        <n v="7263000"/>
        <n v="5803000"/>
        <n v="5743000"/>
        <n v="5495000"/>
        <n v="5352000"/>
        <n v="6271000"/>
        <n v="6926000"/>
        <n v="7397000"/>
        <n v="7471000"/>
        <n v="7730000"/>
        <n v="7859000"/>
        <n v="7486000"/>
        <n v="7354000"/>
        <n v="5886000"/>
        <n v="5939000"/>
        <n v="5595000"/>
        <n v="5282000"/>
        <n v="2774000"/>
        <n v="134000"/>
        <n v="220000"/>
        <n v="527000"/>
        <n v="1691000"/>
        <n v="2243000"/>
        <n v="1547000"/>
        <n v="1303000"/>
        <n v="965000"/>
        <n v="1306000"/>
        <n v="910000"/>
        <n v="520000"/>
        <n v="677000"/>
        <n v="818000"/>
        <n v="1170000"/>
        <n v="1870000"/>
        <n v="3515000"/>
        <n v="4479000"/>
        <n v="4013000"/>
        <n v="4396000"/>
        <n v="3493000"/>
        <n v="109.05027932960894"/>
        <n v="108.60335195530726"/>
        <n v="108.26815642458101"/>
        <n v="106.4804469273743"/>
        <n v="106.59217877094973"/>
        <n v="107.37430167597766"/>
        <n v="101.56424581005588"/>
        <n v="100.55865921787711"/>
        <n v="101.2290502793296"/>
        <n v="93.184357541899445"/>
        <n v="109.16201117318435"/>
        <n v="106.14525139664805"/>
        <n v="110.83798882681563"/>
        <n v="108.49162011173183"/>
        <n v="104.80446927374301"/>
        <n v="107.26256983240224"/>
        <n v="108.93854748603351"/>
        <n v="104.91620111731845"/>
        <n v="103.68715083798882"/>
        <n v="102.12290502793297"/>
        <n v="95.754189944134083"/>
        <n v="101.45251396648045"/>
        <n v="110.72625698324021"/>
        <n v="116.31284916201116"/>
        <n v="107.7094972067039"/>
        <n v="104.02234636871508"/>
        <n v="105.13966480446926"/>
        <n v="103.46368715083798"/>
        <n v="99.77653631284916"/>
        <n v="102.79329608938548"/>
        <n v="99.664804469273747"/>
        <n v="107.03910614525138"/>
        <n v="108.82681564245812"/>
        <n v="103.35195530726257"/>
        <n v="108.04469273743018"/>
        <n v="102.23463687150837"/>
        <n v="105.92178770949721"/>
        <n v="105.58659217877096"/>
        <n v="102.56983240223462"/>
        <n v="93.072625698324018"/>
        <n v="97.094972067039109"/>
        <n v="81.787709497206706"/>
        <n v="90.055865921787699"/>
        <n v="90.391061452513981"/>
        <n v="97.653631284916216"/>
        <n v="93.85474860335195"/>
        <n v="100.67039106145251"/>
        <n v="96.201117318435749"/>
        <n v="90.949720670391059"/>
        <n v="90.726256983240233"/>
        <n v="85.69832402234637"/>
        <n v="80"/>
        <n v="94.636871508379897"/>
        <n v="92.849162011173178"/>
      </sharedItems>
    </cacheField>
  </cacheFields>
  <extLst>
    <ext xmlns:x14="http://schemas.microsoft.com/office/spreadsheetml/2009/9/main" uri="{725AE2AE-9491-48be-B2B4-4EB974FC3084}">
      <x14:pivotCacheDefinition pivotCacheId="1475087339"/>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6.900269444443" createdVersion="6" refreshedVersion="6" minRefreshableVersion="3" recordCount="70" xr:uid="{F2BE576F-88BE-4497-8EBC-93CE2295F397}">
  <cacheSource type="worksheet">
    <worksheetSource name="tblHuw"/>
  </cacheSource>
  <cacheFields count="5">
    <cacheField name="Jaar" numFmtId="0">
      <sharedItems containsSemiMixedTypes="0" containsString="0" containsNumber="1" containsInteger="1" minValue="2019" maxValue="2021" count="3">
        <n v="2019"/>
        <n v="2020"/>
        <n v="2021"/>
      </sharedItems>
    </cacheField>
    <cacheField name="Maand" numFmtId="0">
      <sharedItems containsSemiMixedTypes="0" containsString="0" containsNumber="1" containsInteger="1" minValue="1" maxValue="12" count="12">
        <n v="1"/>
        <n v="2"/>
        <n v="3"/>
        <n v="4"/>
        <n v="5"/>
        <n v="6"/>
        <n v="7"/>
        <n v="8"/>
        <n v="9"/>
        <n v="10"/>
        <n v="11"/>
        <n v="12"/>
      </sharedItems>
    </cacheField>
    <cacheField name="Soort" numFmtId="0">
      <sharedItems count="2">
        <s v="Huw"/>
        <s v="Partner"/>
      </sharedItems>
    </cacheField>
    <cacheField name="Aantal" numFmtId="166">
      <sharedItems containsSemiMixedTypes="0" containsString="0" containsNumber="1" minValue="1425" maxValue="9008"/>
    </cacheField>
    <cacheField name="Gemiddeld" numFmtId="166">
      <sharedItems containsSemiMixedTypes="0" containsString="0" containsNumber="1" minValue="2002.6857142857143" maxValue="4761.3142857142857"/>
    </cacheField>
  </cacheFields>
  <extLst>
    <ext xmlns:x14="http://schemas.microsoft.com/office/spreadsheetml/2009/9/main" uri="{725AE2AE-9491-48be-B2B4-4EB974FC3084}">
      <x14:pivotCacheDefinition pivotCacheId="1460363259"/>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7.453036689818" createdVersion="6" refreshedVersion="6" minRefreshableVersion="3" recordCount="47" xr:uid="{907B1AF1-E2B7-46B0-B888-131994E2FEE1}">
  <cacheSource type="worksheet">
    <worksheetSource name="tblInkVerk"/>
  </cacheSource>
  <cacheFields count="4">
    <cacheField name="Maand" numFmtId="0">
      <sharedItems count="3">
        <s v="feb"/>
        <s v="mrt"/>
        <s v="jan"/>
      </sharedItems>
    </cacheField>
    <cacheField name="Soort" numFmtId="0">
      <sharedItems count="2">
        <s v="Twee"/>
        <s v="Een"/>
      </sharedItems>
    </cacheField>
    <cacheField name="InkoopVerkoop" numFmtId="0">
      <sharedItems count="2">
        <s v="Inkoop"/>
        <s v="Verkoop"/>
      </sharedItems>
    </cacheField>
    <cacheField name="Aantal" numFmtId="0">
      <sharedItems containsSemiMixedTypes="0" containsString="0" containsNumber="1" containsInteger="1" minValue="101" maxValue="200"/>
    </cacheField>
  </cacheFields>
  <extLst>
    <ext xmlns:x14="http://schemas.microsoft.com/office/spreadsheetml/2009/9/main" uri="{725AE2AE-9491-48be-B2B4-4EB974FC3084}">
      <x14:pivotCacheDefinition pivotCacheId="1617524582"/>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 Verbruggen" refreshedDate="44587.838639004629" createdVersion="6" refreshedVersion="6" minRefreshableVersion="3" recordCount="58" xr:uid="{0545FDE5-EBF4-485C-99BD-8D13207DF561}">
  <cacheSource type="worksheet">
    <worksheetSource name="tblOpties"/>
  </cacheSource>
  <cacheFields count="4">
    <cacheField name="Datum" numFmtId="14">
      <sharedItems containsSemiMixedTypes="0" containsNonDate="0" containsDate="1" containsString="0" minDate="2022-01-01T00:00:00" maxDate="2022-04-01T00:00:00" count="49">
        <d v="2022-01-19T00:00:00"/>
        <d v="2022-01-25T00:00:00"/>
        <d v="2022-03-16T00:00:00"/>
        <d v="2022-01-30T00:00:00"/>
        <d v="2022-03-03T00:00:00"/>
        <d v="2022-03-21T00:00:00"/>
        <d v="2022-01-17T00:00:00"/>
        <d v="2022-01-24T00:00:00"/>
        <d v="2022-03-18T00:00:00"/>
        <d v="2022-01-04T00:00:00"/>
        <d v="2022-02-23T00:00:00"/>
        <d v="2022-03-13T00:00:00"/>
        <d v="2022-03-20T00:00:00"/>
        <d v="2022-01-02T00:00:00"/>
        <d v="2022-02-22T00:00:00"/>
        <d v="2022-02-20T00:00:00"/>
        <d v="2022-01-12T00:00:00"/>
        <d v="2022-01-05T00:00:00"/>
        <d v="2022-02-17T00:00:00"/>
        <d v="2022-03-15T00:00:00"/>
        <d v="2022-02-26T00:00:00"/>
        <d v="2022-03-14T00:00:00"/>
        <d v="2022-01-22T00:00:00"/>
        <d v="2022-01-06T00:00:00"/>
        <d v="2022-03-06T00:00:00"/>
        <d v="2022-02-21T00:00:00"/>
        <d v="2022-02-25T00:00:00"/>
        <d v="2022-03-26T00:00:00"/>
        <d v="2022-01-14T00:00:00"/>
        <d v="2022-02-08T00:00:00"/>
        <d v="2022-01-03T00:00:00"/>
        <d v="2022-02-09T00:00:00"/>
        <d v="2022-01-11T00:00:00"/>
        <d v="2022-01-01T00:00:00"/>
        <d v="2022-02-06T00:00:00"/>
        <d v="2022-02-14T00:00:00"/>
        <d v="2022-03-29T00:00:00"/>
        <d v="2022-03-08T00:00:00"/>
        <d v="2022-01-15T00:00:00"/>
        <d v="2022-03-02T00:00:00"/>
        <d v="2022-03-31T00:00:00"/>
        <d v="2022-01-21T00:00:00"/>
        <d v="2022-02-11T00:00:00"/>
        <d v="2022-01-27T00:00:00"/>
        <d v="2022-03-27T00:00:00"/>
        <d v="2022-02-01T00:00:00"/>
        <d v="2022-02-16T00:00:00"/>
        <d v="2022-01-28T00:00:00"/>
        <d v="2022-02-05T00:00:00"/>
      </sharedItems>
      <fieldGroup par="3" base="0">
        <rangePr groupBy="days" startDate="2022-01-01T00:00:00" endDate="2022-04-01T00:00:00"/>
        <groupItems count="368">
          <s v="&lt;1-1-2022"/>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rt"/>
          <s v="2-mrt"/>
          <s v="3-mrt"/>
          <s v="4-mrt"/>
          <s v="5-mrt"/>
          <s v="6-mrt"/>
          <s v="7-mrt"/>
          <s v="8-mrt"/>
          <s v="9-mrt"/>
          <s v="10-mrt"/>
          <s v="11-mrt"/>
          <s v="12-mrt"/>
          <s v="13-mrt"/>
          <s v="14-mrt"/>
          <s v="15-mrt"/>
          <s v="16-mrt"/>
          <s v="17-mrt"/>
          <s v="18-mrt"/>
          <s v="19-mrt"/>
          <s v="20-mrt"/>
          <s v="21-mrt"/>
          <s v="22-mrt"/>
          <s v="23-mrt"/>
          <s v="24-mrt"/>
          <s v="25-mrt"/>
          <s v="26-mrt"/>
          <s v="27-mrt"/>
          <s v="28-mrt"/>
          <s v="29-mrt"/>
          <s v="30-mrt"/>
          <s v="31-mrt"/>
          <s v="1-apr"/>
          <s v="2-apr"/>
          <s v="3-apr"/>
          <s v="4-apr"/>
          <s v="5-apr"/>
          <s v="6-apr"/>
          <s v="7-apr"/>
          <s v="8-apr"/>
          <s v="9-apr"/>
          <s v="10-apr"/>
          <s v="11-apr"/>
          <s v="12-apr"/>
          <s v="13-apr"/>
          <s v="14-apr"/>
          <s v="15-apr"/>
          <s v="16-apr"/>
          <s v="17-apr"/>
          <s v="18-apr"/>
          <s v="19-apr"/>
          <s v="20-apr"/>
          <s v="21-apr"/>
          <s v="22-apr"/>
          <s v="23-apr"/>
          <s v="24-apr"/>
          <s v="25-apr"/>
          <s v="26-apr"/>
          <s v="27-apr"/>
          <s v="28-apr"/>
          <s v="29-apr"/>
          <s v="30-apr"/>
          <s v="1-mei"/>
          <s v="2-mei"/>
          <s v="3-mei"/>
          <s v="4-mei"/>
          <s v="5-mei"/>
          <s v="6-mei"/>
          <s v="7-mei"/>
          <s v="8-mei"/>
          <s v="9-mei"/>
          <s v="10-mei"/>
          <s v="11-mei"/>
          <s v="12-mei"/>
          <s v="13-mei"/>
          <s v="14-mei"/>
          <s v="15-mei"/>
          <s v="16-mei"/>
          <s v="17-mei"/>
          <s v="18-mei"/>
          <s v="19-mei"/>
          <s v="20-mei"/>
          <s v="21-mei"/>
          <s v="22-mei"/>
          <s v="23-mei"/>
          <s v="24-mei"/>
          <s v="25-mei"/>
          <s v="26-mei"/>
          <s v="27-mei"/>
          <s v="28-mei"/>
          <s v="29-mei"/>
          <s v="30-mei"/>
          <s v="31-mei"/>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kt"/>
          <s v="2-okt"/>
          <s v="3-okt"/>
          <s v="4-okt"/>
          <s v="5-okt"/>
          <s v="6-okt"/>
          <s v="7-okt"/>
          <s v="8-okt"/>
          <s v="9-okt"/>
          <s v="10-okt"/>
          <s v="11-okt"/>
          <s v="12-okt"/>
          <s v="13-okt"/>
          <s v="14-okt"/>
          <s v="15-okt"/>
          <s v="16-okt"/>
          <s v="17-okt"/>
          <s v="18-okt"/>
          <s v="19-okt"/>
          <s v="20-okt"/>
          <s v="21-okt"/>
          <s v="22-okt"/>
          <s v="23-okt"/>
          <s v="24-okt"/>
          <s v="25-okt"/>
          <s v="26-okt"/>
          <s v="27-okt"/>
          <s v="28-okt"/>
          <s v="29-okt"/>
          <s v="30-okt"/>
          <s v="31-ok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4-2022"/>
        </groupItems>
      </fieldGroup>
    </cacheField>
    <cacheField name="Soort" numFmtId="0">
      <sharedItems count="3">
        <s v="Een"/>
        <s v="Drie"/>
        <s v="Twee"/>
      </sharedItems>
    </cacheField>
    <cacheField name="Aantal" numFmtId="0">
      <sharedItems containsSemiMixedTypes="0" containsString="0" containsNumber="1" containsInteger="1" minValue="100" maxValue="200"/>
    </cacheField>
    <cacheField name="Maanden" numFmtId="0" databaseField="0">
      <fieldGroup base="0">
        <rangePr groupBy="months" startDate="2022-01-01T00:00:00" endDate="2022-04-01T00:00:00"/>
        <groupItems count="14">
          <s v="&lt;1-1-2022"/>
          <s v="jan"/>
          <s v="feb"/>
          <s v="mrt"/>
          <s v="apr"/>
          <s v="mei"/>
          <s v="jun"/>
          <s v="jul"/>
          <s v="aug"/>
          <s v="sep"/>
          <s v="okt"/>
          <s v="nov"/>
          <s v="dec"/>
          <s v="&gt;1-4-2022"/>
        </groupItems>
      </fieldGroup>
    </cacheField>
  </cacheFields>
  <extLst>
    <ext xmlns:x14="http://schemas.microsoft.com/office/spreadsheetml/2009/9/main" uri="{725AE2AE-9491-48be-B2B4-4EB974FC3084}">
      <x14:pivotCacheDefinition pivotCacheId="12674712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n v="0.86299999999999999"/>
    <m/>
    <n v="0.84257142857142853"/>
  </r>
  <r>
    <x v="0"/>
    <x v="1"/>
    <n v="0.85199999999999998"/>
    <n v="-1.2746234067207429E-2"/>
    <n v="0.84257142857142853"/>
  </r>
  <r>
    <x v="0"/>
    <x v="2"/>
    <n v="0.84"/>
    <n v="-1.4084507042253502E-2"/>
    <n v="0.84257142857142853"/>
  </r>
  <r>
    <x v="0"/>
    <x v="3"/>
    <n v="0.83699999999999997"/>
    <n v="-3.5714285714285587E-3"/>
    <n v="0.84257142857142853"/>
  </r>
  <r>
    <x v="1"/>
    <x v="0"/>
    <n v="0.80600000000000005"/>
    <n v="-3.7037037037036979E-2"/>
    <n v="0.84257142857142853"/>
  </r>
  <r>
    <x v="1"/>
    <x v="1"/>
    <n v="0.83799999999999997"/>
    <n v="3.9702233250620278E-2"/>
    <n v="0.84257142857142853"/>
  </r>
  <r>
    <x v="1"/>
    <x v="2"/>
    <n v="0.86199999999999999"/>
    <n v="2.8639618138424749E-2"/>
    <n v="0.84257142857142853"/>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
  <r>
    <x v="0"/>
    <x v="0"/>
    <n v="155"/>
  </r>
  <r>
    <x v="1"/>
    <x v="1"/>
    <n v="194"/>
  </r>
  <r>
    <x v="2"/>
    <x v="1"/>
    <n v="168"/>
  </r>
  <r>
    <x v="3"/>
    <x v="1"/>
    <n v="161"/>
  </r>
  <r>
    <x v="4"/>
    <x v="0"/>
    <n v="134"/>
  </r>
  <r>
    <x v="5"/>
    <x v="0"/>
    <n v="125"/>
  </r>
  <r>
    <x v="6"/>
    <x v="0"/>
    <n v="123"/>
  </r>
  <r>
    <x v="7"/>
    <x v="1"/>
    <n v="178"/>
  </r>
  <r>
    <x v="8"/>
    <x v="1"/>
    <n v="170"/>
  </r>
  <r>
    <x v="9"/>
    <x v="2"/>
    <n v="181"/>
  </r>
  <r>
    <x v="10"/>
    <x v="1"/>
    <n v="100"/>
  </r>
  <r>
    <x v="11"/>
    <x v="1"/>
    <n v="166"/>
  </r>
  <r>
    <x v="12"/>
    <x v="0"/>
    <n v="151"/>
  </r>
  <r>
    <x v="13"/>
    <x v="2"/>
    <n v="141"/>
  </r>
  <r>
    <x v="14"/>
    <x v="1"/>
    <n v="100"/>
  </r>
  <r>
    <x v="15"/>
    <x v="2"/>
    <n v="184"/>
  </r>
  <r>
    <x v="16"/>
    <x v="1"/>
    <n v="146"/>
  </r>
  <r>
    <x v="17"/>
    <x v="1"/>
    <n v="176"/>
  </r>
  <r>
    <x v="18"/>
    <x v="1"/>
    <n v="110"/>
  </r>
  <r>
    <x v="19"/>
    <x v="1"/>
    <n v="146"/>
  </r>
  <r>
    <x v="20"/>
    <x v="1"/>
    <n v="151"/>
  </r>
  <r>
    <x v="21"/>
    <x v="0"/>
    <n v="118"/>
  </r>
  <r>
    <x v="22"/>
    <x v="0"/>
    <n v="182"/>
  </r>
  <r>
    <x v="23"/>
    <x v="0"/>
    <n v="124"/>
  </r>
  <r>
    <x v="24"/>
    <x v="2"/>
    <n v="168"/>
  </r>
  <r>
    <x v="25"/>
    <x v="2"/>
    <n v="108"/>
  </r>
  <r>
    <x v="26"/>
    <x v="1"/>
    <n v="151"/>
  </r>
  <r>
    <x v="27"/>
    <x v="0"/>
    <n v="160"/>
  </r>
  <r>
    <x v="28"/>
    <x v="0"/>
    <n v="140"/>
  </r>
  <r>
    <x v="29"/>
    <x v="2"/>
    <n v="140"/>
  </r>
  <r>
    <x v="12"/>
    <x v="0"/>
    <n v="114"/>
  </r>
  <r>
    <x v="30"/>
    <x v="1"/>
    <n v="145"/>
  </r>
  <r>
    <x v="31"/>
    <x v="1"/>
    <n v="104"/>
  </r>
  <r>
    <x v="21"/>
    <x v="0"/>
    <n v="129"/>
  </r>
  <r>
    <x v="2"/>
    <x v="0"/>
    <n v="159"/>
  </r>
  <r>
    <x v="32"/>
    <x v="0"/>
    <n v="103"/>
  </r>
  <r>
    <x v="18"/>
    <x v="2"/>
    <n v="187"/>
  </r>
  <r>
    <x v="3"/>
    <x v="0"/>
    <n v="137"/>
  </r>
  <r>
    <x v="33"/>
    <x v="0"/>
    <n v="129"/>
  </r>
  <r>
    <x v="34"/>
    <x v="2"/>
    <n v="141"/>
  </r>
  <r>
    <x v="15"/>
    <x v="0"/>
    <n v="103"/>
  </r>
  <r>
    <x v="35"/>
    <x v="0"/>
    <n v="195"/>
  </r>
  <r>
    <x v="5"/>
    <x v="0"/>
    <n v="191"/>
  </r>
  <r>
    <x v="36"/>
    <x v="1"/>
    <n v="150"/>
  </r>
  <r>
    <x v="37"/>
    <x v="0"/>
    <n v="149"/>
  </r>
  <r>
    <x v="38"/>
    <x v="0"/>
    <n v="172"/>
  </r>
  <r>
    <x v="39"/>
    <x v="1"/>
    <n v="163"/>
  </r>
  <r>
    <x v="40"/>
    <x v="0"/>
    <n v="158"/>
  </r>
  <r>
    <x v="41"/>
    <x v="0"/>
    <n v="188"/>
  </r>
  <r>
    <x v="42"/>
    <x v="1"/>
    <n v="112"/>
  </r>
  <r>
    <x v="12"/>
    <x v="0"/>
    <n v="113"/>
  </r>
  <r>
    <x v="43"/>
    <x v="1"/>
    <n v="200"/>
  </r>
  <r>
    <x v="44"/>
    <x v="0"/>
    <n v="179"/>
  </r>
  <r>
    <x v="45"/>
    <x v="0"/>
    <n v="161"/>
  </r>
  <r>
    <x v="29"/>
    <x v="2"/>
    <n v="148"/>
  </r>
  <r>
    <x v="46"/>
    <x v="2"/>
    <n v="197"/>
  </r>
  <r>
    <x v="47"/>
    <x v="1"/>
    <n v="173"/>
  </r>
  <r>
    <x v="48"/>
    <x v="0"/>
    <n v="14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x v="0"/>
    <x v="0"/>
    <x v="0"/>
    <n v="2768"/>
  </r>
  <r>
    <x v="0"/>
    <x v="1"/>
    <x v="0"/>
    <n v="2793"/>
  </r>
  <r>
    <x v="0"/>
    <x v="2"/>
    <x v="0"/>
    <n v="3216"/>
  </r>
  <r>
    <x v="0"/>
    <x v="3"/>
    <x v="0"/>
    <n v="4420"/>
  </r>
  <r>
    <x v="0"/>
    <x v="4"/>
    <x v="0"/>
    <n v="7612"/>
  </r>
  <r>
    <x v="0"/>
    <x v="5"/>
    <x v="0"/>
    <n v="8384"/>
  </r>
  <r>
    <x v="0"/>
    <x v="6"/>
    <x v="0"/>
    <n v="6752"/>
  </r>
  <r>
    <x v="0"/>
    <x v="7"/>
    <x v="0"/>
    <n v="7213"/>
  </r>
  <r>
    <x v="0"/>
    <x v="8"/>
    <x v="0"/>
    <n v="9008"/>
  </r>
  <r>
    <x v="0"/>
    <x v="9"/>
    <x v="0"/>
    <n v="4864"/>
  </r>
  <r>
    <x v="0"/>
    <x v="10"/>
    <x v="0"/>
    <n v="3171"/>
  </r>
  <r>
    <x v="0"/>
    <x v="11"/>
    <x v="0"/>
    <n v="3364"/>
  </r>
  <r>
    <x v="1"/>
    <x v="0"/>
    <x v="0"/>
    <n v="2756"/>
  </r>
  <r>
    <x v="1"/>
    <x v="1"/>
    <x v="0"/>
    <n v="3772"/>
  </r>
  <r>
    <x v="1"/>
    <x v="2"/>
    <x v="0"/>
    <n v="2786"/>
  </r>
  <r>
    <x v="1"/>
    <x v="3"/>
    <x v="0"/>
    <n v="2298"/>
  </r>
  <r>
    <x v="1"/>
    <x v="4"/>
    <x v="0"/>
    <n v="2969"/>
  </r>
  <r>
    <x v="1"/>
    <x v="5"/>
    <x v="0"/>
    <n v="4533"/>
  </r>
  <r>
    <x v="1"/>
    <x v="6"/>
    <x v="0"/>
    <n v="5487"/>
  </r>
  <r>
    <x v="1"/>
    <x v="7"/>
    <x v="0"/>
    <n v="6651"/>
  </r>
  <r>
    <x v="1"/>
    <x v="8"/>
    <x v="0"/>
    <n v="7481"/>
  </r>
  <r>
    <x v="1"/>
    <x v="9"/>
    <x v="0"/>
    <n v="5129"/>
  </r>
  <r>
    <x v="1"/>
    <x v="10"/>
    <x v="0"/>
    <n v="3042"/>
  </r>
  <r>
    <x v="1"/>
    <x v="11"/>
    <x v="0"/>
    <n v="3329"/>
  </r>
  <r>
    <x v="2"/>
    <x v="0"/>
    <x v="0"/>
    <n v="2102"/>
  </r>
  <r>
    <x v="2"/>
    <x v="1"/>
    <x v="0"/>
    <n v="2517"/>
  </r>
  <r>
    <x v="2"/>
    <x v="2"/>
    <x v="0"/>
    <n v="3197"/>
  </r>
  <r>
    <x v="2"/>
    <x v="3"/>
    <x v="0"/>
    <n v="3359"/>
  </r>
  <r>
    <x v="2"/>
    <x v="4"/>
    <x v="0"/>
    <n v="5159"/>
  </r>
  <r>
    <x v="2"/>
    <x v="5"/>
    <x v="0"/>
    <n v="6262"/>
  </r>
  <r>
    <x v="2"/>
    <x v="6"/>
    <x v="0"/>
    <n v="6525"/>
  </r>
  <r>
    <x v="2"/>
    <x v="7"/>
    <x v="0"/>
    <n v="7290"/>
  </r>
  <r>
    <x v="2"/>
    <x v="8"/>
    <x v="0"/>
    <n v="8205"/>
  </r>
  <r>
    <x v="2"/>
    <x v="9"/>
    <x v="0"/>
    <n v="4768"/>
  </r>
  <r>
    <x v="2"/>
    <x v="10"/>
    <x v="0"/>
    <n v="3464"/>
  </r>
  <r>
    <x v="0"/>
    <x v="0"/>
    <x v="1"/>
    <n v="1718"/>
  </r>
  <r>
    <x v="0"/>
    <x v="1"/>
    <x v="1"/>
    <n v="1690"/>
  </r>
  <r>
    <x v="0"/>
    <x v="2"/>
    <x v="1"/>
    <n v="1644"/>
  </r>
  <r>
    <x v="0"/>
    <x v="3"/>
    <x v="1"/>
    <n v="1912"/>
  </r>
  <r>
    <x v="0"/>
    <x v="4"/>
    <x v="1"/>
    <n v="1868"/>
  </r>
  <r>
    <x v="0"/>
    <x v="5"/>
    <x v="1"/>
    <n v="1618"/>
  </r>
  <r>
    <x v="0"/>
    <x v="6"/>
    <x v="1"/>
    <n v="2050"/>
  </r>
  <r>
    <x v="0"/>
    <x v="7"/>
    <x v="1"/>
    <n v="1806"/>
  </r>
  <r>
    <x v="0"/>
    <x v="8"/>
    <x v="1"/>
    <n v="1793"/>
  </r>
  <r>
    <x v="0"/>
    <x v="9"/>
    <x v="1"/>
    <n v="2029.9999999999998"/>
  </r>
  <r>
    <x v="0"/>
    <x v="10"/>
    <x v="1"/>
    <n v="1842"/>
  </r>
  <r>
    <x v="0"/>
    <x v="11"/>
    <x v="1"/>
    <n v="1914"/>
  </r>
  <r>
    <x v="1"/>
    <x v="0"/>
    <x v="1"/>
    <n v="1723"/>
  </r>
  <r>
    <x v="1"/>
    <x v="1"/>
    <x v="1"/>
    <n v="1818"/>
  </r>
  <r>
    <x v="1"/>
    <x v="2"/>
    <x v="1"/>
    <n v="1961"/>
  </r>
  <r>
    <x v="1"/>
    <x v="3"/>
    <x v="1"/>
    <n v="1425"/>
  </r>
  <r>
    <x v="1"/>
    <x v="4"/>
    <x v="1"/>
    <n v="1583"/>
  </r>
  <r>
    <x v="1"/>
    <x v="5"/>
    <x v="1"/>
    <n v="2118"/>
  </r>
  <r>
    <x v="1"/>
    <x v="6"/>
    <x v="1"/>
    <n v="2322"/>
  </r>
  <r>
    <x v="1"/>
    <x v="7"/>
    <x v="1"/>
    <n v="2306"/>
  </r>
  <r>
    <x v="1"/>
    <x v="8"/>
    <x v="1"/>
    <n v="2180"/>
  </r>
  <r>
    <x v="1"/>
    <x v="9"/>
    <x v="1"/>
    <n v="2151"/>
  </r>
  <r>
    <x v="1"/>
    <x v="10"/>
    <x v="1"/>
    <n v="2231"/>
  </r>
  <r>
    <x v="1"/>
    <x v="11"/>
    <x v="1"/>
    <n v="2318"/>
  </r>
  <r>
    <x v="2"/>
    <x v="0"/>
    <x v="1"/>
    <n v="1983"/>
  </r>
  <r>
    <x v="2"/>
    <x v="1"/>
    <x v="1"/>
    <n v="2019.0000000000002"/>
  </r>
  <r>
    <x v="2"/>
    <x v="2"/>
    <x v="1"/>
    <n v="2428"/>
  </r>
  <r>
    <x v="2"/>
    <x v="3"/>
    <x v="1"/>
    <n v="1942"/>
  </r>
  <r>
    <x v="2"/>
    <x v="4"/>
    <x v="1"/>
    <n v="2186"/>
  </r>
  <r>
    <x v="2"/>
    <x v="5"/>
    <x v="1"/>
    <n v="2428"/>
  </r>
  <r>
    <x v="2"/>
    <x v="6"/>
    <x v="1"/>
    <n v="2324"/>
  </r>
  <r>
    <x v="2"/>
    <x v="7"/>
    <x v="1"/>
    <n v="2285"/>
  </r>
  <r>
    <x v="2"/>
    <x v="8"/>
    <x v="1"/>
    <n v="2153"/>
  </r>
  <r>
    <x v="2"/>
    <x v="9"/>
    <x v="1"/>
    <n v="2108"/>
  </r>
  <r>
    <x v="2"/>
    <x v="10"/>
    <x v="1"/>
    <n v="2217"/>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x v="0"/>
    <x v="0"/>
    <n v="74113"/>
    <n v="65608.229508196717"/>
  </r>
  <r>
    <x v="1"/>
    <x v="1"/>
    <n v="73839"/>
    <n v="65608.229508196717"/>
  </r>
  <r>
    <x v="1"/>
    <x v="2"/>
    <n v="66691"/>
    <n v="65608.229508196717"/>
  </r>
  <r>
    <x v="1"/>
    <x v="3"/>
    <n v="76148"/>
    <n v="65608.229508196717"/>
  </r>
  <r>
    <x v="1"/>
    <x v="4"/>
    <n v="64852.000000000007"/>
    <n v="65608.229508196717"/>
  </r>
  <r>
    <x v="1"/>
    <x v="5"/>
    <n v="70027"/>
    <n v="65608.229508196717"/>
  </r>
  <r>
    <x v="1"/>
    <x v="6"/>
    <n v="69264"/>
    <n v="65608.229508196717"/>
  </r>
  <r>
    <x v="1"/>
    <x v="7"/>
    <n v="69037"/>
    <n v="65608.229508196717"/>
  </r>
  <r>
    <x v="1"/>
    <x v="8"/>
    <n v="65288"/>
    <n v="65608.229508196717"/>
  </r>
  <r>
    <x v="1"/>
    <x v="9"/>
    <n v="64230.999999999993"/>
    <n v="65608.229508196717"/>
  </r>
  <r>
    <x v="1"/>
    <x v="10"/>
    <n v="69184"/>
    <n v="65608.229508196717"/>
  </r>
  <r>
    <x v="1"/>
    <x v="11"/>
    <n v="66112"/>
    <n v="65608.229508196717"/>
  </r>
  <r>
    <x v="1"/>
    <x v="0"/>
    <n v="61930"/>
    <n v="65608.229508196717"/>
  </r>
  <r>
    <x v="2"/>
    <x v="1"/>
    <n v="66900"/>
    <n v="65608.229508196717"/>
  </r>
  <r>
    <x v="2"/>
    <x v="2"/>
    <n v="56854"/>
    <n v="65608.229508196717"/>
  </r>
  <r>
    <x v="2"/>
    <x v="3"/>
    <n v="61153"/>
    <n v="65608.229508196717"/>
  </r>
  <r>
    <x v="2"/>
    <x v="4"/>
    <n v="61261"/>
    <n v="65608.229508196717"/>
  </r>
  <r>
    <x v="2"/>
    <x v="5"/>
    <n v="64525.000000000007"/>
    <n v="65608.229508196717"/>
  </r>
  <r>
    <x v="2"/>
    <x v="6"/>
    <n v="64238"/>
    <n v="65608.229508196717"/>
  </r>
  <r>
    <x v="2"/>
    <x v="7"/>
    <n v="66406"/>
    <n v="65608.229508196717"/>
  </r>
  <r>
    <x v="2"/>
    <x v="8"/>
    <n v="64730.000000000007"/>
    <n v="65608.229508196717"/>
  </r>
  <r>
    <x v="2"/>
    <x v="9"/>
    <n v="62994"/>
    <n v="65608.229508196717"/>
  </r>
  <r>
    <x v="2"/>
    <x v="10"/>
    <n v="69749"/>
    <n v="65608.229508196717"/>
  </r>
  <r>
    <x v="2"/>
    <x v="11"/>
    <n v="68591"/>
    <n v="65608.229508196717"/>
  </r>
  <r>
    <x v="2"/>
    <x v="0"/>
    <n v="63029"/>
    <n v="65608.229508196717"/>
  </r>
  <r>
    <x v="3"/>
    <x v="1"/>
    <n v="67098"/>
    <n v="65608.229508196717"/>
  </r>
  <r>
    <x v="3"/>
    <x v="2"/>
    <n v="60918"/>
    <n v="65608.229508196717"/>
  </r>
  <r>
    <x v="3"/>
    <x v="3"/>
    <n v="67209"/>
    <n v="65608.229508196717"/>
  </r>
  <r>
    <x v="3"/>
    <x v="4"/>
    <n v="65456"/>
    <n v="65608.229508196717"/>
  </r>
  <r>
    <x v="3"/>
    <x v="5"/>
    <n v="65808"/>
    <n v="65608.229508196717"/>
  </r>
  <r>
    <x v="3"/>
    <x v="6"/>
    <n v="65403.000000000007"/>
    <n v="65608.229508196717"/>
  </r>
  <r>
    <x v="3"/>
    <x v="7"/>
    <n v="69994"/>
    <n v="65608.229508196717"/>
  </r>
  <r>
    <x v="3"/>
    <x v="8"/>
    <n v="64039"/>
    <n v="65608.229508196717"/>
  </r>
  <r>
    <x v="3"/>
    <x v="9"/>
    <n v="66065"/>
    <n v="65608.229508196717"/>
  </r>
  <r>
    <x v="3"/>
    <x v="10"/>
    <n v="72780"/>
    <n v="65608.229508196717"/>
  </r>
  <r>
    <x v="3"/>
    <x v="11"/>
    <n v="70217"/>
    <n v="65608.229508196717"/>
  </r>
  <r>
    <x v="3"/>
    <x v="0"/>
    <n v="68661"/>
    <n v="65608.229508196717"/>
  </r>
  <r>
    <x v="4"/>
    <x v="1"/>
    <n v="73964"/>
    <n v="65608.229508196717"/>
  </r>
  <r>
    <x v="4"/>
    <x v="2"/>
    <n v="66085"/>
    <n v="65608.229508196717"/>
  </r>
  <r>
    <x v="4"/>
    <x v="3"/>
    <n v="60931"/>
    <n v="65608.229508196717"/>
  </r>
  <r>
    <x v="4"/>
    <x v="4"/>
    <n v="56462"/>
    <n v="65608.229508196717"/>
  </r>
  <r>
    <x v="4"/>
    <x v="5"/>
    <n v="64080"/>
    <n v="65608.229508196717"/>
  </r>
  <r>
    <x v="4"/>
    <x v="6"/>
    <n v="67704"/>
    <n v="65608.229508196717"/>
  </r>
  <r>
    <x v="4"/>
    <x v="7"/>
    <n v="70633"/>
    <n v="65608.229508196717"/>
  </r>
  <r>
    <x v="4"/>
    <x v="8"/>
    <n v="66956"/>
    <n v="65608.229508196717"/>
  </r>
  <r>
    <x v="4"/>
    <x v="9"/>
    <n v="69577"/>
    <n v="65608.229508196717"/>
  </r>
  <r>
    <x v="4"/>
    <x v="10"/>
    <n v="69616"/>
    <n v="65608.229508196717"/>
  </r>
  <r>
    <x v="4"/>
    <x v="11"/>
    <n v="67114"/>
    <n v="65608.229508196717"/>
  </r>
  <r>
    <x v="4"/>
    <x v="0"/>
    <n v="64531.000000000007"/>
    <n v="65608.229508196717"/>
  </r>
  <r>
    <x v="5"/>
    <x v="1"/>
    <n v="59599"/>
    <n v="65608.229508196717"/>
  </r>
  <r>
    <x v="5"/>
    <x v="2"/>
    <n v="51512"/>
    <n v="65608.229508196717"/>
  </r>
  <r>
    <x v="5"/>
    <x v="3"/>
    <n v="64607"/>
    <n v="65608.229508196717"/>
  </r>
  <r>
    <x v="5"/>
    <x v="4"/>
    <n v="56697"/>
    <n v="65608.229508196717"/>
  </r>
  <r>
    <x v="5"/>
    <x v="5"/>
    <n v="59897"/>
    <n v="65608.229508196717"/>
  </r>
  <r>
    <x v="5"/>
    <x v="6"/>
    <n v="64122"/>
    <n v="65608.229508196717"/>
  </r>
  <r>
    <x v="5"/>
    <x v="7"/>
    <n v="64943"/>
    <n v="65608.229508196717"/>
  </r>
  <r>
    <x v="5"/>
    <x v="8"/>
    <n v="61690"/>
    <n v="65608.229508196717"/>
  </r>
  <r>
    <x v="5"/>
    <x v="9"/>
    <n v="63455"/>
    <n v="65608.229508196717"/>
  </r>
  <r>
    <x v="5"/>
    <x v="10"/>
    <n v="67245"/>
    <n v="65608.229508196717"/>
  </r>
  <r>
    <x v="5"/>
    <x v="11"/>
    <n v="66390"/>
    <n v="65608.229508196717"/>
  </r>
  <r>
    <x v="5"/>
    <x v="0"/>
    <n v="59498"/>
    <n v="65608.229508196717"/>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x v="0"/>
    <n v="12"/>
    <n v="74113"/>
    <n v="65608.229508196717"/>
    <x v="0"/>
  </r>
  <r>
    <x v="1"/>
    <n v="1"/>
    <n v="73839"/>
    <n v="65608.229508196717"/>
    <x v="1"/>
  </r>
  <r>
    <x v="1"/>
    <n v="2"/>
    <n v="66691"/>
    <n v="65608.229508196717"/>
    <x v="2"/>
  </r>
  <r>
    <x v="1"/>
    <n v="3"/>
    <n v="76148"/>
    <n v="65608.229508196717"/>
    <x v="3"/>
  </r>
  <r>
    <x v="1"/>
    <n v="4"/>
    <n v="64852.000000000007"/>
    <n v="65608.229508196717"/>
    <x v="4"/>
  </r>
  <r>
    <x v="1"/>
    <n v="5"/>
    <n v="70027"/>
    <n v="65608.229508196717"/>
    <x v="5"/>
  </r>
  <r>
    <x v="1"/>
    <n v="6"/>
    <n v="69264"/>
    <n v="65608.229508196717"/>
    <x v="6"/>
  </r>
  <r>
    <x v="1"/>
    <n v="7"/>
    <n v="69037"/>
    <n v="65608.229508196717"/>
    <x v="7"/>
  </r>
  <r>
    <x v="1"/>
    <n v="8"/>
    <n v="65288"/>
    <n v="65608.229508196717"/>
    <x v="8"/>
  </r>
  <r>
    <x v="1"/>
    <n v="9"/>
    <n v="64230.999999999993"/>
    <n v="65608.229508196717"/>
    <x v="9"/>
  </r>
  <r>
    <x v="1"/>
    <n v="10"/>
    <n v="69184"/>
    <n v="65608.229508196717"/>
    <x v="10"/>
  </r>
  <r>
    <x v="1"/>
    <n v="11"/>
    <n v="66112"/>
    <n v="65608.229508196717"/>
    <x v="11"/>
  </r>
  <r>
    <x v="1"/>
    <n v="12"/>
    <n v="61930"/>
    <n v="65608.229508196717"/>
    <x v="12"/>
  </r>
  <r>
    <x v="2"/>
    <n v="1"/>
    <n v="66900"/>
    <n v="65608.229508196717"/>
    <x v="13"/>
  </r>
  <r>
    <x v="2"/>
    <n v="2"/>
    <n v="56854"/>
    <n v="65608.229508196717"/>
    <x v="14"/>
  </r>
  <r>
    <x v="2"/>
    <n v="3"/>
    <n v="61153"/>
    <n v="65608.229508196717"/>
    <x v="15"/>
  </r>
  <r>
    <x v="2"/>
    <n v="4"/>
    <n v="61261"/>
    <n v="65608.229508196717"/>
    <x v="16"/>
  </r>
  <r>
    <x v="2"/>
    <n v="5"/>
    <n v="64525.000000000007"/>
    <n v="65608.229508196717"/>
    <x v="17"/>
  </r>
  <r>
    <x v="2"/>
    <n v="6"/>
    <n v="64238"/>
    <n v="65608.229508196717"/>
    <x v="18"/>
  </r>
  <r>
    <x v="2"/>
    <n v="7"/>
    <n v="66406"/>
    <n v="65608.229508196717"/>
    <x v="19"/>
  </r>
  <r>
    <x v="2"/>
    <n v="8"/>
    <n v="64730.000000000007"/>
    <n v="65608.229508196717"/>
    <x v="20"/>
  </r>
  <r>
    <x v="2"/>
    <n v="9"/>
    <n v="62994"/>
    <n v="65608.229508196717"/>
    <x v="21"/>
  </r>
  <r>
    <x v="2"/>
    <n v="10"/>
    <n v="69749"/>
    <n v="65608.229508196717"/>
    <x v="22"/>
  </r>
  <r>
    <x v="2"/>
    <n v="11"/>
    <n v="68591"/>
    <n v="65608.229508196717"/>
    <x v="23"/>
  </r>
  <r>
    <x v="2"/>
    <n v="12"/>
    <n v="63029"/>
    <n v="65608.229508196717"/>
    <x v="24"/>
  </r>
  <r>
    <x v="3"/>
    <n v="1"/>
    <n v="67098"/>
    <n v="65608.229508196717"/>
    <x v="25"/>
  </r>
  <r>
    <x v="3"/>
    <n v="2"/>
    <n v="60918"/>
    <n v="65608.229508196717"/>
    <x v="26"/>
  </r>
  <r>
    <x v="3"/>
    <n v="3"/>
    <n v="67209"/>
    <n v="65608.229508196717"/>
    <x v="27"/>
  </r>
  <r>
    <x v="3"/>
    <n v="4"/>
    <n v="65456"/>
    <n v="65608.229508196717"/>
    <x v="28"/>
  </r>
  <r>
    <x v="3"/>
    <n v="5"/>
    <n v="65808"/>
    <n v="65608.229508196717"/>
    <x v="29"/>
  </r>
  <r>
    <x v="3"/>
    <n v="6"/>
    <n v="65403.000000000007"/>
    <n v="65608.229508196717"/>
    <x v="30"/>
  </r>
  <r>
    <x v="3"/>
    <n v="7"/>
    <n v="69994"/>
    <n v="65608.229508196717"/>
    <x v="31"/>
  </r>
  <r>
    <x v="3"/>
    <n v="8"/>
    <n v="64039"/>
    <n v="65608.229508196717"/>
    <x v="32"/>
  </r>
  <r>
    <x v="3"/>
    <n v="9"/>
    <n v="66065"/>
    <n v="65608.229508196717"/>
    <x v="33"/>
  </r>
  <r>
    <x v="3"/>
    <n v="10"/>
    <n v="72780"/>
    <n v="65608.229508196717"/>
    <x v="34"/>
  </r>
  <r>
    <x v="3"/>
    <n v="11"/>
    <n v="70217"/>
    <n v="65608.229508196717"/>
    <x v="35"/>
  </r>
  <r>
    <x v="3"/>
    <n v="12"/>
    <n v="68661"/>
    <n v="65608.229508196717"/>
    <x v="36"/>
  </r>
  <r>
    <x v="4"/>
    <n v="1"/>
    <n v="73964"/>
    <n v="65608.229508196717"/>
    <x v="37"/>
  </r>
  <r>
    <x v="4"/>
    <n v="2"/>
    <n v="66085"/>
    <n v="65608.229508196717"/>
    <x v="38"/>
  </r>
  <r>
    <x v="4"/>
    <n v="3"/>
    <n v="60931"/>
    <n v="65608.229508196717"/>
    <x v="39"/>
  </r>
  <r>
    <x v="4"/>
    <n v="4"/>
    <n v="56462"/>
    <n v="65608.229508196717"/>
    <x v="40"/>
  </r>
  <r>
    <x v="4"/>
    <n v="5"/>
    <n v="64080"/>
    <n v="65608.229508196717"/>
    <x v="41"/>
  </r>
  <r>
    <x v="4"/>
    <n v="6"/>
    <n v="67704"/>
    <n v="65608.229508196717"/>
    <x v="42"/>
  </r>
  <r>
    <x v="4"/>
    <n v="7"/>
    <n v="70633"/>
    <n v="65608.229508196717"/>
    <x v="43"/>
  </r>
  <r>
    <x v="4"/>
    <n v="8"/>
    <n v="66956"/>
    <n v="65608.229508196717"/>
    <x v="44"/>
  </r>
  <r>
    <x v="4"/>
    <n v="9"/>
    <n v="69577"/>
    <n v="65608.229508196717"/>
    <x v="45"/>
  </r>
  <r>
    <x v="4"/>
    <n v="10"/>
    <n v="69616"/>
    <n v="65608.229508196717"/>
    <x v="46"/>
  </r>
  <r>
    <x v="4"/>
    <n v="11"/>
    <n v="67114"/>
    <n v="65608.229508196717"/>
    <x v="47"/>
  </r>
  <r>
    <x v="4"/>
    <n v="12"/>
    <n v="64531.000000000007"/>
    <n v="65608.229508196717"/>
    <x v="48"/>
  </r>
  <r>
    <x v="5"/>
    <n v="1"/>
    <n v="59599"/>
    <n v="65608.229508196717"/>
    <x v="49"/>
  </r>
  <r>
    <x v="5"/>
    <n v="2"/>
    <n v="51512"/>
    <n v="65608.229508196717"/>
    <x v="50"/>
  </r>
  <r>
    <x v="5"/>
    <n v="3"/>
    <n v="64607"/>
    <n v="65608.229508196717"/>
    <x v="51"/>
  </r>
  <r>
    <x v="5"/>
    <n v="4"/>
    <n v="56697"/>
    <n v="65608.229508196717"/>
    <x v="52"/>
  </r>
  <r>
    <x v="5"/>
    <n v="5"/>
    <n v="59897"/>
    <n v="65608.229508196717"/>
    <x v="53"/>
  </r>
  <r>
    <x v="5"/>
    <n v="6"/>
    <n v="64122"/>
    <n v="65608.229508196717"/>
    <x v="54"/>
  </r>
  <r>
    <x v="5"/>
    <n v="7"/>
    <n v="64943"/>
    <n v="65608.229508196717"/>
    <x v="55"/>
  </r>
  <r>
    <x v="5"/>
    <n v="8"/>
    <n v="61690"/>
    <n v="65608.229508196717"/>
    <x v="56"/>
  </r>
  <r>
    <x v="5"/>
    <n v="9"/>
    <n v="63455"/>
    <n v="65608.229508196717"/>
    <x v="57"/>
  </r>
  <r>
    <x v="5"/>
    <n v="10"/>
    <n v="67245"/>
    <n v="65608.229508196717"/>
    <x v="58"/>
  </r>
  <r>
    <x v="5"/>
    <n v="11"/>
    <n v="66390"/>
    <n v="65608.229508196717"/>
    <x v="59"/>
  </r>
  <r>
    <x v="5"/>
    <n v="12"/>
    <n v="59498"/>
    <n v="65608.229508196717"/>
    <x v="6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3">
  <r>
    <x v="0"/>
    <x v="0"/>
    <x v="0"/>
    <n v="3103"/>
    <n v="3277"/>
    <n v="2908"/>
    <n v="3645"/>
  </r>
  <r>
    <x v="0"/>
    <x v="1"/>
    <x v="0"/>
    <n v="3364"/>
    <n v="3311"/>
    <n v="2930"/>
    <n v="3692"/>
  </r>
  <r>
    <x v="0"/>
    <x v="2"/>
    <x v="0"/>
    <n v="3157"/>
    <n v="3344"/>
    <n v="2945"/>
    <n v="3742"/>
  </r>
  <r>
    <x v="0"/>
    <x v="3"/>
    <x v="0"/>
    <n v="3046"/>
    <n v="3392"/>
    <n v="3008"/>
    <n v="3776"/>
  </r>
  <r>
    <x v="0"/>
    <x v="4"/>
    <x v="0"/>
    <n v="3164"/>
    <n v="3407"/>
    <n v="3027"/>
    <n v="3788"/>
  </r>
  <r>
    <x v="0"/>
    <x v="5"/>
    <x v="0"/>
    <n v="3196"/>
    <n v="3401"/>
    <n v="2979"/>
    <n v="3823"/>
  </r>
  <r>
    <x v="0"/>
    <x v="6"/>
    <x v="0"/>
    <n v="3198"/>
    <n v="3408"/>
    <n v="2916"/>
    <n v="3901"/>
  </r>
  <r>
    <x v="0"/>
    <x v="7"/>
    <x v="0"/>
    <n v="2959"/>
    <n v="3387"/>
    <n v="2851"/>
    <n v="3922"/>
  </r>
  <r>
    <x v="0"/>
    <x v="8"/>
    <x v="0"/>
    <n v="3098"/>
    <n v="3352"/>
    <n v="2805"/>
    <n v="3898"/>
  </r>
  <r>
    <x v="0"/>
    <x v="9"/>
    <x v="0"/>
    <n v="3107"/>
    <n v="3315"/>
    <n v="2785"/>
    <n v="3845"/>
  </r>
  <r>
    <x v="0"/>
    <x v="10"/>
    <x v="0"/>
    <n v="3218"/>
    <n v="3253"/>
    <n v="2756"/>
    <n v="3751"/>
  </r>
  <r>
    <x v="0"/>
    <x v="11"/>
    <x v="0"/>
    <n v="3614"/>
    <n v="3174"/>
    <n v="2711"/>
    <n v="3637"/>
  </r>
  <r>
    <x v="0"/>
    <x v="12"/>
    <x v="0"/>
    <n v="4458"/>
    <n v="3104"/>
    <n v="2703"/>
    <n v="3505"/>
  </r>
  <r>
    <x v="0"/>
    <x v="13"/>
    <x v="0"/>
    <n v="5085"/>
    <n v="3024"/>
    <n v="2712"/>
    <n v="3337"/>
  </r>
  <r>
    <x v="0"/>
    <x v="14"/>
    <x v="0"/>
    <n v="4982"/>
    <n v="2957"/>
    <n v="2719"/>
    <n v="3195"/>
  </r>
  <r>
    <x v="0"/>
    <x v="15"/>
    <x v="0"/>
    <n v="4308"/>
    <n v="2915"/>
    <n v="2711"/>
    <n v="3120"/>
  </r>
  <r>
    <x v="0"/>
    <x v="16"/>
    <x v="0"/>
    <n v="3910"/>
    <n v="2869"/>
    <n v="2677"/>
    <n v="3060"/>
  </r>
  <r>
    <x v="0"/>
    <x v="17"/>
    <x v="0"/>
    <n v="3383"/>
    <n v="2841"/>
    <n v="2650"/>
    <n v="3032"/>
  </r>
  <r>
    <x v="0"/>
    <x v="18"/>
    <x v="0"/>
    <n v="2989"/>
    <n v="2821"/>
    <n v="2633"/>
    <n v="3009"/>
  </r>
  <r>
    <x v="0"/>
    <x v="19"/>
    <x v="0"/>
    <n v="2777"/>
    <n v="2794"/>
    <n v="2626"/>
    <n v="2962"/>
  </r>
  <r>
    <x v="0"/>
    <x v="20"/>
    <x v="0"/>
    <n v="2770"/>
    <n v="2770"/>
    <n v="2620"/>
    <n v="2920"/>
  </r>
  <r>
    <x v="0"/>
    <x v="21"/>
    <x v="0"/>
    <n v="2732"/>
    <n v="2753"/>
    <n v="2608"/>
    <n v="2898"/>
  </r>
  <r>
    <x v="0"/>
    <x v="22"/>
    <x v="0"/>
    <n v="2682"/>
    <n v="2735"/>
    <n v="2591"/>
    <n v="2880"/>
  </r>
  <r>
    <x v="0"/>
    <x v="23"/>
    <x v="0"/>
    <n v="2689"/>
    <n v="2737"/>
    <n v="2600"/>
    <n v="2875"/>
  </r>
  <r>
    <x v="0"/>
    <x v="24"/>
    <x v="0"/>
    <n v="2696"/>
    <n v="2725"/>
    <n v="2594"/>
    <n v="2855"/>
  </r>
  <r>
    <x v="0"/>
    <x v="25"/>
    <x v="0"/>
    <n v="2659"/>
    <n v="2717"/>
    <n v="2577"/>
    <n v="2857"/>
  </r>
  <r>
    <x v="0"/>
    <x v="26"/>
    <x v="0"/>
    <n v="2638"/>
    <n v="2723"/>
    <n v="2544"/>
    <n v="2902"/>
  </r>
  <r>
    <x v="0"/>
    <x v="27"/>
    <x v="0"/>
    <n v="2619"/>
    <n v="2719"/>
    <n v="2515"/>
    <n v="2923"/>
  </r>
  <r>
    <x v="0"/>
    <x v="28"/>
    <x v="0"/>
    <n v="2528"/>
    <n v="2720"/>
    <n v="2507"/>
    <n v="2934"/>
  </r>
  <r>
    <x v="0"/>
    <x v="29"/>
    <x v="0"/>
    <n v="2673"/>
    <n v="2707"/>
    <n v="2515"/>
    <n v="2900"/>
  </r>
  <r>
    <x v="0"/>
    <x v="30"/>
    <x v="0"/>
    <n v="2666"/>
    <n v="2687"/>
    <n v="2492"/>
    <n v="2882"/>
  </r>
  <r>
    <x v="0"/>
    <x v="31"/>
    <x v="0"/>
    <n v="2642"/>
    <n v="2682"/>
    <n v="2483"/>
    <n v="2881"/>
  </r>
  <r>
    <x v="0"/>
    <x v="32"/>
    <x v="0"/>
    <n v="3209"/>
    <n v="2669"/>
    <n v="2481"/>
    <n v="2857"/>
  </r>
  <r>
    <x v="0"/>
    <x v="33"/>
    <x v="0"/>
    <n v="2856"/>
    <n v="2663"/>
    <n v="2510"/>
    <n v="2815"/>
  </r>
  <r>
    <x v="0"/>
    <x v="34"/>
    <x v="0"/>
    <n v="2735"/>
    <n v="2667"/>
    <n v="2526"/>
    <n v="2807"/>
  </r>
  <r>
    <x v="0"/>
    <x v="35"/>
    <x v="0"/>
    <n v="2692"/>
    <n v="2676"/>
    <n v="2549"/>
    <n v="2804"/>
  </r>
  <r>
    <x v="0"/>
    <x v="36"/>
    <x v="0"/>
    <n v="2742"/>
    <n v="2698"/>
    <n v="2564"/>
    <n v="2832"/>
  </r>
  <r>
    <x v="0"/>
    <x v="37"/>
    <x v="0"/>
    <n v="2721"/>
    <n v="2729"/>
    <n v="2585"/>
    <n v="2873"/>
  </r>
  <r>
    <x v="0"/>
    <x v="38"/>
    <x v="0"/>
    <n v="2891"/>
    <n v="2752"/>
    <n v="2618"/>
    <n v="2886"/>
  </r>
  <r>
    <x v="0"/>
    <x v="39"/>
    <x v="0"/>
    <n v="3002"/>
    <n v="2786"/>
    <n v="2628"/>
    <n v="2943"/>
  </r>
  <r>
    <x v="0"/>
    <x v="40"/>
    <x v="0"/>
    <n v="3022"/>
    <n v="2807"/>
    <n v="2655"/>
    <n v="2960"/>
  </r>
  <r>
    <x v="0"/>
    <x v="41"/>
    <x v="0"/>
    <n v="3222"/>
    <n v="2839"/>
    <n v="2677"/>
    <n v="3001"/>
  </r>
  <r>
    <x v="0"/>
    <x v="42"/>
    <x v="0"/>
    <n v="3448"/>
    <n v="2862"/>
    <n v="2661"/>
    <n v="3063"/>
  </r>
  <r>
    <x v="0"/>
    <x v="43"/>
    <x v="0"/>
    <n v="3687"/>
    <n v="2889"/>
    <n v="2683"/>
    <n v="3095"/>
  </r>
  <r>
    <x v="0"/>
    <x v="44"/>
    <x v="0"/>
    <n v="3589"/>
    <n v="2902"/>
    <n v="2692"/>
    <n v="3111"/>
  </r>
  <r>
    <x v="0"/>
    <x v="45"/>
    <x v="0"/>
    <n v="3580"/>
    <n v="2932"/>
    <n v="2710"/>
    <n v="3155"/>
  </r>
  <r>
    <x v="0"/>
    <x v="46"/>
    <x v="0"/>
    <n v="3335"/>
    <n v="2972"/>
    <n v="2742"/>
    <n v="3202"/>
  </r>
  <r>
    <x v="0"/>
    <x v="47"/>
    <x v="0"/>
    <n v="3405"/>
    <n v="3012"/>
    <n v="2762"/>
    <n v="3263"/>
  </r>
  <r>
    <x v="0"/>
    <x v="48"/>
    <x v="0"/>
    <n v="3530"/>
    <n v="3037"/>
    <n v="2742"/>
    <n v="3332"/>
  </r>
  <r>
    <x v="0"/>
    <x v="49"/>
    <x v="0"/>
    <n v="3615"/>
    <n v="3100"/>
    <n v="2800"/>
    <n v="3399"/>
  </r>
  <r>
    <x v="0"/>
    <x v="50"/>
    <x v="0"/>
    <n v="3909"/>
    <n v="3166"/>
    <n v="2830"/>
    <n v="3501"/>
  </r>
  <r>
    <x v="0"/>
    <x v="51"/>
    <x v="0"/>
    <n v="3867"/>
    <n v="3222"/>
    <n v="2871"/>
    <n v="3573"/>
  </r>
  <r>
    <x v="0"/>
    <x v="52"/>
    <x v="0"/>
    <n v="4103"/>
    <n v="3266"/>
    <n v="2906"/>
    <n v="3625"/>
  </r>
  <r>
    <x v="1"/>
    <x v="0"/>
    <x v="0"/>
    <n v="4144"/>
    <n v="3309"/>
    <n v="2940"/>
    <n v="3677"/>
  </r>
  <r>
    <x v="1"/>
    <x v="1"/>
    <x v="1"/>
    <n v="3852"/>
    <n v="3343"/>
    <n v="2962"/>
    <n v="3724"/>
  </r>
  <r>
    <x v="1"/>
    <x v="2"/>
    <x v="1"/>
    <n v="3862"/>
    <n v="3376"/>
    <n v="2978"/>
    <n v="3775"/>
  </r>
  <r>
    <x v="1"/>
    <x v="3"/>
    <x v="1"/>
    <n v="3716"/>
    <n v="3425"/>
    <n v="3040"/>
    <n v="3809"/>
  </r>
  <r>
    <x v="1"/>
    <x v="4"/>
    <x v="1"/>
    <n v="3654"/>
    <n v="3440"/>
    <n v="3060"/>
    <n v="3821"/>
  </r>
  <r>
    <x v="1"/>
    <x v="5"/>
    <x v="1"/>
    <n v="3550"/>
    <n v="3434"/>
    <n v="3012"/>
    <n v="3856"/>
  </r>
  <r>
    <x v="1"/>
    <x v="6"/>
    <x v="1"/>
    <n v="3528"/>
    <n v="3441"/>
    <n v="2949"/>
    <n v="3934"/>
  </r>
  <r>
    <x v="1"/>
    <x v="7"/>
    <x v="1"/>
    <n v="3207"/>
    <n v="3420"/>
    <n v="2884"/>
    <n v="3955"/>
  </r>
  <r>
    <x v="1"/>
    <x v="8"/>
    <x v="1"/>
    <n v="3105"/>
    <n v="3384"/>
    <n v="2838"/>
    <n v="3931"/>
  </r>
  <r>
    <x v="1"/>
    <x v="9"/>
    <x v="1"/>
    <n v="3245"/>
    <n v="3347"/>
    <n v="2817"/>
    <n v="3877"/>
  </r>
  <r>
    <x v="1"/>
    <x v="10"/>
    <x v="1"/>
    <n v="3043"/>
    <n v="3285"/>
    <n v="2787"/>
    <n v="3782"/>
  </r>
  <r>
    <x v="1"/>
    <x v="11"/>
    <x v="1"/>
    <n v="3045"/>
    <n v="3205"/>
    <n v="2742"/>
    <n v="3668"/>
  </r>
  <r>
    <x v="1"/>
    <x v="12"/>
    <x v="1"/>
    <n v="3178"/>
    <n v="3134"/>
    <n v="2733"/>
    <n v="3535"/>
  </r>
  <r>
    <x v="1"/>
    <x v="13"/>
    <x v="1"/>
    <n v="3163"/>
    <n v="3054"/>
    <n v="2741"/>
    <n v="3366"/>
  </r>
  <r>
    <x v="1"/>
    <x v="14"/>
    <x v="1"/>
    <n v="3141"/>
    <n v="2986"/>
    <n v="2748"/>
    <n v="3224"/>
  </r>
  <r>
    <x v="1"/>
    <x v="15"/>
    <x v="1"/>
    <n v="3144"/>
    <n v="2944"/>
    <n v="2739"/>
    <n v="3148"/>
  </r>
  <r>
    <x v="1"/>
    <x v="16"/>
    <x v="1"/>
    <n v="3125"/>
    <n v="2897"/>
    <n v="2705"/>
    <n v="3088"/>
  </r>
  <r>
    <x v="1"/>
    <x v="17"/>
    <x v="1"/>
    <n v="3002"/>
    <n v="2869"/>
    <n v="2677"/>
    <n v="3060"/>
  </r>
  <r>
    <x v="1"/>
    <x v="18"/>
    <x v="1"/>
    <n v="3018"/>
    <n v="2849"/>
    <n v="2660"/>
    <n v="3037"/>
  </r>
  <r>
    <x v="1"/>
    <x v="19"/>
    <x v="1"/>
    <n v="2989"/>
    <n v="2821"/>
    <n v="2653"/>
    <n v="2989"/>
  </r>
  <r>
    <x v="1"/>
    <x v="20"/>
    <x v="1"/>
    <n v="2806"/>
    <n v="2797"/>
    <n v="2646"/>
    <n v="2947"/>
  </r>
  <r>
    <x v="1"/>
    <x v="21"/>
    <x v="1"/>
    <n v="3009"/>
    <n v="2780"/>
    <n v="2635"/>
    <n v="2925"/>
  </r>
  <r>
    <x v="1"/>
    <x v="22"/>
    <x v="1"/>
    <n v="2884"/>
    <n v="2762"/>
    <n v="2617"/>
    <n v="2906"/>
  </r>
  <r>
    <x v="1"/>
    <x v="23"/>
    <x v="1"/>
    <n v="2871"/>
    <n v="2764"/>
    <n v="2627"/>
    <n v="2901"/>
  </r>
  <r>
    <x v="1"/>
    <x v="24"/>
    <x v="1"/>
    <n v="2675"/>
    <n v="2751"/>
    <n v="2620"/>
    <n v="2882"/>
  </r>
  <r>
    <x v="1"/>
    <x v="25"/>
    <x v="1"/>
    <n v="2793"/>
    <n v="2743"/>
    <n v="2603"/>
    <n v="2883"/>
  </r>
  <r>
    <x v="1"/>
    <x v="26"/>
    <x v="1"/>
    <n v="2838"/>
    <n v="2750"/>
    <n v="2571"/>
    <n v="2929"/>
  </r>
  <r>
    <x v="1"/>
    <x v="27"/>
    <x v="1"/>
    <n v="2871"/>
    <n v="2745"/>
    <n v="2541"/>
    <n v="2949"/>
  </r>
  <r>
    <x v="1"/>
    <x v="28"/>
    <x v="1"/>
    <n v="2776"/>
    <n v="2747"/>
    <n v="2534"/>
    <n v="2960"/>
  </r>
  <r>
    <x v="1"/>
    <x v="29"/>
    <x v="1"/>
    <n v="2911"/>
    <n v="2734"/>
    <n v="2541"/>
    <n v="2926"/>
  </r>
  <r>
    <x v="1"/>
    <x v="30"/>
    <x v="1"/>
    <n v="2959"/>
    <n v="2713"/>
    <n v="2518"/>
    <n v="2908"/>
  </r>
  <r>
    <x v="1"/>
    <x v="31"/>
    <x v="1"/>
    <n v="2839"/>
    <n v="2708"/>
    <n v="2509"/>
    <n v="2907"/>
  </r>
  <r>
    <x v="1"/>
    <x v="32"/>
    <x v="1"/>
    <n v="2899"/>
    <n v="2695"/>
    <n v="2507"/>
    <n v="2883"/>
  </r>
  <r>
    <x v="1"/>
    <x v="33"/>
    <x v="1"/>
    <n v="2926"/>
    <n v="2688"/>
    <n v="2535"/>
    <n v="2841"/>
  </r>
  <r>
    <x v="1"/>
    <x v="34"/>
    <x v="1"/>
    <n v="2859"/>
    <n v="2693"/>
    <n v="2552"/>
    <n v="2833"/>
  </r>
  <r>
    <x v="1"/>
    <x v="35"/>
    <x v="1"/>
    <n v="3090"/>
    <n v="2702"/>
    <n v="2575"/>
    <n v="2829"/>
  </r>
  <r>
    <x v="1"/>
    <x v="36"/>
    <x v="1"/>
    <n v="2918"/>
    <n v="2724"/>
    <n v="2590"/>
    <n v="2858"/>
  </r>
  <r>
    <x v="1"/>
    <x v="37"/>
    <x v="1"/>
    <n v="2889"/>
    <n v="2755"/>
    <n v="2612"/>
    <n v="2899"/>
  </r>
  <r>
    <x v="1"/>
    <x v="38"/>
    <x v="1"/>
    <n v="3071"/>
    <n v="2778"/>
    <n v="2644"/>
    <n v="2912"/>
  </r>
  <r>
    <x v="1"/>
    <x v="39"/>
    <x v="1"/>
    <n v="3069"/>
    <n v="2813"/>
    <n v="2655"/>
    <n v="2970"/>
  </r>
  <r>
    <x v="1"/>
    <x v="40"/>
    <x v="1"/>
    <n v="3062"/>
    <n v="2835"/>
    <n v="2682"/>
    <n v="2987"/>
  </r>
  <r>
    <x v="1"/>
    <x v="41"/>
    <x v="1"/>
    <n v="3272"/>
    <n v="2866"/>
    <n v="2705"/>
    <n v="3028"/>
  </r>
  <r>
    <x v="1"/>
    <x v="42"/>
    <x v="1"/>
    <n v="3385"/>
    <n v="2889"/>
    <n v="2688"/>
    <n v="3090"/>
  </r>
  <r>
    <x v="1"/>
    <x v="43"/>
    <x v="1"/>
    <n v="3510"/>
    <n v="2917"/>
    <n v="2711"/>
    <n v="3123"/>
  </r>
  <r>
    <x v="1"/>
    <x v="44"/>
    <x v="1"/>
    <n v="3782"/>
    <n v="2930"/>
    <n v="2720"/>
    <n v="3139"/>
  </r>
  <r>
    <x v="1"/>
    <x v="45"/>
    <x v="1"/>
    <n v="3994"/>
    <n v="2960"/>
    <n v="2738"/>
    <n v="3183"/>
  </r>
  <r>
    <x v="1"/>
    <x v="46"/>
    <x v="1"/>
    <n v="4187"/>
    <n v="3001"/>
    <n v="2771"/>
    <n v="3231"/>
  </r>
  <r>
    <x v="1"/>
    <x v="47"/>
    <x v="1"/>
    <n v="4386"/>
    <n v="3042"/>
    <n v="2791"/>
    <n v="3292"/>
  </r>
  <r>
    <x v="1"/>
    <x v="48"/>
    <x v="1"/>
    <n v="4362"/>
    <n v="3066"/>
    <n v="2771"/>
    <n v="3361"/>
  </r>
  <r>
    <x v="1"/>
    <x v="49"/>
    <x v="1"/>
    <n v="4030"/>
    <n v="3130"/>
    <n v="2830"/>
    <n v="3429"/>
  </r>
  <r>
    <x v="1"/>
    <x v="50"/>
    <x v="1"/>
    <n v="3733"/>
    <n v="3196"/>
    <n v="2861"/>
    <n v="3531"/>
  </r>
  <r>
    <x v="1"/>
    <x v="51"/>
    <x v="1"/>
    <n v="3621"/>
    <n v="3253"/>
    <n v="2902"/>
    <n v="3605"/>
  </r>
  <r>
    <x v="2"/>
    <x v="0"/>
    <x v="0"/>
    <n v="3461"/>
    <n v="3321"/>
    <n v="2953"/>
    <n v="3690"/>
  </r>
  <r>
    <x v="2"/>
    <x v="1"/>
    <x v="0"/>
    <m/>
    <n v="3356"/>
    <n v="2975"/>
    <n v="3737"/>
  </r>
  <r>
    <x v="2"/>
    <x v="2"/>
    <x v="0"/>
    <m/>
    <n v="3390"/>
    <n v="2991"/>
    <n v="3788"/>
  </r>
  <r>
    <x v="2"/>
    <x v="3"/>
    <x v="0"/>
    <m/>
    <n v="3438"/>
    <n v="3054"/>
    <n v="3822"/>
  </r>
  <r>
    <x v="2"/>
    <x v="4"/>
    <x v="0"/>
    <m/>
    <n v="3454"/>
    <n v="3073"/>
    <n v="3835"/>
  </r>
  <r>
    <x v="2"/>
    <x v="5"/>
    <x v="0"/>
    <m/>
    <n v="3447"/>
    <n v="3025"/>
    <n v="3870"/>
  </r>
  <r>
    <x v="2"/>
    <x v="6"/>
    <x v="0"/>
    <m/>
    <n v="3455"/>
    <n v="2963"/>
    <n v="3947"/>
  </r>
  <r>
    <x v="2"/>
    <x v="7"/>
    <x v="0"/>
    <m/>
    <n v="3433"/>
    <n v="2898"/>
    <n v="3969"/>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1">
  <r>
    <x v="0"/>
    <x v="0"/>
    <x v="0"/>
    <x v="0"/>
  </r>
  <r>
    <x v="0"/>
    <x v="0"/>
    <x v="1"/>
    <x v="1"/>
  </r>
  <r>
    <x v="0"/>
    <x v="0"/>
    <x v="2"/>
    <x v="2"/>
  </r>
  <r>
    <x v="0"/>
    <x v="0"/>
    <x v="3"/>
    <x v="3"/>
  </r>
  <r>
    <x v="0"/>
    <x v="0"/>
    <x v="4"/>
    <x v="4"/>
  </r>
  <r>
    <x v="0"/>
    <x v="0"/>
    <x v="5"/>
    <x v="5"/>
  </r>
  <r>
    <x v="0"/>
    <x v="0"/>
    <x v="6"/>
    <x v="6"/>
  </r>
  <r>
    <x v="0"/>
    <x v="0"/>
    <x v="7"/>
    <x v="7"/>
  </r>
  <r>
    <x v="0"/>
    <x v="0"/>
    <x v="8"/>
    <x v="8"/>
  </r>
  <r>
    <x v="0"/>
    <x v="0"/>
    <x v="9"/>
    <x v="9"/>
  </r>
  <r>
    <x v="0"/>
    <x v="0"/>
    <x v="10"/>
    <x v="10"/>
  </r>
  <r>
    <x v="0"/>
    <x v="0"/>
    <x v="11"/>
    <x v="11"/>
  </r>
  <r>
    <x v="0"/>
    <x v="0"/>
    <x v="12"/>
    <x v="12"/>
  </r>
  <r>
    <x v="0"/>
    <x v="0"/>
    <x v="13"/>
    <x v="13"/>
  </r>
  <r>
    <x v="0"/>
    <x v="0"/>
    <x v="14"/>
    <x v="14"/>
  </r>
  <r>
    <x v="0"/>
    <x v="0"/>
    <x v="15"/>
    <x v="15"/>
  </r>
  <r>
    <x v="0"/>
    <x v="0"/>
    <x v="16"/>
    <x v="16"/>
  </r>
  <r>
    <x v="0"/>
    <x v="0"/>
    <x v="17"/>
    <x v="17"/>
  </r>
  <r>
    <x v="0"/>
    <x v="0"/>
    <x v="18"/>
    <x v="18"/>
  </r>
  <r>
    <x v="0"/>
    <x v="0"/>
    <x v="19"/>
    <x v="19"/>
  </r>
  <r>
    <x v="0"/>
    <x v="0"/>
    <x v="20"/>
    <x v="20"/>
  </r>
  <r>
    <x v="0"/>
    <x v="0"/>
    <x v="21"/>
    <x v="21"/>
  </r>
  <r>
    <x v="0"/>
    <x v="0"/>
    <x v="22"/>
    <x v="22"/>
  </r>
  <r>
    <x v="0"/>
    <x v="0"/>
    <x v="23"/>
    <x v="23"/>
  </r>
  <r>
    <x v="0"/>
    <x v="0"/>
    <x v="24"/>
    <x v="24"/>
  </r>
  <r>
    <x v="0"/>
    <x v="0"/>
    <x v="25"/>
    <x v="25"/>
  </r>
  <r>
    <x v="0"/>
    <x v="0"/>
    <x v="26"/>
    <x v="26"/>
  </r>
  <r>
    <x v="0"/>
    <x v="0"/>
    <x v="27"/>
    <x v="23"/>
  </r>
  <r>
    <x v="0"/>
    <x v="0"/>
    <x v="28"/>
    <x v="27"/>
  </r>
  <r>
    <x v="0"/>
    <x v="0"/>
    <x v="29"/>
    <x v="28"/>
  </r>
  <r>
    <x v="0"/>
    <x v="0"/>
    <x v="30"/>
    <x v="29"/>
  </r>
  <r>
    <x v="0"/>
    <x v="0"/>
    <x v="31"/>
    <x v="30"/>
  </r>
  <r>
    <x v="0"/>
    <x v="0"/>
    <x v="32"/>
    <x v="31"/>
  </r>
  <r>
    <x v="0"/>
    <x v="0"/>
    <x v="33"/>
    <x v="32"/>
  </r>
  <r>
    <x v="0"/>
    <x v="0"/>
    <x v="34"/>
    <x v="33"/>
  </r>
  <r>
    <x v="0"/>
    <x v="0"/>
    <x v="35"/>
    <x v="34"/>
  </r>
  <r>
    <x v="0"/>
    <x v="0"/>
    <x v="36"/>
    <x v="35"/>
  </r>
  <r>
    <x v="0"/>
    <x v="0"/>
    <x v="37"/>
    <x v="36"/>
  </r>
  <r>
    <x v="0"/>
    <x v="0"/>
    <x v="38"/>
    <x v="37"/>
  </r>
  <r>
    <x v="0"/>
    <x v="0"/>
    <x v="39"/>
    <x v="38"/>
  </r>
  <r>
    <x v="0"/>
    <x v="0"/>
    <x v="40"/>
    <x v="39"/>
  </r>
  <r>
    <x v="0"/>
    <x v="0"/>
    <x v="41"/>
    <x v="40"/>
  </r>
  <r>
    <x v="0"/>
    <x v="0"/>
    <x v="42"/>
    <x v="41"/>
  </r>
  <r>
    <x v="0"/>
    <x v="0"/>
    <x v="43"/>
    <x v="42"/>
  </r>
  <r>
    <x v="0"/>
    <x v="0"/>
    <x v="44"/>
    <x v="43"/>
  </r>
  <r>
    <x v="0"/>
    <x v="0"/>
    <x v="45"/>
    <x v="44"/>
  </r>
  <r>
    <x v="0"/>
    <x v="0"/>
    <x v="46"/>
    <x v="45"/>
  </r>
  <r>
    <x v="0"/>
    <x v="0"/>
    <x v="47"/>
    <x v="46"/>
  </r>
  <r>
    <x v="0"/>
    <x v="0"/>
    <x v="48"/>
    <x v="47"/>
  </r>
  <r>
    <x v="0"/>
    <x v="0"/>
    <x v="49"/>
    <x v="48"/>
  </r>
  <r>
    <x v="0"/>
    <x v="0"/>
    <x v="50"/>
    <x v="49"/>
  </r>
  <r>
    <x v="0"/>
    <x v="0"/>
    <x v="51"/>
    <x v="50"/>
  </r>
  <r>
    <x v="1"/>
    <x v="1"/>
    <x v="0"/>
    <x v="51"/>
  </r>
  <r>
    <x v="1"/>
    <x v="1"/>
    <x v="1"/>
    <x v="52"/>
  </r>
  <r>
    <x v="1"/>
    <x v="1"/>
    <x v="2"/>
    <x v="53"/>
  </r>
  <r>
    <x v="1"/>
    <x v="1"/>
    <x v="3"/>
    <x v="54"/>
  </r>
  <r>
    <x v="1"/>
    <x v="0"/>
    <x v="0"/>
    <x v="55"/>
  </r>
  <r>
    <x v="1"/>
    <x v="0"/>
    <x v="1"/>
    <x v="56"/>
  </r>
  <r>
    <x v="1"/>
    <x v="0"/>
    <x v="2"/>
    <x v="57"/>
  </r>
  <r>
    <x v="2"/>
    <x v="2"/>
    <x v="0"/>
    <x v="58"/>
  </r>
  <r>
    <x v="2"/>
    <x v="2"/>
    <x v="1"/>
    <x v="59"/>
  </r>
  <r>
    <x v="2"/>
    <x v="2"/>
    <x v="2"/>
    <x v="60"/>
  </r>
  <r>
    <x v="2"/>
    <x v="2"/>
    <x v="3"/>
    <x v="61"/>
  </r>
  <r>
    <x v="2"/>
    <x v="2"/>
    <x v="4"/>
    <x v="62"/>
  </r>
  <r>
    <x v="2"/>
    <x v="2"/>
    <x v="5"/>
    <x v="63"/>
  </r>
  <r>
    <x v="2"/>
    <x v="2"/>
    <x v="6"/>
    <x v="64"/>
  </r>
  <r>
    <x v="2"/>
    <x v="2"/>
    <x v="7"/>
    <x v="65"/>
  </r>
  <r>
    <x v="2"/>
    <x v="2"/>
    <x v="8"/>
    <x v="66"/>
  </r>
  <r>
    <x v="2"/>
    <x v="2"/>
    <x v="9"/>
    <x v="67"/>
  </r>
  <r>
    <x v="2"/>
    <x v="2"/>
    <x v="10"/>
    <x v="68"/>
  </r>
  <r>
    <x v="2"/>
    <x v="2"/>
    <x v="11"/>
    <x v="69"/>
  </r>
  <r>
    <x v="2"/>
    <x v="1"/>
    <x v="0"/>
    <x v="70"/>
  </r>
  <r>
    <x v="2"/>
    <x v="1"/>
    <x v="1"/>
    <x v="71"/>
  </r>
  <r>
    <x v="2"/>
    <x v="1"/>
    <x v="2"/>
    <x v="72"/>
  </r>
  <r>
    <x v="2"/>
    <x v="1"/>
    <x v="3"/>
    <x v="73"/>
  </r>
  <r>
    <x v="2"/>
    <x v="1"/>
    <x v="4"/>
    <x v="74"/>
  </r>
  <r>
    <x v="2"/>
    <x v="1"/>
    <x v="5"/>
    <x v="75"/>
  </r>
  <r>
    <x v="2"/>
    <x v="1"/>
    <x v="6"/>
    <x v="76"/>
  </r>
  <r>
    <x v="2"/>
    <x v="1"/>
    <x v="7"/>
    <x v="77"/>
  </r>
  <r>
    <x v="2"/>
    <x v="1"/>
    <x v="8"/>
    <x v="78"/>
  </r>
  <r>
    <x v="2"/>
    <x v="1"/>
    <x v="9"/>
    <x v="79"/>
  </r>
  <r>
    <x v="2"/>
    <x v="1"/>
    <x v="10"/>
    <x v="80"/>
  </r>
  <r>
    <x v="2"/>
    <x v="1"/>
    <x v="11"/>
    <x v="81"/>
  </r>
  <r>
    <x v="2"/>
    <x v="0"/>
    <x v="0"/>
    <x v="82"/>
  </r>
  <r>
    <x v="2"/>
    <x v="0"/>
    <x v="1"/>
    <x v="83"/>
  </r>
  <r>
    <x v="2"/>
    <x v="0"/>
    <x v="2"/>
    <x v="84"/>
  </r>
  <r>
    <x v="2"/>
    <x v="0"/>
    <x v="3"/>
    <x v="85"/>
  </r>
  <r>
    <x v="2"/>
    <x v="0"/>
    <x v="4"/>
    <x v="86"/>
  </r>
  <r>
    <x v="2"/>
    <x v="0"/>
    <x v="5"/>
    <x v="87"/>
  </r>
  <r>
    <x v="2"/>
    <x v="0"/>
    <x v="6"/>
    <x v="88"/>
  </r>
  <r>
    <x v="2"/>
    <x v="0"/>
    <x v="7"/>
    <x v="89"/>
  </r>
  <r>
    <x v="2"/>
    <x v="0"/>
    <x v="8"/>
    <x v="90"/>
  </r>
  <r>
    <x v="2"/>
    <x v="0"/>
    <x v="9"/>
    <x v="91"/>
  </r>
  <r>
    <x v="2"/>
    <x v="0"/>
    <x v="10"/>
    <x v="92"/>
  </r>
  <r>
    <x v="3"/>
    <x v="3"/>
    <x v="11"/>
    <x v="93"/>
  </r>
  <r>
    <x v="3"/>
    <x v="4"/>
    <x v="0"/>
    <x v="94"/>
  </r>
  <r>
    <x v="3"/>
    <x v="4"/>
    <x v="1"/>
    <x v="95"/>
  </r>
  <r>
    <x v="3"/>
    <x v="4"/>
    <x v="2"/>
    <x v="96"/>
  </r>
  <r>
    <x v="3"/>
    <x v="4"/>
    <x v="3"/>
    <x v="97"/>
  </r>
  <r>
    <x v="3"/>
    <x v="4"/>
    <x v="4"/>
    <x v="98"/>
  </r>
  <r>
    <x v="3"/>
    <x v="4"/>
    <x v="5"/>
    <x v="99"/>
  </r>
  <r>
    <x v="3"/>
    <x v="4"/>
    <x v="6"/>
    <x v="100"/>
  </r>
  <r>
    <x v="3"/>
    <x v="4"/>
    <x v="7"/>
    <x v="101"/>
  </r>
  <r>
    <x v="3"/>
    <x v="4"/>
    <x v="8"/>
    <x v="102"/>
  </r>
  <r>
    <x v="3"/>
    <x v="4"/>
    <x v="9"/>
    <x v="103"/>
  </r>
  <r>
    <x v="3"/>
    <x v="4"/>
    <x v="10"/>
    <x v="104"/>
  </r>
  <r>
    <x v="3"/>
    <x v="4"/>
    <x v="11"/>
    <x v="105"/>
  </r>
  <r>
    <x v="3"/>
    <x v="5"/>
    <x v="0"/>
    <x v="106"/>
  </r>
  <r>
    <x v="3"/>
    <x v="5"/>
    <x v="1"/>
    <x v="107"/>
  </r>
  <r>
    <x v="3"/>
    <x v="5"/>
    <x v="2"/>
    <x v="108"/>
  </r>
  <r>
    <x v="3"/>
    <x v="5"/>
    <x v="3"/>
    <x v="109"/>
  </r>
  <r>
    <x v="3"/>
    <x v="5"/>
    <x v="4"/>
    <x v="110"/>
  </r>
  <r>
    <x v="3"/>
    <x v="5"/>
    <x v="5"/>
    <x v="111"/>
  </r>
  <r>
    <x v="3"/>
    <x v="5"/>
    <x v="6"/>
    <x v="112"/>
  </r>
  <r>
    <x v="3"/>
    <x v="5"/>
    <x v="7"/>
    <x v="113"/>
  </r>
  <r>
    <x v="3"/>
    <x v="5"/>
    <x v="8"/>
    <x v="114"/>
  </r>
  <r>
    <x v="3"/>
    <x v="5"/>
    <x v="9"/>
    <x v="115"/>
  </r>
  <r>
    <x v="3"/>
    <x v="5"/>
    <x v="10"/>
    <x v="116"/>
  </r>
  <r>
    <x v="3"/>
    <x v="5"/>
    <x v="11"/>
    <x v="117"/>
  </r>
  <r>
    <x v="3"/>
    <x v="2"/>
    <x v="0"/>
    <x v="118"/>
  </r>
  <r>
    <x v="3"/>
    <x v="2"/>
    <x v="1"/>
    <x v="119"/>
  </r>
  <r>
    <x v="3"/>
    <x v="2"/>
    <x v="2"/>
    <x v="120"/>
  </r>
  <r>
    <x v="3"/>
    <x v="2"/>
    <x v="3"/>
    <x v="121"/>
  </r>
  <r>
    <x v="3"/>
    <x v="2"/>
    <x v="4"/>
    <x v="122"/>
  </r>
  <r>
    <x v="3"/>
    <x v="2"/>
    <x v="5"/>
    <x v="123"/>
  </r>
  <r>
    <x v="3"/>
    <x v="2"/>
    <x v="6"/>
    <x v="124"/>
  </r>
  <r>
    <x v="3"/>
    <x v="2"/>
    <x v="7"/>
    <x v="125"/>
  </r>
  <r>
    <x v="3"/>
    <x v="2"/>
    <x v="8"/>
    <x v="126"/>
  </r>
  <r>
    <x v="3"/>
    <x v="2"/>
    <x v="9"/>
    <x v="127"/>
  </r>
  <r>
    <x v="3"/>
    <x v="2"/>
    <x v="10"/>
    <x v="128"/>
  </r>
  <r>
    <x v="3"/>
    <x v="2"/>
    <x v="11"/>
    <x v="129"/>
  </r>
  <r>
    <x v="3"/>
    <x v="1"/>
    <x v="0"/>
    <x v="130"/>
  </r>
  <r>
    <x v="3"/>
    <x v="1"/>
    <x v="1"/>
    <x v="131"/>
  </r>
  <r>
    <x v="3"/>
    <x v="1"/>
    <x v="2"/>
    <x v="132"/>
  </r>
  <r>
    <x v="3"/>
    <x v="1"/>
    <x v="3"/>
    <x v="133"/>
  </r>
  <r>
    <x v="3"/>
    <x v="1"/>
    <x v="4"/>
    <x v="134"/>
  </r>
  <r>
    <x v="3"/>
    <x v="1"/>
    <x v="5"/>
    <x v="135"/>
  </r>
  <r>
    <x v="3"/>
    <x v="1"/>
    <x v="6"/>
    <x v="136"/>
  </r>
  <r>
    <x v="3"/>
    <x v="1"/>
    <x v="7"/>
    <x v="137"/>
  </r>
  <r>
    <x v="3"/>
    <x v="1"/>
    <x v="8"/>
    <x v="138"/>
  </r>
  <r>
    <x v="3"/>
    <x v="1"/>
    <x v="9"/>
    <x v="139"/>
  </r>
  <r>
    <x v="3"/>
    <x v="1"/>
    <x v="10"/>
    <x v="140"/>
  </r>
  <r>
    <x v="3"/>
    <x v="1"/>
    <x v="11"/>
    <x v="141"/>
  </r>
  <r>
    <x v="3"/>
    <x v="0"/>
    <x v="0"/>
    <x v="142"/>
  </r>
  <r>
    <x v="3"/>
    <x v="0"/>
    <x v="1"/>
    <x v="143"/>
  </r>
  <r>
    <x v="3"/>
    <x v="0"/>
    <x v="2"/>
    <x v="144"/>
  </r>
  <r>
    <x v="3"/>
    <x v="0"/>
    <x v="3"/>
    <x v="145"/>
  </r>
  <r>
    <x v="3"/>
    <x v="0"/>
    <x v="4"/>
    <x v="146"/>
  </r>
  <r>
    <x v="3"/>
    <x v="0"/>
    <x v="5"/>
    <x v="147"/>
  </r>
  <r>
    <x v="3"/>
    <x v="0"/>
    <x v="6"/>
    <x v="148"/>
  </r>
  <r>
    <x v="3"/>
    <x v="0"/>
    <x v="7"/>
    <x v="149"/>
  </r>
  <r>
    <x v="3"/>
    <x v="0"/>
    <x v="8"/>
    <x v="150"/>
  </r>
  <r>
    <x v="3"/>
    <x v="0"/>
    <x v="9"/>
    <x v="151"/>
  </r>
  <r>
    <x v="3"/>
    <x v="0"/>
    <x v="10"/>
    <x v="152"/>
  </r>
  <r>
    <x v="3"/>
    <x v="0"/>
    <x v="11"/>
    <x v="153"/>
  </r>
  <r>
    <x v="4"/>
    <x v="3"/>
    <x v="2"/>
    <x v="154"/>
  </r>
  <r>
    <x v="4"/>
    <x v="3"/>
    <x v="3"/>
    <x v="155"/>
  </r>
  <r>
    <x v="4"/>
    <x v="4"/>
    <x v="0"/>
    <x v="156"/>
  </r>
  <r>
    <x v="4"/>
    <x v="4"/>
    <x v="1"/>
    <x v="157"/>
  </r>
  <r>
    <x v="4"/>
    <x v="4"/>
    <x v="2"/>
    <x v="158"/>
  </r>
  <r>
    <x v="4"/>
    <x v="4"/>
    <x v="3"/>
    <x v="159"/>
  </r>
  <r>
    <x v="4"/>
    <x v="5"/>
    <x v="0"/>
    <x v="160"/>
  </r>
  <r>
    <x v="4"/>
    <x v="5"/>
    <x v="1"/>
    <x v="161"/>
  </r>
  <r>
    <x v="4"/>
    <x v="5"/>
    <x v="2"/>
    <x v="162"/>
  </r>
  <r>
    <x v="4"/>
    <x v="5"/>
    <x v="3"/>
    <x v="163"/>
  </r>
  <r>
    <x v="4"/>
    <x v="2"/>
    <x v="0"/>
    <x v="164"/>
  </r>
  <r>
    <x v="4"/>
    <x v="2"/>
    <x v="1"/>
    <x v="165"/>
  </r>
  <r>
    <x v="4"/>
    <x v="2"/>
    <x v="2"/>
    <x v="166"/>
  </r>
  <r>
    <x v="4"/>
    <x v="2"/>
    <x v="3"/>
    <x v="167"/>
  </r>
  <r>
    <x v="4"/>
    <x v="1"/>
    <x v="0"/>
    <x v="168"/>
  </r>
  <r>
    <x v="4"/>
    <x v="1"/>
    <x v="1"/>
    <x v="169"/>
  </r>
  <r>
    <x v="4"/>
    <x v="1"/>
    <x v="2"/>
    <x v="170"/>
  </r>
  <r>
    <x v="4"/>
    <x v="1"/>
    <x v="3"/>
    <x v="170"/>
  </r>
  <r>
    <x v="4"/>
    <x v="0"/>
    <x v="0"/>
    <x v="171"/>
  </r>
  <r>
    <x v="4"/>
    <x v="0"/>
    <x v="1"/>
    <x v="172"/>
  </r>
  <r>
    <x v="4"/>
    <x v="0"/>
    <x v="2"/>
    <x v="173"/>
  </r>
  <r>
    <x v="5"/>
    <x v="3"/>
    <x v="11"/>
    <x v="174"/>
  </r>
  <r>
    <x v="5"/>
    <x v="4"/>
    <x v="0"/>
    <x v="175"/>
  </r>
  <r>
    <x v="5"/>
    <x v="4"/>
    <x v="1"/>
    <x v="176"/>
  </r>
  <r>
    <x v="5"/>
    <x v="4"/>
    <x v="2"/>
    <x v="177"/>
  </r>
  <r>
    <x v="5"/>
    <x v="4"/>
    <x v="3"/>
    <x v="178"/>
  </r>
  <r>
    <x v="5"/>
    <x v="4"/>
    <x v="4"/>
    <x v="179"/>
  </r>
  <r>
    <x v="5"/>
    <x v="4"/>
    <x v="5"/>
    <x v="180"/>
  </r>
  <r>
    <x v="5"/>
    <x v="4"/>
    <x v="6"/>
    <x v="181"/>
  </r>
  <r>
    <x v="5"/>
    <x v="4"/>
    <x v="7"/>
    <x v="182"/>
  </r>
  <r>
    <x v="5"/>
    <x v="4"/>
    <x v="8"/>
    <x v="183"/>
  </r>
  <r>
    <x v="5"/>
    <x v="4"/>
    <x v="9"/>
    <x v="184"/>
  </r>
  <r>
    <x v="5"/>
    <x v="4"/>
    <x v="10"/>
    <x v="185"/>
  </r>
  <r>
    <x v="5"/>
    <x v="4"/>
    <x v="11"/>
    <x v="186"/>
  </r>
  <r>
    <x v="5"/>
    <x v="5"/>
    <x v="0"/>
    <x v="187"/>
  </r>
  <r>
    <x v="5"/>
    <x v="5"/>
    <x v="1"/>
    <x v="188"/>
  </r>
  <r>
    <x v="5"/>
    <x v="5"/>
    <x v="2"/>
    <x v="189"/>
  </r>
  <r>
    <x v="5"/>
    <x v="5"/>
    <x v="3"/>
    <x v="190"/>
  </r>
  <r>
    <x v="5"/>
    <x v="5"/>
    <x v="4"/>
    <x v="191"/>
  </r>
  <r>
    <x v="5"/>
    <x v="5"/>
    <x v="5"/>
    <x v="192"/>
  </r>
  <r>
    <x v="5"/>
    <x v="5"/>
    <x v="6"/>
    <x v="193"/>
  </r>
  <r>
    <x v="5"/>
    <x v="5"/>
    <x v="7"/>
    <x v="194"/>
  </r>
  <r>
    <x v="5"/>
    <x v="5"/>
    <x v="8"/>
    <x v="195"/>
  </r>
  <r>
    <x v="5"/>
    <x v="5"/>
    <x v="9"/>
    <x v="196"/>
  </r>
  <r>
    <x v="5"/>
    <x v="5"/>
    <x v="10"/>
    <x v="197"/>
  </r>
  <r>
    <x v="5"/>
    <x v="5"/>
    <x v="11"/>
    <x v="198"/>
  </r>
  <r>
    <x v="5"/>
    <x v="2"/>
    <x v="0"/>
    <x v="199"/>
  </r>
  <r>
    <x v="5"/>
    <x v="2"/>
    <x v="1"/>
    <x v="200"/>
  </r>
  <r>
    <x v="5"/>
    <x v="2"/>
    <x v="2"/>
    <x v="201"/>
  </r>
  <r>
    <x v="5"/>
    <x v="2"/>
    <x v="3"/>
    <x v="202"/>
  </r>
  <r>
    <x v="5"/>
    <x v="2"/>
    <x v="4"/>
    <x v="203"/>
  </r>
  <r>
    <x v="5"/>
    <x v="2"/>
    <x v="5"/>
    <x v="204"/>
  </r>
  <r>
    <x v="5"/>
    <x v="2"/>
    <x v="6"/>
    <x v="205"/>
  </r>
  <r>
    <x v="5"/>
    <x v="2"/>
    <x v="7"/>
    <x v="206"/>
  </r>
  <r>
    <x v="5"/>
    <x v="2"/>
    <x v="8"/>
    <x v="207"/>
  </r>
  <r>
    <x v="5"/>
    <x v="2"/>
    <x v="9"/>
    <x v="208"/>
  </r>
  <r>
    <x v="5"/>
    <x v="2"/>
    <x v="10"/>
    <x v="209"/>
  </r>
  <r>
    <x v="5"/>
    <x v="2"/>
    <x v="11"/>
    <x v="210"/>
  </r>
  <r>
    <x v="5"/>
    <x v="1"/>
    <x v="0"/>
    <x v="211"/>
  </r>
  <r>
    <x v="5"/>
    <x v="1"/>
    <x v="1"/>
    <x v="212"/>
  </r>
  <r>
    <x v="5"/>
    <x v="1"/>
    <x v="2"/>
    <x v="213"/>
  </r>
  <r>
    <x v="5"/>
    <x v="1"/>
    <x v="3"/>
    <x v="214"/>
  </r>
  <r>
    <x v="5"/>
    <x v="1"/>
    <x v="4"/>
    <x v="215"/>
  </r>
  <r>
    <x v="5"/>
    <x v="1"/>
    <x v="5"/>
    <x v="216"/>
  </r>
  <r>
    <x v="5"/>
    <x v="1"/>
    <x v="6"/>
    <x v="217"/>
  </r>
  <r>
    <x v="5"/>
    <x v="1"/>
    <x v="7"/>
    <x v="218"/>
  </r>
  <r>
    <x v="5"/>
    <x v="1"/>
    <x v="8"/>
    <x v="219"/>
  </r>
  <r>
    <x v="5"/>
    <x v="1"/>
    <x v="9"/>
    <x v="220"/>
  </r>
  <r>
    <x v="5"/>
    <x v="1"/>
    <x v="10"/>
    <x v="207"/>
  </r>
  <r>
    <x v="5"/>
    <x v="1"/>
    <x v="11"/>
    <x v="221"/>
  </r>
  <r>
    <x v="5"/>
    <x v="0"/>
    <x v="0"/>
    <x v="222"/>
  </r>
  <r>
    <x v="5"/>
    <x v="0"/>
    <x v="1"/>
    <x v="223"/>
  </r>
  <r>
    <x v="5"/>
    <x v="0"/>
    <x v="2"/>
    <x v="224"/>
  </r>
  <r>
    <x v="5"/>
    <x v="0"/>
    <x v="3"/>
    <x v="225"/>
  </r>
  <r>
    <x v="5"/>
    <x v="0"/>
    <x v="4"/>
    <x v="226"/>
  </r>
  <r>
    <x v="5"/>
    <x v="0"/>
    <x v="5"/>
    <x v="227"/>
  </r>
  <r>
    <x v="5"/>
    <x v="0"/>
    <x v="6"/>
    <x v="228"/>
  </r>
  <r>
    <x v="5"/>
    <x v="0"/>
    <x v="7"/>
    <x v="229"/>
  </r>
  <r>
    <x v="5"/>
    <x v="0"/>
    <x v="8"/>
    <x v="230"/>
  </r>
  <r>
    <x v="5"/>
    <x v="0"/>
    <x v="9"/>
    <x v="231"/>
  </r>
  <r>
    <x v="5"/>
    <x v="0"/>
    <x v="10"/>
    <x v="232"/>
  </r>
  <r>
    <x v="5"/>
    <x v="0"/>
    <x v="11"/>
    <x v="233"/>
  </r>
  <r>
    <x v="6"/>
    <x v="3"/>
    <x v="10"/>
    <x v="234"/>
  </r>
  <r>
    <x v="6"/>
    <x v="3"/>
    <x v="11"/>
    <x v="235"/>
  </r>
  <r>
    <x v="6"/>
    <x v="4"/>
    <x v="0"/>
    <x v="236"/>
  </r>
  <r>
    <x v="6"/>
    <x v="4"/>
    <x v="1"/>
    <x v="237"/>
  </r>
  <r>
    <x v="6"/>
    <x v="4"/>
    <x v="2"/>
    <x v="238"/>
  </r>
  <r>
    <x v="6"/>
    <x v="4"/>
    <x v="3"/>
    <x v="239"/>
  </r>
  <r>
    <x v="6"/>
    <x v="4"/>
    <x v="4"/>
    <x v="240"/>
  </r>
  <r>
    <x v="6"/>
    <x v="4"/>
    <x v="5"/>
    <x v="157"/>
  </r>
  <r>
    <x v="6"/>
    <x v="4"/>
    <x v="6"/>
    <x v="241"/>
  </r>
  <r>
    <x v="6"/>
    <x v="4"/>
    <x v="7"/>
    <x v="242"/>
  </r>
  <r>
    <x v="6"/>
    <x v="4"/>
    <x v="8"/>
    <x v="238"/>
  </r>
  <r>
    <x v="6"/>
    <x v="4"/>
    <x v="9"/>
    <x v="243"/>
  </r>
  <r>
    <x v="6"/>
    <x v="4"/>
    <x v="10"/>
    <x v="236"/>
  </r>
  <r>
    <x v="6"/>
    <x v="4"/>
    <x v="11"/>
    <x v="244"/>
  </r>
  <r>
    <x v="6"/>
    <x v="5"/>
    <x v="0"/>
    <x v="245"/>
  </r>
  <r>
    <x v="6"/>
    <x v="5"/>
    <x v="1"/>
    <x v="234"/>
  </r>
  <r>
    <x v="6"/>
    <x v="5"/>
    <x v="2"/>
    <x v="235"/>
  </r>
  <r>
    <x v="6"/>
    <x v="5"/>
    <x v="3"/>
    <x v="246"/>
  </r>
  <r>
    <x v="6"/>
    <x v="5"/>
    <x v="4"/>
    <x v="247"/>
  </r>
  <r>
    <x v="6"/>
    <x v="5"/>
    <x v="5"/>
    <x v="248"/>
  </r>
  <r>
    <x v="6"/>
    <x v="5"/>
    <x v="6"/>
    <x v="249"/>
  </r>
  <r>
    <x v="6"/>
    <x v="5"/>
    <x v="7"/>
    <x v="157"/>
  </r>
  <r>
    <x v="6"/>
    <x v="5"/>
    <x v="8"/>
    <x v="157"/>
  </r>
  <r>
    <x v="6"/>
    <x v="5"/>
    <x v="9"/>
    <x v="241"/>
  </r>
  <r>
    <x v="6"/>
    <x v="5"/>
    <x v="10"/>
    <x v="245"/>
  </r>
  <r>
    <x v="6"/>
    <x v="5"/>
    <x v="11"/>
    <x v="250"/>
  </r>
  <r>
    <x v="6"/>
    <x v="2"/>
    <x v="0"/>
    <x v="170"/>
  </r>
  <r>
    <x v="6"/>
    <x v="2"/>
    <x v="1"/>
    <x v="251"/>
  </r>
  <r>
    <x v="6"/>
    <x v="2"/>
    <x v="2"/>
    <x v="247"/>
  </r>
  <r>
    <x v="6"/>
    <x v="2"/>
    <x v="3"/>
    <x v="252"/>
  </r>
  <r>
    <x v="6"/>
    <x v="2"/>
    <x v="4"/>
    <x v="253"/>
  </r>
  <r>
    <x v="6"/>
    <x v="2"/>
    <x v="5"/>
    <x v="235"/>
  </r>
  <r>
    <x v="6"/>
    <x v="2"/>
    <x v="6"/>
    <x v="254"/>
  </r>
  <r>
    <x v="6"/>
    <x v="2"/>
    <x v="7"/>
    <x v="255"/>
  </r>
  <r>
    <x v="6"/>
    <x v="2"/>
    <x v="8"/>
    <x v="245"/>
  </r>
  <r>
    <x v="6"/>
    <x v="2"/>
    <x v="9"/>
    <x v="256"/>
  </r>
  <r>
    <x v="6"/>
    <x v="2"/>
    <x v="10"/>
    <x v="170"/>
  </r>
  <r>
    <x v="6"/>
    <x v="2"/>
    <x v="11"/>
    <x v="257"/>
  </r>
  <r>
    <x v="6"/>
    <x v="1"/>
    <x v="0"/>
    <x v="258"/>
  </r>
  <r>
    <x v="6"/>
    <x v="1"/>
    <x v="1"/>
    <x v="246"/>
  </r>
  <r>
    <x v="6"/>
    <x v="1"/>
    <x v="2"/>
    <x v="259"/>
  </r>
  <r>
    <x v="6"/>
    <x v="1"/>
    <x v="3"/>
    <x v="260"/>
  </r>
  <r>
    <x v="6"/>
    <x v="1"/>
    <x v="4"/>
    <x v="261"/>
  </r>
  <r>
    <x v="6"/>
    <x v="1"/>
    <x v="5"/>
    <x v="262"/>
  </r>
  <r>
    <x v="6"/>
    <x v="1"/>
    <x v="6"/>
    <x v="263"/>
  </r>
  <r>
    <x v="6"/>
    <x v="1"/>
    <x v="7"/>
    <x v="264"/>
  </r>
  <r>
    <x v="6"/>
    <x v="1"/>
    <x v="8"/>
    <x v="265"/>
  </r>
  <r>
    <x v="6"/>
    <x v="1"/>
    <x v="9"/>
    <x v="234"/>
  </r>
  <r>
    <x v="6"/>
    <x v="1"/>
    <x v="10"/>
    <x v="266"/>
  </r>
  <r>
    <x v="6"/>
    <x v="1"/>
    <x v="11"/>
    <x v="267"/>
  </r>
  <r>
    <x v="6"/>
    <x v="0"/>
    <x v="0"/>
    <x v="268"/>
  </r>
  <r>
    <x v="6"/>
    <x v="0"/>
    <x v="1"/>
    <x v="269"/>
  </r>
  <r>
    <x v="6"/>
    <x v="0"/>
    <x v="2"/>
    <x v="270"/>
  </r>
  <r>
    <x v="6"/>
    <x v="0"/>
    <x v="3"/>
    <x v="271"/>
  </r>
  <r>
    <x v="6"/>
    <x v="0"/>
    <x v="4"/>
    <x v="272"/>
  </r>
  <r>
    <x v="6"/>
    <x v="0"/>
    <x v="5"/>
    <x v="273"/>
  </r>
  <r>
    <x v="6"/>
    <x v="0"/>
    <x v="6"/>
    <x v="274"/>
  </r>
  <r>
    <x v="6"/>
    <x v="0"/>
    <x v="7"/>
    <x v="275"/>
  </r>
  <r>
    <x v="6"/>
    <x v="0"/>
    <x v="8"/>
    <x v="161"/>
  </r>
  <r>
    <x v="6"/>
    <x v="0"/>
    <x v="9"/>
    <x v="276"/>
  </r>
  <r>
    <x v="6"/>
    <x v="0"/>
    <x v="10"/>
    <x v="247"/>
  </r>
  <r>
    <x v="7"/>
    <x v="3"/>
    <x v="10"/>
    <x v="161"/>
  </r>
  <r>
    <x v="7"/>
    <x v="3"/>
    <x v="11"/>
    <x v="161"/>
  </r>
  <r>
    <x v="7"/>
    <x v="4"/>
    <x v="0"/>
    <x v="277"/>
  </r>
  <r>
    <x v="7"/>
    <x v="4"/>
    <x v="1"/>
    <x v="277"/>
  </r>
  <r>
    <x v="7"/>
    <x v="4"/>
    <x v="2"/>
    <x v="278"/>
  </r>
  <r>
    <x v="7"/>
    <x v="4"/>
    <x v="3"/>
    <x v="278"/>
  </r>
  <r>
    <x v="7"/>
    <x v="4"/>
    <x v="4"/>
    <x v="279"/>
  </r>
  <r>
    <x v="7"/>
    <x v="4"/>
    <x v="5"/>
    <x v="280"/>
  </r>
  <r>
    <x v="7"/>
    <x v="4"/>
    <x v="6"/>
    <x v="281"/>
  </r>
  <r>
    <x v="7"/>
    <x v="4"/>
    <x v="7"/>
    <x v="282"/>
  </r>
  <r>
    <x v="7"/>
    <x v="4"/>
    <x v="8"/>
    <x v="282"/>
  </r>
  <r>
    <x v="7"/>
    <x v="4"/>
    <x v="9"/>
    <x v="283"/>
  </r>
  <r>
    <x v="7"/>
    <x v="4"/>
    <x v="10"/>
    <x v="283"/>
  </r>
  <r>
    <x v="7"/>
    <x v="4"/>
    <x v="11"/>
    <x v="284"/>
  </r>
  <r>
    <x v="7"/>
    <x v="5"/>
    <x v="0"/>
    <x v="285"/>
  </r>
  <r>
    <x v="7"/>
    <x v="5"/>
    <x v="1"/>
    <x v="286"/>
  </r>
  <r>
    <x v="7"/>
    <x v="5"/>
    <x v="2"/>
    <x v="286"/>
  </r>
  <r>
    <x v="7"/>
    <x v="5"/>
    <x v="3"/>
    <x v="287"/>
  </r>
  <r>
    <x v="7"/>
    <x v="5"/>
    <x v="4"/>
    <x v="288"/>
  </r>
  <r>
    <x v="7"/>
    <x v="5"/>
    <x v="5"/>
    <x v="289"/>
  </r>
  <r>
    <x v="7"/>
    <x v="5"/>
    <x v="6"/>
    <x v="290"/>
  </r>
  <r>
    <x v="7"/>
    <x v="5"/>
    <x v="7"/>
    <x v="291"/>
  </r>
  <r>
    <x v="7"/>
    <x v="5"/>
    <x v="8"/>
    <x v="292"/>
  </r>
  <r>
    <x v="7"/>
    <x v="5"/>
    <x v="9"/>
    <x v="292"/>
  </r>
  <r>
    <x v="7"/>
    <x v="5"/>
    <x v="10"/>
    <x v="293"/>
  </r>
  <r>
    <x v="7"/>
    <x v="5"/>
    <x v="11"/>
    <x v="293"/>
  </r>
  <r>
    <x v="7"/>
    <x v="2"/>
    <x v="0"/>
    <x v="294"/>
  </r>
  <r>
    <x v="7"/>
    <x v="2"/>
    <x v="1"/>
    <x v="294"/>
  </r>
  <r>
    <x v="7"/>
    <x v="2"/>
    <x v="2"/>
    <x v="294"/>
  </r>
  <r>
    <x v="7"/>
    <x v="2"/>
    <x v="3"/>
    <x v="295"/>
  </r>
  <r>
    <x v="7"/>
    <x v="2"/>
    <x v="4"/>
    <x v="295"/>
  </r>
  <r>
    <x v="7"/>
    <x v="2"/>
    <x v="5"/>
    <x v="296"/>
  </r>
  <r>
    <x v="7"/>
    <x v="2"/>
    <x v="6"/>
    <x v="297"/>
  </r>
  <r>
    <x v="7"/>
    <x v="2"/>
    <x v="7"/>
    <x v="298"/>
  </r>
  <r>
    <x v="7"/>
    <x v="2"/>
    <x v="8"/>
    <x v="298"/>
  </r>
  <r>
    <x v="7"/>
    <x v="2"/>
    <x v="9"/>
    <x v="299"/>
  </r>
  <r>
    <x v="7"/>
    <x v="2"/>
    <x v="10"/>
    <x v="300"/>
  </r>
  <r>
    <x v="7"/>
    <x v="2"/>
    <x v="11"/>
    <x v="300"/>
  </r>
  <r>
    <x v="7"/>
    <x v="1"/>
    <x v="0"/>
    <x v="301"/>
  </r>
  <r>
    <x v="7"/>
    <x v="1"/>
    <x v="1"/>
    <x v="301"/>
  </r>
  <r>
    <x v="7"/>
    <x v="1"/>
    <x v="2"/>
    <x v="302"/>
  </r>
  <r>
    <x v="7"/>
    <x v="1"/>
    <x v="3"/>
    <x v="303"/>
  </r>
  <r>
    <x v="7"/>
    <x v="1"/>
    <x v="4"/>
    <x v="304"/>
  </r>
  <r>
    <x v="7"/>
    <x v="1"/>
    <x v="5"/>
    <x v="305"/>
  </r>
  <r>
    <x v="7"/>
    <x v="1"/>
    <x v="6"/>
    <x v="306"/>
  </r>
  <r>
    <x v="7"/>
    <x v="1"/>
    <x v="7"/>
    <x v="307"/>
  </r>
  <r>
    <x v="7"/>
    <x v="1"/>
    <x v="8"/>
    <x v="308"/>
  </r>
  <r>
    <x v="7"/>
    <x v="1"/>
    <x v="9"/>
    <x v="309"/>
  </r>
  <r>
    <x v="7"/>
    <x v="1"/>
    <x v="10"/>
    <x v="310"/>
  </r>
  <r>
    <x v="7"/>
    <x v="1"/>
    <x v="11"/>
    <x v="309"/>
  </r>
  <r>
    <x v="7"/>
    <x v="0"/>
    <x v="0"/>
    <x v="311"/>
  </r>
  <r>
    <x v="7"/>
    <x v="0"/>
    <x v="1"/>
    <x v="312"/>
  </r>
  <r>
    <x v="7"/>
    <x v="0"/>
    <x v="2"/>
    <x v="313"/>
  </r>
  <r>
    <x v="7"/>
    <x v="0"/>
    <x v="3"/>
    <x v="314"/>
  </r>
  <r>
    <x v="7"/>
    <x v="0"/>
    <x v="4"/>
    <x v="315"/>
  </r>
  <r>
    <x v="7"/>
    <x v="0"/>
    <x v="5"/>
    <x v="316"/>
  </r>
  <r>
    <x v="7"/>
    <x v="0"/>
    <x v="6"/>
    <x v="317"/>
  </r>
  <r>
    <x v="7"/>
    <x v="0"/>
    <x v="7"/>
    <x v="318"/>
  </r>
  <r>
    <x v="7"/>
    <x v="0"/>
    <x v="8"/>
    <x v="319"/>
  </r>
  <r>
    <x v="7"/>
    <x v="0"/>
    <x v="9"/>
    <x v="320"/>
  </r>
  <r>
    <x v="7"/>
    <x v="0"/>
    <x v="10"/>
    <x v="321"/>
  </r>
  <r>
    <x v="8"/>
    <x v="3"/>
    <x v="10"/>
    <x v="322"/>
  </r>
  <r>
    <x v="8"/>
    <x v="3"/>
    <x v="11"/>
    <x v="323"/>
  </r>
  <r>
    <x v="8"/>
    <x v="4"/>
    <x v="0"/>
    <x v="324"/>
  </r>
  <r>
    <x v="8"/>
    <x v="4"/>
    <x v="1"/>
    <x v="325"/>
  </r>
  <r>
    <x v="8"/>
    <x v="4"/>
    <x v="2"/>
    <x v="326"/>
  </r>
  <r>
    <x v="8"/>
    <x v="4"/>
    <x v="3"/>
    <x v="327"/>
  </r>
  <r>
    <x v="8"/>
    <x v="4"/>
    <x v="4"/>
    <x v="328"/>
  </r>
  <r>
    <x v="8"/>
    <x v="4"/>
    <x v="5"/>
    <x v="329"/>
  </r>
  <r>
    <x v="8"/>
    <x v="4"/>
    <x v="6"/>
    <x v="330"/>
  </r>
  <r>
    <x v="8"/>
    <x v="4"/>
    <x v="7"/>
    <x v="331"/>
  </r>
  <r>
    <x v="8"/>
    <x v="4"/>
    <x v="8"/>
    <x v="332"/>
  </r>
  <r>
    <x v="8"/>
    <x v="4"/>
    <x v="9"/>
    <x v="333"/>
  </r>
  <r>
    <x v="8"/>
    <x v="4"/>
    <x v="10"/>
    <x v="334"/>
  </r>
  <r>
    <x v="8"/>
    <x v="4"/>
    <x v="11"/>
    <x v="335"/>
  </r>
  <r>
    <x v="8"/>
    <x v="5"/>
    <x v="0"/>
    <x v="336"/>
  </r>
  <r>
    <x v="8"/>
    <x v="5"/>
    <x v="1"/>
    <x v="337"/>
  </r>
  <r>
    <x v="8"/>
    <x v="5"/>
    <x v="2"/>
    <x v="338"/>
  </r>
  <r>
    <x v="8"/>
    <x v="5"/>
    <x v="3"/>
    <x v="339"/>
  </r>
  <r>
    <x v="8"/>
    <x v="5"/>
    <x v="4"/>
    <x v="340"/>
  </r>
  <r>
    <x v="8"/>
    <x v="5"/>
    <x v="5"/>
    <x v="341"/>
  </r>
  <r>
    <x v="8"/>
    <x v="5"/>
    <x v="6"/>
    <x v="342"/>
  </r>
  <r>
    <x v="8"/>
    <x v="5"/>
    <x v="7"/>
    <x v="343"/>
  </r>
  <r>
    <x v="8"/>
    <x v="5"/>
    <x v="8"/>
    <x v="344"/>
  </r>
  <r>
    <x v="8"/>
    <x v="5"/>
    <x v="9"/>
    <x v="345"/>
  </r>
  <r>
    <x v="8"/>
    <x v="5"/>
    <x v="10"/>
    <x v="346"/>
  </r>
  <r>
    <x v="8"/>
    <x v="5"/>
    <x v="11"/>
    <x v="347"/>
  </r>
  <r>
    <x v="8"/>
    <x v="2"/>
    <x v="0"/>
    <x v="348"/>
  </r>
  <r>
    <x v="8"/>
    <x v="2"/>
    <x v="1"/>
    <x v="349"/>
  </r>
  <r>
    <x v="8"/>
    <x v="2"/>
    <x v="2"/>
    <x v="350"/>
  </r>
  <r>
    <x v="8"/>
    <x v="2"/>
    <x v="3"/>
    <x v="351"/>
  </r>
  <r>
    <x v="8"/>
    <x v="2"/>
    <x v="4"/>
    <x v="352"/>
  </r>
  <r>
    <x v="8"/>
    <x v="2"/>
    <x v="5"/>
    <x v="353"/>
  </r>
  <r>
    <x v="8"/>
    <x v="2"/>
    <x v="6"/>
    <x v="354"/>
  </r>
  <r>
    <x v="8"/>
    <x v="2"/>
    <x v="7"/>
    <x v="355"/>
  </r>
  <r>
    <x v="8"/>
    <x v="2"/>
    <x v="8"/>
    <x v="356"/>
  </r>
  <r>
    <x v="8"/>
    <x v="2"/>
    <x v="9"/>
    <x v="357"/>
  </r>
  <r>
    <x v="8"/>
    <x v="2"/>
    <x v="10"/>
    <x v="358"/>
  </r>
  <r>
    <x v="8"/>
    <x v="2"/>
    <x v="11"/>
    <x v="359"/>
  </r>
  <r>
    <x v="8"/>
    <x v="1"/>
    <x v="0"/>
    <x v="360"/>
  </r>
  <r>
    <x v="8"/>
    <x v="1"/>
    <x v="1"/>
    <x v="361"/>
  </r>
  <r>
    <x v="8"/>
    <x v="1"/>
    <x v="2"/>
    <x v="362"/>
  </r>
  <r>
    <x v="8"/>
    <x v="1"/>
    <x v="3"/>
    <x v="363"/>
  </r>
  <r>
    <x v="8"/>
    <x v="1"/>
    <x v="4"/>
    <x v="364"/>
  </r>
  <r>
    <x v="8"/>
    <x v="1"/>
    <x v="5"/>
    <x v="365"/>
  </r>
  <r>
    <x v="8"/>
    <x v="1"/>
    <x v="6"/>
    <x v="366"/>
  </r>
  <r>
    <x v="8"/>
    <x v="1"/>
    <x v="7"/>
    <x v="367"/>
  </r>
  <r>
    <x v="8"/>
    <x v="1"/>
    <x v="8"/>
    <x v="368"/>
  </r>
  <r>
    <x v="8"/>
    <x v="1"/>
    <x v="9"/>
    <x v="369"/>
  </r>
  <r>
    <x v="8"/>
    <x v="1"/>
    <x v="10"/>
    <x v="370"/>
  </r>
  <r>
    <x v="8"/>
    <x v="1"/>
    <x v="11"/>
    <x v="371"/>
  </r>
  <r>
    <x v="8"/>
    <x v="0"/>
    <x v="0"/>
    <x v="372"/>
  </r>
  <r>
    <x v="8"/>
    <x v="0"/>
    <x v="1"/>
    <x v="373"/>
  </r>
  <r>
    <x v="8"/>
    <x v="0"/>
    <x v="2"/>
    <x v="374"/>
  </r>
  <r>
    <x v="8"/>
    <x v="0"/>
    <x v="3"/>
    <x v="375"/>
  </r>
  <r>
    <x v="8"/>
    <x v="0"/>
    <x v="4"/>
    <x v="376"/>
  </r>
  <r>
    <x v="8"/>
    <x v="0"/>
    <x v="5"/>
    <x v="377"/>
  </r>
  <r>
    <x v="8"/>
    <x v="0"/>
    <x v="6"/>
    <x v="378"/>
  </r>
  <r>
    <x v="8"/>
    <x v="0"/>
    <x v="7"/>
    <x v="379"/>
  </r>
  <r>
    <x v="8"/>
    <x v="0"/>
    <x v="8"/>
    <x v="380"/>
  </r>
  <r>
    <x v="8"/>
    <x v="0"/>
    <x v="9"/>
    <x v="381"/>
  </r>
  <r>
    <x v="8"/>
    <x v="0"/>
    <x v="10"/>
    <x v="382"/>
  </r>
  <r>
    <x v="9"/>
    <x v="3"/>
    <x v="3"/>
    <x v="265"/>
  </r>
  <r>
    <x v="9"/>
    <x v="3"/>
    <x v="4"/>
    <x v="383"/>
  </r>
  <r>
    <x v="9"/>
    <x v="3"/>
    <x v="5"/>
    <x v="384"/>
  </r>
  <r>
    <x v="9"/>
    <x v="3"/>
    <x v="6"/>
    <x v="385"/>
  </r>
  <r>
    <x v="9"/>
    <x v="3"/>
    <x v="7"/>
    <x v="386"/>
  </r>
  <r>
    <x v="9"/>
    <x v="3"/>
    <x v="8"/>
    <x v="387"/>
  </r>
  <r>
    <x v="9"/>
    <x v="3"/>
    <x v="9"/>
    <x v="388"/>
  </r>
  <r>
    <x v="9"/>
    <x v="3"/>
    <x v="10"/>
    <x v="389"/>
  </r>
  <r>
    <x v="9"/>
    <x v="3"/>
    <x v="11"/>
    <x v="390"/>
  </r>
  <r>
    <x v="9"/>
    <x v="4"/>
    <x v="0"/>
    <x v="391"/>
  </r>
  <r>
    <x v="9"/>
    <x v="4"/>
    <x v="1"/>
    <x v="392"/>
  </r>
  <r>
    <x v="9"/>
    <x v="4"/>
    <x v="2"/>
    <x v="393"/>
  </r>
  <r>
    <x v="9"/>
    <x v="4"/>
    <x v="3"/>
    <x v="394"/>
  </r>
  <r>
    <x v="9"/>
    <x v="4"/>
    <x v="4"/>
    <x v="395"/>
  </r>
  <r>
    <x v="9"/>
    <x v="4"/>
    <x v="5"/>
    <x v="396"/>
  </r>
  <r>
    <x v="9"/>
    <x v="4"/>
    <x v="6"/>
    <x v="387"/>
  </r>
  <r>
    <x v="9"/>
    <x v="4"/>
    <x v="7"/>
    <x v="397"/>
  </r>
  <r>
    <x v="9"/>
    <x v="4"/>
    <x v="8"/>
    <x v="398"/>
  </r>
  <r>
    <x v="9"/>
    <x v="4"/>
    <x v="9"/>
    <x v="399"/>
  </r>
  <r>
    <x v="9"/>
    <x v="4"/>
    <x v="10"/>
    <x v="400"/>
  </r>
  <r>
    <x v="9"/>
    <x v="4"/>
    <x v="11"/>
    <x v="401"/>
  </r>
  <r>
    <x v="9"/>
    <x v="5"/>
    <x v="0"/>
    <x v="402"/>
  </r>
  <r>
    <x v="9"/>
    <x v="5"/>
    <x v="1"/>
    <x v="403"/>
  </r>
  <r>
    <x v="9"/>
    <x v="5"/>
    <x v="2"/>
    <x v="387"/>
  </r>
  <r>
    <x v="9"/>
    <x v="5"/>
    <x v="3"/>
    <x v="404"/>
  </r>
  <r>
    <x v="9"/>
    <x v="5"/>
    <x v="4"/>
    <x v="405"/>
  </r>
  <r>
    <x v="9"/>
    <x v="5"/>
    <x v="5"/>
    <x v="387"/>
  </r>
  <r>
    <x v="9"/>
    <x v="5"/>
    <x v="6"/>
    <x v="406"/>
  </r>
  <r>
    <x v="9"/>
    <x v="5"/>
    <x v="7"/>
    <x v="407"/>
  </r>
  <r>
    <x v="9"/>
    <x v="5"/>
    <x v="8"/>
    <x v="408"/>
  </r>
  <r>
    <x v="9"/>
    <x v="5"/>
    <x v="9"/>
    <x v="409"/>
  </r>
  <r>
    <x v="9"/>
    <x v="5"/>
    <x v="10"/>
    <x v="410"/>
  </r>
  <r>
    <x v="9"/>
    <x v="5"/>
    <x v="11"/>
    <x v="411"/>
  </r>
  <r>
    <x v="9"/>
    <x v="2"/>
    <x v="0"/>
    <x v="412"/>
  </r>
  <r>
    <x v="9"/>
    <x v="2"/>
    <x v="1"/>
    <x v="413"/>
  </r>
  <r>
    <x v="9"/>
    <x v="2"/>
    <x v="2"/>
    <x v="388"/>
  </r>
  <r>
    <x v="9"/>
    <x v="2"/>
    <x v="3"/>
    <x v="414"/>
  </r>
  <r>
    <x v="9"/>
    <x v="2"/>
    <x v="4"/>
    <x v="415"/>
  </r>
  <r>
    <x v="9"/>
    <x v="2"/>
    <x v="5"/>
    <x v="416"/>
  </r>
  <r>
    <x v="9"/>
    <x v="2"/>
    <x v="6"/>
    <x v="417"/>
  </r>
  <r>
    <x v="9"/>
    <x v="2"/>
    <x v="7"/>
    <x v="418"/>
  </r>
  <r>
    <x v="9"/>
    <x v="2"/>
    <x v="8"/>
    <x v="419"/>
  </r>
  <r>
    <x v="9"/>
    <x v="2"/>
    <x v="9"/>
    <x v="393"/>
  </r>
  <r>
    <x v="9"/>
    <x v="2"/>
    <x v="10"/>
    <x v="420"/>
  </r>
  <r>
    <x v="9"/>
    <x v="2"/>
    <x v="11"/>
    <x v="421"/>
  </r>
  <r>
    <x v="9"/>
    <x v="1"/>
    <x v="0"/>
    <x v="420"/>
  </r>
  <r>
    <x v="9"/>
    <x v="1"/>
    <x v="1"/>
    <x v="422"/>
  </r>
  <r>
    <x v="9"/>
    <x v="1"/>
    <x v="2"/>
    <x v="423"/>
  </r>
  <r>
    <x v="9"/>
    <x v="1"/>
    <x v="3"/>
    <x v="424"/>
  </r>
  <r>
    <x v="9"/>
    <x v="1"/>
    <x v="4"/>
    <x v="425"/>
  </r>
  <r>
    <x v="9"/>
    <x v="1"/>
    <x v="5"/>
    <x v="426"/>
  </r>
  <r>
    <x v="9"/>
    <x v="1"/>
    <x v="6"/>
    <x v="427"/>
  </r>
  <r>
    <x v="9"/>
    <x v="1"/>
    <x v="7"/>
    <x v="428"/>
  </r>
  <r>
    <x v="9"/>
    <x v="1"/>
    <x v="8"/>
    <x v="429"/>
  </r>
  <r>
    <x v="9"/>
    <x v="1"/>
    <x v="9"/>
    <x v="430"/>
  </r>
  <r>
    <x v="9"/>
    <x v="1"/>
    <x v="10"/>
    <x v="431"/>
  </r>
  <r>
    <x v="9"/>
    <x v="1"/>
    <x v="11"/>
    <x v="432"/>
  </r>
  <r>
    <x v="9"/>
    <x v="0"/>
    <x v="0"/>
    <x v="433"/>
  </r>
  <r>
    <x v="9"/>
    <x v="0"/>
    <x v="1"/>
    <x v="434"/>
  </r>
  <r>
    <x v="9"/>
    <x v="0"/>
    <x v="2"/>
    <x v="435"/>
  </r>
  <r>
    <x v="9"/>
    <x v="0"/>
    <x v="3"/>
    <x v="436"/>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x v="0"/>
    <x v="0"/>
    <x v="0"/>
    <n v="2768"/>
    <n v="4761.3142857142857"/>
  </r>
  <r>
    <x v="0"/>
    <x v="1"/>
    <x v="0"/>
    <n v="2793"/>
    <n v="4761.3142857142857"/>
  </r>
  <r>
    <x v="0"/>
    <x v="2"/>
    <x v="0"/>
    <n v="3216"/>
    <n v="4761.3142857142857"/>
  </r>
  <r>
    <x v="0"/>
    <x v="3"/>
    <x v="0"/>
    <n v="4420"/>
    <n v="4761.3142857142857"/>
  </r>
  <r>
    <x v="0"/>
    <x v="4"/>
    <x v="0"/>
    <n v="7612"/>
    <n v="4761.3142857142857"/>
  </r>
  <r>
    <x v="0"/>
    <x v="5"/>
    <x v="0"/>
    <n v="8384"/>
    <n v="4761.3142857142857"/>
  </r>
  <r>
    <x v="0"/>
    <x v="6"/>
    <x v="0"/>
    <n v="6752"/>
    <n v="4761.3142857142857"/>
  </r>
  <r>
    <x v="0"/>
    <x v="7"/>
    <x v="0"/>
    <n v="7213"/>
    <n v="4761.3142857142857"/>
  </r>
  <r>
    <x v="0"/>
    <x v="8"/>
    <x v="0"/>
    <n v="9008"/>
    <n v="4761.3142857142857"/>
  </r>
  <r>
    <x v="0"/>
    <x v="9"/>
    <x v="0"/>
    <n v="4864"/>
    <n v="4761.3142857142857"/>
  </r>
  <r>
    <x v="0"/>
    <x v="10"/>
    <x v="0"/>
    <n v="3171"/>
    <n v="4761.3142857142857"/>
  </r>
  <r>
    <x v="0"/>
    <x v="11"/>
    <x v="0"/>
    <n v="3364"/>
    <n v="4761.3142857142857"/>
  </r>
  <r>
    <x v="1"/>
    <x v="0"/>
    <x v="0"/>
    <n v="2756"/>
    <n v="4761.3142857142857"/>
  </r>
  <r>
    <x v="1"/>
    <x v="1"/>
    <x v="0"/>
    <n v="3772"/>
    <n v="4761.3142857142857"/>
  </r>
  <r>
    <x v="1"/>
    <x v="2"/>
    <x v="0"/>
    <n v="2786"/>
    <n v="4761.3142857142857"/>
  </r>
  <r>
    <x v="1"/>
    <x v="3"/>
    <x v="0"/>
    <n v="2298"/>
    <n v="4761.3142857142857"/>
  </r>
  <r>
    <x v="1"/>
    <x v="4"/>
    <x v="0"/>
    <n v="2969"/>
    <n v="4761.3142857142857"/>
  </r>
  <r>
    <x v="1"/>
    <x v="5"/>
    <x v="0"/>
    <n v="4533"/>
    <n v="4761.3142857142857"/>
  </r>
  <r>
    <x v="1"/>
    <x v="6"/>
    <x v="0"/>
    <n v="5487"/>
    <n v="4761.3142857142857"/>
  </r>
  <r>
    <x v="1"/>
    <x v="7"/>
    <x v="0"/>
    <n v="6651"/>
    <n v="4761.3142857142857"/>
  </r>
  <r>
    <x v="1"/>
    <x v="8"/>
    <x v="0"/>
    <n v="7481"/>
    <n v="4761.3142857142857"/>
  </r>
  <r>
    <x v="1"/>
    <x v="9"/>
    <x v="0"/>
    <n v="5129"/>
    <n v="4761.3142857142857"/>
  </r>
  <r>
    <x v="1"/>
    <x v="10"/>
    <x v="0"/>
    <n v="3042"/>
    <n v="4761.3142857142857"/>
  </r>
  <r>
    <x v="1"/>
    <x v="11"/>
    <x v="0"/>
    <n v="3329"/>
    <n v="4761.3142857142857"/>
  </r>
  <r>
    <x v="2"/>
    <x v="0"/>
    <x v="0"/>
    <n v="2102"/>
    <n v="4761.3142857142857"/>
  </r>
  <r>
    <x v="2"/>
    <x v="1"/>
    <x v="0"/>
    <n v="2517"/>
    <n v="4761.3142857142857"/>
  </r>
  <r>
    <x v="2"/>
    <x v="2"/>
    <x v="0"/>
    <n v="3197"/>
    <n v="4761.3142857142857"/>
  </r>
  <r>
    <x v="2"/>
    <x v="3"/>
    <x v="0"/>
    <n v="3359"/>
    <n v="4761.3142857142857"/>
  </r>
  <r>
    <x v="2"/>
    <x v="4"/>
    <x v="0"/>
    <n v="5159"/>
    <n v="4761.3142857142857"/>
  </r>
  <r>
    <x v="2"/>
    <x v="5"/>
    <x v="0"/>
    <n v="6262"/>
    <n v="4761.3142857142857"/>
  </r>
  <r>
    <x v="2"/>
    <x v="6"/>
    <x v="0"/>
    <n v="6525"/>
    <n v="4761.3142857142857"/>
  </r>
  <r>
    <x v="2"/>
    <x v="7"/>
    <x v="0"/>
    <n v="7290"/>
    <n v="4761.3142857142857"/>
  </r>
  <r>
    <x v="2"/>
    <x v="8"/>
    <x v="0"/>
    <n v="8205"/>
    <n v="4761.3142857142857"/>
  </r>
  <r>
    <x v="2"/>
    <x v="9"/>
    <x v="0"/>
    <n v="4768"/>
    <n v="4761.3142857142857"/>
  </r>
  <r>
    <x v="2"/>
    <x v="10"/>
    <x v="0"/>
    <n v="3464"/>
    <n v="4761.3142857142857"/>
  </r>
  <r>
    <x v="0"/>
    <x v="0"/>
    <x v="1"/>
    <n v="1718"/>
    <n v="2002.6857142857143"/>
  </r>
  <r>
    <x v="0"/>
    <x v="1"/>
    <x v="1"/>
    <n v="1690"/>
    <n v="2002.6857142857143"/>
  </r>
  <r>
    <x v="0"/>
    <x v="2"/>
    <x v="1"/>
    <n v="1644"/>
    <n v="2002.6857142857143"/>
  </r>
  <r>
    <x v="0"/>
    <x v="3"/>
    <x v="1"/>
    <n v="1912"/>
    <n v="2002.6857142857143"/>
  </r>
  <r>
    <x v="0"/>
    <x v="4"/>
    <x v="1"/>
    <n v="1868"/>
    <n v="2002.6857142857143"/>
  </r>
  <r>
    <x v="0"/>
    <x v="5"/>
    <x v="1"/>
    <n v="1618"/>
    <n v="2002.6857142857143"/>
  </r>
  <r>
    <x v="0"/>
    <x v="6"/>
    <x v="1"/>
    <n v="2050"/>
    <n v="2002.6857142857143"/>
  </r>
  <r>
    <x v="0"/>
    <x v="7"/>
    <x v="1"/>
    <n v="1806"/>
    <n v="2002.6857142857143"/>
  </r>
  <r>
    <x v="0"/>
    <x v="8"/>
    <x v="1"/>
    <n v="1793"/>
    <n v="2002.6857142857143"/>
  </r>
  <r>
    <x v="0"/>
    <x v="9"/>
    <x v="1"/>
    <n v="2029.9999999999998"/>
    <n v="2002.6857142857143"/>
  </r>
  <r>
    <x v="0"/>
    <x v="10"/>
    <x v="1"/>
    <n v="1842"/>
    <n v="2002.6857142857143"/>
  </r>
  <r>
    <x v="0"/>
    <x v="11"/>
    <x v="1"/>
    <n v="1914"/>
    <n v="2002.6857142857143"/>
  </r>
  <r>
    <x v="1"/>
    <x v="0"/>
    <x v="1"/>
    <n v="1723"/>
    <n v="2002.6857142857143"/>
  </r>
  <r>
    <x v="1"/>
    <x v="1"/>
    <x v="1"/>
    <n v="1818"/>
    <n v="2002.6857142857143"/>
  </r>
  <r>
    <x v="1"/>
    <x v="2"/>
    <x v="1"/>
    <n v="1961"/>
    <n v="2002.6857142857143"/>
  </r>
  <r>
    <x v="1"/>
    <x v="3"/>
    <x v="1"/>
    <n v="1425"/>
    <n v="2002.6857142857143"/>
  </r>
  <r>
    <x v="1"/>
    <x v="4"/>
    <x v="1"/>
    <n v="1583"/>
    <n v="2002.6857142857143"/>
  </r>
  <r>
    <x v="1"/>
    <x v="5"/>
    <x v="1"/>
    <n v="2118"/>
    <n v="2002.6857142857143"/>
  </r>
  <r>
    <x v="1"/>
    <x v="6"/>
    <x v="1"/>
    <n v="2322"/>
    <n v="2002.6857142857143"/>
  </r>
  <r>
    <x v="1"/>
    <x v="7"/>
    <x v="1"/>
    <n v="2306"/>
    <n v="2002.6857142857143"/>
  </r>
  <r>
    <x v="1"/>
    <x v="8"/>
    <x v="1"/>
    <n v="2180"/>
    <n v="2002.6857142857143"/>
  </r>
  <r>
    <x v="1"/>
    <x v="9"/>
    <x v="1"/>
    <n v="2151"/>
    <n v="2002.6857142857143"/>
  </r>
  <r>
    <x v="1"/>
    <x v="10"/>
    <x v="1"/>
    <n v="2231"/>
    <n v="2002.6857142857143"/>
  </r>
  <r>
    <x v="1"/>
    <x v="11"/>
    <x v="1"/>
    <n v="2318"/>
    <n v="2002.6857142857143"/>
  </r>
  <r>
    <x v="2"/>
    <x v="0"/>
    <x v="1"/>
    <n v="1983"/>
    <n v="2002.6857142857143"/>
  </r>
  <r>
    <x v="2"/>
    <x v="1"/>
    <x v="1"/>
    <n v="2019.0000000000002"/>
    <n v="2002.6857142857143"/>
  </r>
  <r>
    <x v="2"/>
    <x v="2"/>
    <x v="1"/>
    <n v="2428"/>
    <n v="2002.6857142857143"/>
  </r>
  <r>
    <x v="2"/>
    <x v="3"/>
    <x v="1"/>
    <n v="1942"/>
    <n v="2002.6857142857143"/>
  </r>
  <r>
    <x v="2"/>
    <x v="4"/>
    <x v="1"/>
    <n v="2186"/>
    <n v="2002.6857142857143"/>
  </r>
  <r>
    <x v="2"/>
    <x v="5"/>
    <x v="1"/>
    <n v="2428"/>
    <n v="2002.6857142857143"/>
  </r>
  <r>
    <x v="2"/>
    <x v="6"/>
    <x v="1"/>
    <n v="2324"/>
    <n v="2002.6857142857143"/>
  </r>
  <r>
    <x v="2"/>
    <x v="7"/>
    <x v="1"/>
    <n v="2285"/>
    <n v="2002.6857142857143"/>
  </r>
  <r>
    <x v="2"/>
    <x v="8"/>
    <x v="1"/>
    <n v="2153"/>
    <n v="2002.6857142857143"/>
  </r>
  <r>
    <x v="2"/>
    <x v="9"/>
    <x v="1"/>
    <n v="2108"/>
    <n v="2002.6857142857143"/>
  </r>
  <r>
    <x v="2"/>
    <x v="10"/>
    <x v="1"/>
    <n v="2217"/>
    <n v="2002.6857142857143"/>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x v="0"/>
    <x v="0"/>
    <n v="185"/>
  </r>
  <r>
    <x v="1"/>
    <x v="1"/>
    <x v="0"/>
    <n v="152"/>
  </r>
  <r>
    <x v="0"/>
    <x v="0"/>
    <x v="0"/>
    <n v="103"/>
  </r>
  <r>
    <x v="2"/>
    <x v="0"/>
    <x v="0"/>
    <n v="123"/>
  </r>
  <r>
    <x v="1"/>
    <x v="0"/>
    <x v="0"/>
    <n v="170"/>
  </r>
  <r>
    <x v="2"/>
    <x v="1"/>
    <x v="0"/>
    <n v="144"/>
  </r>
  <r>
    <x v="2"/>
    <x v="0"/>
    <x v="0"/>
    <n v="128"/>
  </r>
  <r>
    <x v="0"/>
    <x v="0"/>
    <x v="0"/>
    <n v="109"/>
  </r>
  <r>
    <x v="1"/>
    <x v="1"/>
    <x v="0"/>
    <n v="199"/>
  </r>
  <r>
    <x v="1"/>
    <x v="1"/>
    <x v="0"/>
    <n v="125"/>
  </r>
  <r>
    <x v="0"/>
    <x v="0"/>
    <x v="0"/>
    <n v="108"/>
  </r>
  <r>
    <x v="2"/>
    <x v="0"/>
    <x v="0"/>
    <n v="110"/>
  </r>
  <r>
    <x v="0"/>
    <x v="1"/>
    <x v="0"/>
    <n v="118"/>
  </r>
  <r>
    <x v="0"/>
    <x v="0"/>
    <x v="0"/>
    <n v="101"/>
  </r>
  <r>
    <x v="1"/>
    <x v="0"/>
    <x v="0"/>
    <n v="137"/>
  </r>
  <r>
    <x v="1"/>
    <x v="0"/>
    <x v="0"/>
    <n v="111"/>
  </r>
  <r>
    <x v="1"/>
    <x v="0"/>
    <x v="0"/>
    <n v="110"/>
  </r>
  <r>
    <x v="1"/>
    <x v="0"/>
    <x v="0"/>
    <n v="118"/>
  </r>
  <r>
    <x v="2"/>
    <x v="1"/>
    <x v="0"/>
    <n v="122"/>
  </r>
  <r>
    <x v="2"/>
    <x v="0"/>
    <x v="1"/>
    <n v="131"/>
  </r>
  <r>
    <x v="0"/>
    <x v="1"/>
    <x v="1"/>
    <n v="163"/>
  </r>
  <r>
    <x v="2"/>
    <x v="1"/>
    <x v="1"/>
    <n v="116"/>
  </r>
  <r>
    <x v="2"/>
    <x v="1"/>
    <x v="1"/>
    <n v="101"/>
  </r>
  <r>
    <x v="2"/>
    <x v="0"/>
    <x v="1"/>
    <n v="124"/>
  </r>
  <r>
    <x v="0"/>
    <x v="1"/>
    <x v="1"/>
    <n v="200"/>
  </r>
  <r>
    <x v="1"/>
    <x v="1"/>
    <x v="1"/>
    <n v="153"/>
  </r>
  <r>
    <x v="0"/>
    <x v="1"/>
    <x v="1"/>
    <n v="150"/>
  </r>
  <r>
    <x v="1"/>
    <x v="0"/>
    <x v="1"/>
    <n v="163"/>
  </r>
  <r>
    <x v="1"/>
    <x v="0"/>
    <x v="1"/>
    <n v="198"/>
  </r>
  <r>
    <x v="2"/>
    <x v="0"/>
    <x v="1"/>
    <n v="131"/>
  </r>
  <r>
    <x v="2"/>
    <x v="1"/>
    <x v="1"/>
    <n v="110"/>
  </r>
  <r>
    <x v="2"/>
    <x v="0"/>
    <x v="1"/>
    <n v="191"/>
  </r>
  <r>
    <x v="1"/>
    <x v="1"/>
    <x v="1"/>
    <n v="182"/>
  </r>
  <r>
    <x v="1"/>
    <x v="0"/>
    <x v="1"/>
    <n v="181"/>
  </r>
  <r>
    <x v="2"/>
    <x v="1"/>
    <x v="1"/>
    <n v="128"/>
  </r>
  <r>
    <x v="2"/>
    <x v="1"/>
    <x v="1"/>
    <n v="149"/>
  </r>
  <r>
    <x v="0"/>
    <x v="0"/>
    <x v="1"/>
    <n v="168"/>
  </r>
  <r>
    <x v="2"/>
    <x v="0"/>
    <x v="1"/>
    <n v="138"/>
  </r>
  <r>
    <x v="0"/>
    <x v="0"/>
    <x v="1"/>
    <n v="173"/>
  </r>
  <r>
    <x v="2"/>
    <x v="1"/>
    <x v="1"/>
    <n v="181"/>
  </r>
  <r>
    <x v="0"/>
    <x v="1"/>
    <x v="1"/>
    <n v="120"/>
  </r>
  <r>
    <x v="0"/>
    <x v="1"/>
    <x v="1"/>
    <n v="187"/>
  </r>
  <r>
    <x v="2"/>
    <x v="1"/>
    <x v="1"/>
    <n v="116"/>
  </r>
  <r>
    <x v="0"/>
    <x v="1"/>
    <x v="1"/>
    <n v="160"/>
  </r>
  <r>
    <x v="1"/>
    <x v="1"/>
    <x v="1"/>
    <n v="150"/>
  </r>
  <r>
    <x v="2"/>
    <x v="1"/>
    <x v="1"/>
    <n v="163"/>
  </r>
  <r>
    <x v="0"/>
    <x v="1"/>
    <x v="1"/>
    <n v="114"/>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
  <r>
    <x v="0"/>
    <x v="0"/>
    <n v="155"/>
  </r>
  <r>
    <x v="1"/>
    <x v="1"/>
    <n v="194"/>
  </r>
  <r>
    <x v="2"/>
    <x v="1"/>
    <n v="168"/>
  </r>
  <r>
    <x v="3"/>
    <x v="1"/>
    <n v="161"/>
  </r>
  <r>
    <x v="4"/>
    <x v="0"/>
    <n v="134"/>
  </r>
  <r>
    <x v="5"/>
    <x v="0"/>
    <n v="125"/>
  </r>
  <r>
    <x v="6"/>
    <x v="0"/>
    <n v="123"/>
  </r>
  <r>
    <x v="7"/>
    <x v="1"/>
    <n v="178"/>
  </r>
  <r>
    <x v="8"/>
    <x v="1"/>
    <n v="170"/>
  </r>
  <r>
    <x v="9"/>
    <x v="2"/>
    <n v="181"/>
  </r>
  <r>
    <x v="10"/>
    <x v="1"/>
    <n v="100"/>
  </r>
  <r>
    <x v="11"/>
    <x v="1"/>
    <n v="166"/>
  </r>
  <r>
    <x v="12"/>
    <x v="0"/>
    <n v="151"/>
  </r>
  <r>
    <x v="13"/>
    <x v="2"/>
    <n v="141"/>
  </r>
  <r>
    <x v="14"/>
    <x v="1"/>
    <n v="100"/>
  </r>
  <r>
    <x v="15"/>
    <x v="2"/>
    <n v="184"/>
  </r>
  <r>
    <x v="16"/>
    <x v="1"/>
    <n v="146"/>
  </r>
  <r>
    <x v="17"/>
    <x v="1"/>
    <n v="176"/>
  </r>
  <r>
    <x v="18"/>
    <x v="1"/>
    <n v="110"/>
  </r>
  <r>
    <x v="19"/>
    <x v="1"/>
    <n v="146"/>
  </r>
  <r>
    <x v="20"/>
    <x v="1"/>
    <n v="151"/>
  </r>
  <r>
    <x v="21"/>
    <x v="0"/>
    <n v="118"/>
  </r>
  <r>
    <x v="22"/>
    <x v="0"/>
    <n v="182"/>
  </r>
  <r>
    <x v="23"/>
    <x v="0"/>
    <n v="124"/>
  </r>
  <r>
    <x v="24"/>
    <x v="2"/>
    <n v="168"/>
  </r>
  <r>
    <x v="25"/>
    <x v="2"/>
    <n v="108"/>
  </r>
  <r>
    <x v="26"/>
    <x v="1"/>
    <n v="151"/>
  </r>
  <r>
    <x v="27"/>
    <x v="0"/>
    <n v="160"/>
  </r>
  <r>
    <x v="28"/>
    <x v="0"/>
    <n v="140"/>
  </r>
  <r>
    <x v="29"/>
    <x v="2"/>
    <n v="140"/>
  </r>
  <r>
    <x v="12"/>
    <x v="0"/>
    <n v="114"/>
  </r>
  <r>
    <x v="30"/>
    <x v="1"/>
    <n v="145"/>
  </r>
  <r>
    <x v="31"/>
    <x v="1"/>
    <n v="104"/>
  </r>
  <r>
    <x v="21"/>
    <x v="0"/>
    <n v="129"/>
  </r>
  <r>
    <x v="2"/>
    <x v="0"/>
    <n v="159"/>
  </r>
  <r>
    <x v="32"/>
    <x v="0"/>
    <n v="103"/>
  </r>
  <r>
    <x v="18"/>
    <x v="2"/>
    <n v="187"/>
  </r>
  <r>
    <x v="3"/>
    <x v="0"/>
    <n v="137"/>
  </r>
  <r>
    <x v="33"/>
    <x v="0"/>
    <n v="129"/>
  </r>
  <r>
    <x v="34"/>
    <x v="2"/>
    <n v="141"/>
  </r>
  <r>
    <x v="15"/>
    <x v="0"/>
    <n v="103"/>
  </r>
  <r>
    <x v="35"/>
    <x v="0"/>
    <n v="195"/>
  </r>
  <r>
    <x v="5"/>
    <x v="0"/>
    <n v="191"/>
  </r>
  <r>
    <x v="36"/>
    <x v="1"/>
    <n v="150"/>
  </r>
  <r>
    <x v="37"/>
    <x v="0"/>
    <n v="149"/>
  </r>
  <r>
    <x v="38"/>
    <x v="0"/>
    <n v="172"/>
  </r>
  <r>
    <x v="39"/>
    <x v="1"/>
    <n v="163"/>
  </r>
  <r>
    <x v="40"/>
    <x v="0"/>
    <n v="158"/>
  </r>
  <r>
    <x v="41"/>
    <x v="0"/>
    <n v="188"/>
  </r>
  <r>
    <x v="42"/>
    <x v="1"/>
    <n v="112"/>
  </r>
  <r>
    <x v="12"/>
    <x v="0"/>
    <n v="113"/>
  </r>
  <r>
    <x v="43"/>
    <x v="1"/>
    <n v="200"/>
  </r>
  <r>
    <x v="44"/>
    <x v="0"/>
    <n v="179"/>
  </r>
  <r>
    <x v="45"/>
    <x v="0"/>
    <n v="161"/>
  </r>
  <r>
    <x v="29"/>
    <x v="2"/>
    <n v="148"/>
  </r>
  <r>
    <x v="46"/>
    <x v="2"/>
    <n v="197"/>
  </r>
  <r>
    <x v="47"/>
    <x v="1"/>
    <n v="173"/>
  </r>
  <r>
    <x v="48"/>
    <x v="0"/>
    <n v="1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5D9E12-6B05-444D-8765-930446643D3C}" name="Draaitabel1" cacheId="181" applyNumberFormats="0" applyBorderFormats="0" applyFontFormats="0" applyPatternFormats="0" applyAlignmentFormats="0" applyWidthHeightFormats="1" dataCaption="Waarden" updatedVersion="7" minRefreshableVersion="3" useAutoFormatting="1" itemPrintTitles="1" createdVersion="6" indent="0" compact="0" compactData="0" multipleFieldFilters="0" chartFormat="3">
  <location ref="R11:W63" firstHeaderRow="0" firstDataRow="1" firstDataCol="2" rowPageCount="1" colPageCount="1"/>
  <pivotFields count="7">
    <pivotField axis="axisRow" compact="0" outline="0" subtotalTop="0" showAll="0" defaultSubtotal="0">
      <items count="3">
        <item x="0"/>
        <item x="1"/>
        <item x="2"/>
      </items>
    </pivotField>
    <pivotField axis="axisRow" compact="0" outline="0" subtotalTop="0" showAll="0" defaultSubtotal="0">
      <items count="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s>
    </pivotField>
    <pivotField axis="axisPage" compact="0" outline="0" subtotalTop="0" showAll="0" defaultSubtotal="0">
      <items count="2">
        <item x="1"/>
        <item x="0"/>
      </items>
    </pivotField>
    <pivotField dataField="1" compact="0" outline="0" subtotalTop="0" showAll="0" defaultSubtotal="0"/>
    <pivotField dataField="1" compact="0" outline="0" subtotalTop="0" showAll="0" defaultSubtotal="0"/>
    <pivotField dataField="1" compact="0" outline="0" subtotalTop="0" showAll="0" defaultSubtotal="0"/>
    <pivotField dataField="1" compact="0" outline="0" subtotalTop="0" showAll="0" defaultSubtotal="0"/>
  </pivotFields>
  <rowFields count="2">
    <field x="0"/>
    <field x="1"/>
  </rowFields>
  <rowItems count="52">
    <i>
      <x v="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r="1">
      <x v="32"/>
    </i>
    <i r="1">
      <x v="33"/>
    </i>
    <i r="1">
      <x v="34"/>
    </i>
    <i r="1">
      <x v="35"/>
    </i>
    <i r="1">
      <x v="36"/>
    </i>
    <i r="1">
      <x v="37"/>
    </i>
    <i r="1">
      <x v="38"/>
    </i>
    <i r="1">
      <x v="39"/>
    </i>
    <i r="1">
      <x v="40"/>
    </i>
    <i r="1">
      <x v="41"/>
    </i>
    <i r="1">
      <x v="42"/>
    </i>
    <i r="1">
      <x v="43"/>
    </i>
    <i r="1">
      <x v="44"/>
    </i>
    <i r="1">
      <x v="45"/>
    </i>
    <i r="1">
      <x v="46"/>
    </i>
    <i r="1">
      <x v="47"/>
    </i>
    <i r="1">
      <x v="48"/>
    </i>
    <i r="1">
      <x v="49"/>
    </i>
    <i r="1">
      <x v="50"/>
    </i>
    <i r="1">
      <x v="51"/>
    </i>
    <i t="grand">
      <x/>
    </i>
  </rowItems>
  <colFields count="1">
    <field x="-2"/>
  </colFields>
  <colItems count="4">
    <i>
      <x/>
    </i>
    <i i="1">
      <x v="1"/>
    </i>
    <i i="2">
      <x v="2"/>
    </i>
    <i i="3">
      <x v="3"/>
    </i>
  </colItems>
  <pageFields count="1">
    <pageField fld="2" item="0" hier="-1"/>
  </pageFields>
  <dataFields count="4">
    <dataField name="Som van Overledenen" fld="3" baseField="0" baseItem="0"/>
    <dataField name="Som van Verwacht" fld="4" baseField="0" baseItem="0"/>
    <dataField name="Som van VerwachtBovengrens" fld="6" baseField="0" baseItem="0"/>
    <dataField name="Som van VerwachtOndergrens" fld="5" baseField="0" baseItem="0"/>
  </dataFields>
  <chartFormats count="1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3"/>
          </reference>
        </references>
      </pivotArea>
    </chartFormat>
    <chartFormat chart="0" format="3" series="1">
      <pivotArea type="data" outline="0" fieldPosition="0">
        <references count="1">
          <reference field="4294967294" count="1" selected="0">
            <x v="2"/>
          </reference>
        </references>
      </pivotArea>
    </chartFormat>
    <chartFormat chart="0" format="4">
      <pivotArea type="data" outline="0" fieldPosition="0">
        <references count="3">
          <reference field="4294967294" count="1" selected="0">
            <x v="0"/>
          </reference>
          <reference field="0" count="1" selected="0">
            <x v="1"/>
          </reference>
          <reference field="1" count="1" selected="0">
            <x v="50"/>
          </reference>
        </references>
      </pivotArea>
    </chartFormat>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1" format="2" series="1">
      <pivotArea type="data" outline="0" fieldPosition="0">
        <references count="1">
          <reference field="4294967294" count="1" selected="0">
            <x v="3"/>
          </reference>
        </references>
      </pivotArea>
    </chartFormat>
    <chartFormat chart="1" format="3" series="1">
      <pivotArea type="data" outline="0" fieldPosition="0">
        <references count="1">
          <reference field="4294967294" count="1" selected="0">
            <x v="2"/>
          </reference>
        </references>
      </pivotArea>
    </chartFormat>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2" format="2" series="1">
      <pivotArea type="data" outline="0" fieldPosition="0">
        <references count="1">
          <reference field="4294967294" count="1" selected="0">
            <x v="2"/>
          </reference>
        </references>
      </pivotArea>
    </chartFormat>
    <chartFormat chart="2" format="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D2313CD9-32D1-400B-A937-E741431A2A8C}" name="Draaitabel2" cacheId="185"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chartFormat="1">
  <location ref="F4:H14" firstHeaderRow="1" firstDataRow="1" firstDataCol="2" rowPageCount="1" colPageCount="1"/>
  <pivotFields count="4">
    <pivotField axis="axisRow" compact="0" numFmtId="14" outline="0" subtotalTop="0"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pivotField>
    <pivotField axis="axisPage" compact="0" outline="0" subtotalTop="0" multipleItemSelectionAllowed="1" showAll="0" defaultSubtotal="0">
      <items count="3">
        <item h="1" x="1"/>
        <item h="1" x="0"/>
        <item x="2"/>
      </items>
    </pivotField>
    <pivotField dataField="1" compact="0" outline="0" subtotalTop="0" showAll="0" defaultSubtotal="0"/>
    <pivotField axis="axisRow" compact="0" outline="0" subtotalTop="0" showAll="0" defaultSubtotal="0">
      <items count="14">
        <item x="0"/>
        <item x="1"/>
        <item x="2"/>
        <item x="3"/>
        <item x="4"/>
        <item x="5"/>
        <item x="6"/>
        <item x="7"/>
        <item x="8"/>
        <item x="9"/>
        <item x="10"/>
        <item x="11"/>
        <item x="12"/>
        <item x="13"/>
      </items>
    </pivotField>
  </pivotFields>
  <rowFields count="2">
    <field x="3"/>
    <field x="0"/>
  </rowFields>
  <rowItems count="10">
    <i>
      <x v="1"/>
      <x v="2"/>
    </i>
    <i r="1">
      <x v="4"/>
    </i>
    <i>
      <x v="2"/>
      <x v="37"/>
    </i>
    <i r="1">
      <x v="39"/>
    </i>
    <i r="1">
      <x v="47"/>
    </i>
    <i r="1">
      <x v="48"/>
    </i>
    <i r="1">
      <x v="51"/>
    </i>
    <i r="1">
      <x v="52"/>
    </i>
    <i>
      <x v="3"/>
      <x v="66"/>
    </i>
    <i t="grand">
      <x/>
    </i>
  </rowItems>
  <colItems count="1">
    <i/>
  </colItems>
  <pageFields count="1">
    <pageField fld="1" hier="-1"/>
  </pageFields>
  <dataFields count="1">
    <dataField name="Som van Aantal" fld="2"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5AFE5439-A9A1-4AFD-AE9A-59D86516127F}" name="Draaitabel3" cacheId="186"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chartFormat="2">
  <location ref="F8:G12" firstHeaderRow="1" firstDataRow="1" firstDataCol="1" rowPageCount="1" colPageCount="1"/>
  <pivotFields count="4">
    <pivotField compact="0" numFmtId="14" outline="0" subtotalTop="0"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pivotField>
    <pivotField axis="axisPage" compact="0" outline="0" subtotalTop="0" multipleItemSelectionAllowed="1" showAll="0" defaultSubtotal="0">
      <items count="3">
        <item x="1"/>
        <item h="1" x="0"/>
        <item h="1" x="2"/>
      </items>
    </pivotField>
    <pivotField dataField="1" compact="0" outline="0" subtotalTop="0" showAll="0" defaultSubtotal="0"/>
    <pivotField axis="axisRow" compact="0" outline="0" subtotalTop="0" showAll="0" defaultSubtotal="0">
      <items count="14">
        <item x="0"/>
        <item x="1"/>
        <item x="2"/>
        <item x="3"/>
        <item x="4"/>
        <item x="5"/>
        <item x="6"/>
        <item x="7"/>
        <item x="8"/>
        <item x="9"/>
        <item x="10"/>
        <item x="11"/>
        <item x="12"/>
        <item x="13"/>
      </items>
    </pivotField>
  </pivotFields>
  <rowFields count="1">
    <field x="3"/>
  </rowFields>
  <rowItems count="4">
    <i>
      <x v="1"/>
    </i>
    <i>
      <x v="2"/>
    </i>
    <i>
      <x v="3"/>
    </i>
    <i t="grand">
      <x/>
    </i>
  </rowItems>
  <colItems count="1">
    <i/>
  </colItems>
  <pageFields count="1">
    <pageField fld="1" hier="-1"/>
  </pageFields>
  <dataFields count="1">
    <dataField name="Som van Aantal" fld="2" baseField="0" baseItem="0" numFmtId="3"/>
  </dataFields>
  <chartFormats count="2">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D0556E-5038-443F-A97D-5E8E0A6A3C32}" name="Draaitabel1" cacheId="177"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chartFormat="1">
  <location ref="B13:E21" firstHeaderRow="0" firstDataRow="1" firstDataCol="2"/>
  <pivotFields count="5">
    <pivotField axis="axisRow" compact="0" outline="0" subtotalTop="0" showAll="0" defaultSubtotal="0">
      <items count="2">
        <item x="0"/>
        <item x="1"/>
      </items>
    </pivotField>
    <pivotField axis="axisRow" compact="0" outline="0" subtotalTop="0" showAll="0" defaultSubtotal="0">
      <items count="4">
        <item x="0"/>
        <item x="1"/>
        <item x="2"/>
        <item x="3"/>
      </items>
    </pivotField>
    <pivotField dataField="1" compact="0" numFmtId="165" outline="0" subtotalTop="0" showAll="0" defaultSubtotal="0"/>
    <pivotField compact="0" outline="0" subtotalTop="0" showAll="0" defaultSubtotal="0"/>
    <pivotField dataField="1" compact="0" numFmtId="165" outline="0" subtotalTop="0" showAll="0" defaultSubtotal="0"/>
  </pivotFields>
  <rowFields count="2">
    <field x="0"/>
    <field x="1"/>
  </rowFields>
  <rowItems count="8">
    <i>
      <x/>
      <x/>
    </i>
    <i r="1">
      <x v="1"/>
    </i>
    <i r="1">
      <x v="2"/>
    </i>
    <i r="1">
      <x v="3"/>
    </i>
    <i>
      <x v="1"/>
      <x/>
    </i>
    <i r="1">
      <x v="1"/>
    </i>
    <i r="1">
      <x v="2"/>
    </i>
    <i t="grand">
      <x/>
    </i>
  </rowItems>
  <colFields count="1">
    <field x="-2"/>
  </colFields>
  <colItems count="2">
    <i>
      <x/>
    </i>
    <i i="1">
      <x v="1"/>
    </i>
  </colItems>
  <dataFields count="2">
    <dataField name="Som van Tevredenheid met het leven" fld="2" baseField="0" baseItem="0"/>
    <dataField name="Som van Gemiddelde" fld="4" baseField="0" baseItem="0"/>
  </dataFields>
  <chartFormats count="1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3">
          <reference field="4294967294" count="1" selected="0">
            <x v="0"/>
          </reference>
          <reference field="0" count="1" selected="0">
            <x v="0"/>
          </reference>
          <reference field="1" count="1" selected="0">
            <x v="0"/>
          </reference>
        </references>
      </pivotArea>
    </chartFormat>
    <chartFormat chart="0" format="3">
      <pivotArea type="data" outline="0" fieldPosition="0">
        <references count="3">
          <reference field="4294967294" count="1" selected="0">
            <x v="0"/>
          </reference>
          <reference field="0" count="1" selected="0">
            <x v="0"/>
          </reference>
          <reference field="1" count="1" selected="0">
            <x v="1"/>
          </reference>
        </references>
      </pivotArea>
    </chartFormat>
    <chartFormat chart="0" format="4">
      <pivotArea type="data" outline="0" fieldPosition="0">
        <references count="3">
          <reference field="4294967294" count="1" selected="0">
            <x v="0"/>
          </reference>
          <reference field="0" count="1" selected="0">
            <x v="0"/>
          </reference>
          <reference field="1" count="1" selected="0">
            <x v="2"/>
          </reference>
        </references>
      </pivotArea>
    </chartFormat>
    <chartFormat chart="0" format="5">
      <pivotArea type="data" outline="0" fieldPosition="0">
        <references count="3">
          <reference field="4294967294" count="1" selected="0">
            <x v="0"/>
          </reference>
          <reference field="0" count="1" selected="0">
            <x v="0"/>
          </reference>
          <reference field="1" count="1" selected="0">
            <x v="3"/>
          </reference>
        </references>
      </pivotArea>
    </chartFormat>
    <chartFormat chart="0" format="6">
      <pivotArea type="data" outline="0" fieldPosition="0">
        <references count="3">
          <reference field="4294967294" count="1" selected="0">
            <x v="0"/>
          </reference>
          <reference field="0" count="1" selected="0">
            <x v="1"/>
          </reference>
          <reference field="1" count="1" selected="0">
            <x v="0"/>
          </reference>
        </references>
      </pivotArea>
    </chartFormat>
    <chartFormat chart="0" format="7">
      <pivotArea type="data" outline="0" fieldPosition="0">
        <references count="3">
          <reference field="4294967294" count="1" selected="0">
            <x v="0"/>
          </reference>
          <reference field="0" count="1" selected="0">
            <x v="1"/>
          </reference>
          <reference field="1" count="1" selected="0">
            <x v="1"/>
          </reference>
        </references>
      </pivotArea>
    </chartFormat>
    <chartFormat chart="0" format="8">
      <pivotArea type="data" outline="0" fieldPosition="0">
        <references count="3">
          <reference field="4294967294" count="1" selected="0">
            <x v="0"/>
          </reference>
          <reference field="0" count="1" selected="0">
            <x v="1"/>
          </reference>
          <reference field="1" count="1" selected="0">
            <x v="2"/>
          </reference>
        </references>
      </pivotArea>
    </chartFormat>
    <chartFormat chart="0" format="9">
      <pivotArea type="data" outline="0" fieldPosition="0">
        <references count="3">
          <reference field="4294967294" count="1" selected="0">
            <x v="1"/>
          </reference>
          <reference field="0"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126C88E-573A-4B17-8F75-D44A18BA2C89}" name="Draaitabel2" cacheId="183"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chartFormat="1">
  <location ref="O7:R43" firstHeaderRow="0" firstDataRow="1" firstDataCol="2"/>
  <pivotFields count="5">
    <pivotField axis="axisRow" compact="0" outline="0" subtotalTop="0" showAll="0" defaultSubtotal="0">
      <items count="3">
        <item x="0"/>
        <item x="1"/>
        <item x="2"/>
      </items>
    </pivotField>
    <pivotField axis="axisRow" compact="0" outline="0" subtotalTop="0" showAll="0" defaultSubtotal="0">
      <items count="12">
        <item x="0"/>
        <item x="1"/>
        <item x="2"/>
        <item x="3"/>
        <item x="4"/>
        <item x="5"/>
        <item x="6"/>
        <item x="7"/>
        <item x="8"/>
        <item x="9"/>
        <item x="10"/>
        <item x="11"/>
      </items>
    </pivotField>
    <pivotField compact="0" outline="0" subtotalTop="0" showAll="0" defaultSubtotal="0">
      <items count="2">
        <item x="0"/>
        <item x="1"/>
      </items>
    </pivotField>
    <pivotField dataField="1" compact="0" numFmtId="166" outline="0" subtotalTop="0" showAll="0" defaultSubtotal="0"/>
    <pivotField dataField="1" compact="0" numFmtId="166" outline="0" subtotalTop="0" showAll="0" defaultSubtotal="0"/>
  </pivotFields>
  <rowFields count="2">
    <field x="0"/>
    <field x="1"/>
  </rowFields>
  <rowItems count="36">
    <i>
      <x/>
      <x/>
    </i>
    <i r="1">
      <x v="1"/>
    </i>
    <i r="1">
      <x v="2"/>
    </i>
    <i r="1">
      <x v="3"/>
    </i>
    <i r="1">
      <x v="4"/>
    </i>
    <i r="1">
      <x v="5"/>
    </i>
    <i r="1">
      <x v="6"/>
    </i>
    <i r="1">
      <x v="7"/>
    </i>
    <i r="1">
      <x v="8"/>
    </i>
    <i r="1">
      <x v="9"/>
    </i>
    <i r="1">
      <x v="10"/>
    </i>
    <i r="1">
      <x v="11"/>
    </i>
    <i>
      <x v="1"/>
      <x/>
    </i>
    <i r="1">
      <x v="1"/>
    </i>
    <i r="1">
      <x v="2"/>
    </i>
    <i r="1">
      <x v="3"/>
    </i>
    <i r="1">
      <x v="4"/>
    </i>
    <i r="1">
      <x v="5"/>
    </i>
    <i r="1">
      <x v="6"/>
    </i>
    <i r="1">
      <x v="7"/>
    </i>
    <i r="1">
      <x v="8"/>
    </i>
    <i r="1">
      <x v="9"/>
    </i>
    <i r="1">
      <x v="10"/>
    </i>
    <i r="1">
      <x v="11"/>
    </i>
    <i>
      <x v="2"/>
      <x/>
    </i>
    <i r="1">
      <x v="1"/>
    </i>
    <i r="1">
      <x v="2"/>
    </i>
    <i r="1">
      <x v="3"/>
    </i>
    <i r="1">
      <x v="4"/>
    </i>
    <i r="1">
      <x v="5"/>
    </i>
    <i r="1">
      <x v="6"/>
    </i>
    <i r="1">
      <x v="7"/>
    </i>
    <i r="1">
      <x v="8"/>
    </i>
    <i r="1">
      <x v="9"/>
    </i>
    <i r="1">
      <x v="10"/>
    </i>
    <i t="grand">
      <x/>
    </i>
  </rowItems>
  <colFields count="1">
    <field x="-2"/>
  </colFields>
  <colItems count="2">
    <i>
      <x/>
    </i>
    <i i="1">
      <x v="1"/>
    </i>
  </colItems>
  <dataFields count="2">
    <dataField name="Som van Aantal" fld="3" baseField="0" baseItem="0" numFmtId="3"/>
    <dataField name="Som van Gemiddeld" fld="4" baseField="1" baseItem="0" numFmtId="3"/>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3">
          <reference field="4294967294" count="1" selected="0">
            <x v="1"/>
          </reference>
          <reference field="0"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C6CEFBE-6DF8-4ABF-B1E0-9DA853B56076}" name="Draaitabel3" cacheId="179"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chartFormat="1">
  <location ref="N2:Q64" firstHeaderRow="0" firstDataRow="1" firstDataCol="2"/>
  <pivotFields count="4">
    <pivotField axis="axisRow" compact="0" outline="0" subtotalTop="0" showAll="0" defaultSubtotal="0">
      <items count="6">
        <item x="0"/>
        <item x="1"/>
        <item x="2"/>
        <item x="3"/>
        <item x="4"/>
        <item x="5"/>
      </items>
    </pivotField>
    <pivotField axis="axisRow" compact="0" outline="0" subtotalTop="0" showAll="0" defaultSubtotal="0">
      <items count="12">
        <item x="1"/>
        <item x="2"/>
        <item x="3"/>
        <item x="4"/>
        <item x="5"/>
        <item x="6"/>
        <item x="7"/>
        <item x="8"/>
        <item x="9"/>
        <item x="10"/>
        <item x="11"/>
        <item x="0"/>
      </items>
    </pivotField>
    <pivotField dataField="1" compact="0" numFmtId="166" outline="0" subtotalTop="0" showAll="0" defaultSubtotal="0"/>
    <pivotField dataField="1" compact="0" numFmtId="166" outline="0" subtotalTop="0" showAll="0" defaultSubtotal="0"/>
  </pivotFields>
  <rowFields count="2">
    <field x="0"/>
    <field x="1"/>
  </rowFields>
  <rowItems count="62">
    <i>
      <x/>
      <x v="11"/>
    </i>
    <i>
      <x v="1"/>
      <x/>
    </i>
    <i r="1">
      <x v="1"/>
    </i>
    <i r="1">
      <x v="2"/>
    </i>
    <i r="1">
      <x v="3"/>
    </i>
    <i r="1">
      <x v="4"/>
    </i>
    <i r="1">
      <x v="5"/>
    </i>
    <i r="1">
      <x v="6"/>
    </i>
    <i r="1">
      <x v="7"/>
    </i>
    <i r="1">
      <x v="8"/>
    </i>
    <i r="1">
      <x v="9"/>
    </i>
    <i r="1">
      <x v="10"/>
    </i>
    <i r="1">
      <x v="11"/>
    </i>
    <i>
      <x v="2"/>
      <x/>
    </i>
    <i r="1">
      <x v="1"/>
    </i>
    <i r="1">
      <x v="2"/>
    </i>
    <i r="1">
      <x v="3"/>
    </i>
    <i r="1">
      <x v="4"/>
    </i>
    <i r="1">
      <x v="5"/>
    </i>
    <i r="1">
      <x v="6"/>
    </i>
    <i r="1">
      <x v="7"/>
    </i>
    <i r="1">
      <x v="8"/>
    </i>
    <i r="1">
      <x v="9"/>
    </i>
    <i r="1">
      <x v="10"/>
    </i>
    <i r="1">
      <x v="11"/>
    </i>
    <i>
      <x v="3"/>
      <x/>
    </i>
    <i r="1">
      <x v="1"/>
    </i>
    <i r="1">
      <x v="2"/>
    </i>
    <i r="1">
      <x v="3"/>
    </i>
    <i r="1">
      <x v="4"/>
    </i>
    <i r="1">
      <x v="5"/>
    </i>
    <i r="1">
      <x v="6"/>
    </i>
    <i r="1">
      <x v="7"/>
    </i>
    <i r="1">
      <x v="8"/>
    </i>
    <i r="1">
      <x v="9"/>
    </i>
    <i r="1">
      <x v="10"/>
    </i>
    <i r="1">
      <x v="11"/>
    </i>
    <i>
      <x v="4"/>
      <x/>
    </i>
    <i r="1">
      <x v="1"/>
    </i>
    <i r="1">
      <x v="2"/>
    </i>
    <i r="1">
      <x v="3"/>
    </i>
    <i r="1">
      <x v="4"/>
    </i>
    <i r="1">
      <x v="5"/>
    </i>
    <i r="1">
      <x v="6"/>
    </i>
    <i r="1">
      <x v="7"/>
    </i>
    <i r="1">
      <x v="8"/>
    </i>
    <i r="1">
      <x v="9"/>
    </i>
    <i r="1">
      <x v="10"/>
    </i>
    <i r="1">
      <x v="11"/>
    </i>
    <i>
      <x v="5"/>
      <x/>
    </i>
    <i r="1">
      <x v="1"/>
    </i>
    <i r="1">
      <x v="2"/>
    </i>
    <i r="1">
      <x v="3"/>
    </i>
    <i r="1">
      <x v="4"/>
    </i>
    <i r="1">
      <x v="5"/>
    </i>
    <i r="1">
      <x v="6"/>
    </i>
    <i r="1">
      <x v="7"/>
    </i>
    <i r="1">
      <x v="8"/>
    </i>
    <i r="1">
      <x v="9"/>
    </i>
    <i r="1">
      <x v="10"/>
    </i>
    <i r="1">
      <x v="11"/>
    </i>
    <i t="grand">
      <x/>
    </i>
  </rowItems>
  <colFields count="1">
    <field x="-2"/>
  </colFields>
  <colItems count="2">
    <i>
      <x/>
    </i>
    <i i="1">
      <x v="1"/>
    </i>
  </colItems>
  <dataFields count="2">
    <dataField name="Som van Geregistreerde misdrijven" fld="2" baseField="0" baseItem="0"/>
    <dataField name="Som van Gemiddeld" fld="3"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7B046EE-DA60-4738-BB35-1D89A24D819B}" name="Draaitabel4" cacheId="182"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chartFormat="4">
  <location ref="G4:I66" firstHeaderRow="1" firstDataRow="1" firstDataCol="2" rowPageCount="1" colPageCount="1"/>
  <pivotFields count="4">
    <pivotField axis="axisPage" compact="0" outline="0" subtotalTop="0" multipleItemSelectionAllowed="1" showAll="0" defaultSubtotal="0">
      <items count="11">
        <item h="1" x="5"/>
        <item h="1" x="4"/>
        <item h="1" x="6"/>
        <item h="1" x="2"/>
        <item h="1" x="3"/>
        <item h="1" x="0"/>
        <item h="1" x="1"/>
        <item x="7"/>
        <item h="1" m="1" x="10"/>
        <item h="1" x="8"/>
        <item h="1" x="9"/>
      </items>
    </pivotField>
    <pivotField axis="axisRow" compact="0" outline="0" subtotalTop="0" showAll="0" defaultSubtotal="0">
      <items count="6">
        <item x="3"/>
        <item x="4"/>
        <item x="5"/>
        <item x="2"/>
        <item x="1"/>
        <item x="0"/>
      </items>
    </pivotField>
    <pivotField axis="axisRow" compact="0" outline="0" subtotalTop="0" showAll="0" defaultSubtotal="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s>
    </pivotField>
    <pivotField dataField="1" compact="0" outline="0" subtotalTop="0" showAll="0" defaultSubtotal="0">
      <items count="437">
        <item x="55"/>
        <item x="54"/>
        <item x="56"/>
        <item x="53"/>
        <item x="52"/>
        <item x="57"/>
        <item x="51"/>
        <item x="434"/>
        <item x="424"/>
        <item x="433"/>
        <item x="260"/>
        <item x="425"/>
        <item x="426"/>
        <item x="432"/>
        <item x="269"/>
        <item x="431"/>
        <item x="436"/>
        <item x="422"/>
        <item x="392"/>
        <item x="428"/>
        <item x="268"/>
        <item x="435"/>
        <item x="403"/>
        <item x="261"/>
        <item x="430"/>
        <item x="423"/>
        <item x="237"/>
        <item x="427"/>
        <item x="266"/>
        <item x="259"/>
        <item x="270"/>
        <item x="271"/>
        <item x="413"/>
        <item x="411"/>
        <item x="169"/>
        <item x="262"/>
        <item x="390"/>
        <item x="267"/>
        <item x="429"/>
        <item x="234"/>
        <item x="251"/>
        <item x="391"/>
        <item x="404"/>
        <item x="389"/>
        <item x="243"/>
        <item x="264"/>
        <item x="402"/>
        <item x="242"/>
        <item x="418"/>
        <item x="421"/>
        <item x="412"/>
        <item x="239"/>
        <item x="154"/>
        <item x="265"/>
        <item x="416"/>
        <item x="236"/>
        <item x="410"/>
        <item x="401"/>
        <item x="155"/>
        <item x="408"/>
        <item x="238"/>
        <item x="156"/>
        <item x="241"/>
        <item x="246"/>
        <item x="397"/>
        <item x="400"/>
        <item x="275"/>
        <item x="409"/>
        <item x="240"/>
        <item x="157"/>
        <item x="420"/>
        <item x="272"/>
        <item x="419"/>
        <item x="245"/>
        <item x="158"/>
        <item x="394"/>
        <item x="255"/>
        <item x="386"/>
        <item x="256"/>
        <item x="387"/>
        <item x="171"/>
        <item x="263"/>
        <item x="159"/>
        <item x="249"/>
        <item x="414"/>
        <item x="252"/>
        <item x="398"/>
        <item x="160"/>
        <item x="388"/>
        <item x="170"/>
        <item x="273"/>
        <item x="407"/>
        <item x="247"/>
        <item x="161"/>
        <item x="417"/>
        <item x="235"/>
        <item x="276"/>
        <item x="385"/>
        <item x="162"/>
        <item x="248"/>
        <item x="396"/>
        <item x="254"/>
        <item x="258"/>
        <item x="384"/>
        <item x="163"/>
        <item x="415"/>
        <item x="244"/>
        <item x="399"/>
        <item x="277"/>
        <item x="383"/>
        <item x="168"/>
        <item x="393"/>
        <item x="164"/>
        <item x="274"/>
        <item x="165"/>
        <item x="250"/>
        <item x="166"/>
        <item x="253"/>
        <item x="172"/>
        <item x="405"/>
        <item x="395"/>
        <item x="167"/>
        <item x="278"/>
        <item x="279"/>
        <item x="257"/>
        <item x="173"/>
        <item x="280"/>
        <item x="281"/>
        <item x="282"/>
        <item x="283"/>
        <item x="406"/>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24"/>
        <item x="27"/>
        <item x="25"/>
        <item x="20"/>
        <item x="26"/>
        <item x="30"/>
        <item x="33"/>
        <item x="23"/>
        <item x="22"/>
        <item x="36"/>
        <item x="31"/>
        <item x="28"/>
        <item x="35"/>
        <item x="32"/>
        <item x="29"/>
        <item x="19"/>
        <item x="17"/>
        <item x="21"/>
        <item x="18"/>
        <item x="10"/>
        <item x="11"/>
        <item x="39"/>
        <item x="38"/>
        <item x="37"/>
        <item x="34"/>
        <item x="8"/>
        <item x="16"/>
        <item x="14"/>
        <item x="15"/>
        <item x="13"/>
        <item x="12"/>
        <item x="7"/>
        <item x="9"/>
        <item x="40"/>
        <item x="41"/>
        <item x="42"/>
        <item x="6"/>
        <item x="5"/>
        <item x="50"/>
        <item x="4"/>
        <item x="3"/>
        <item x="73"/>
        <item x="49"/>
        <item x="43"/>
        <item x="1"/>
        <item x="2"/>
        <item x="44"/>
        <item x="48"/>
        <item x="82"/>
        <item x="0"/>
        <item x="45"/>
        <item x="47"/>
        <item x="46"/>
        <item x="70"/>
        <item x="59"/>
        <item x="58"/>
        <item x="83"/>
        <item x="74"/>
        <item x="72"/>
        <item x="60"/>
        <item x="68"/>
        <item x="80"/>
        <item x="69"/>
        <item x="85"/>
        <item x="71"/>
        <item x="84"/>
        <item x="81"/>
        <item x="92"/>
        <item x="61"/>
        <item x="75"/>
        <item x="91"/>
        <item x="67"/>
        <item x="79"/>
        <item x="86"/>
        <item x="76"/>
        <item x="87"/>
        <item x="64"/>
        <item x="88"/>
        <item x="77"/>
        <item x="65"/>
        <item x="62"/>
        <item x="89"/>
        <item x="78"/>
        <item x="63"/>
        <item x="90"/>
        <item x="66"/>
        <item x="143"/>
        <item x="133"/>
        <item x="145"/>
        <item x="107"/>
        <item x="153"/>
        <item x="142"/>
        <item x="146"/>
        <item x="119"/>
        <item x="132"/>
        <item x="108"/>
        <item x="109"/>
        <item x="149"/>
        <item x="105"/>
        <item x="114"/>
        <item x="117"/>
        <item x="150"/>
        <item x="125"/>
        <item x="134"/>
        <item x="147"/>
        <item x="102"/>
        <item x="111"/>
        <item x="110"/>
        <item x="141"/>
        <item x="144"/>
        <item x="113"/>
        <item x="97"/>
        <item x="148"/>
        <item x="101"/>
        <item x="123"/>
        <item x="121"/>
        <item x="122"/>
        <item x="126"/>
        <item x="131"/>
        <item x="104"/>
        <item x="152"/>
        <item x="112"/>
        <item x="95"/>
        <item x="106"/>
        <item x="137"/>
        <item x="118"/>
        <item x="140"/>
        <item x="120"/>
        <item x="151"/>
        <item x="135"/>
        <item x="116"/>
        <item x="129"/>
        <item x="100"/>
        <item x="103"/>
        <item x="99"/>
        <item x="138"/>
        <item x="139"/>
        <item x="115"/>
        <item x="124"/>
        <item x="98"/>
        <item x="128"/>
        <item x="136"/>
        <item x="127"/>
        <item x="94"/>
        <item x="130"/>
        <item x="93"/>
        <item x="96"/>
        <item x="363"/>
        <item x="364"/>
        <item x="373"/>
        <item x="365"/>
        <item x="374"/>
        <item x="375"/>
        <item x="372"/>
        <item x="370"/>
        <item x="376"/>
        <item x="369"/>
        <item x="371"/>
        <item x="368"/>
        <item x="366"/>
        <item x="377"/>
        <item x="367"/>
        <item x="362"/>
        <item x="382"/>
        <item x="378"/>
        <item x="380"/>
        <item x="381"/>
        <item x="379"/>
        <item x="325"/>
        <item x="324"/>
        <item x="322"/>
        <item x="323"/>
        <item x="337"/>
        <item x="361"/>
        <item x="349"/>
        <item x="336"/>
        <item x="335"/>
        <item x="348"/>
        <item x="360"/>
        <item x="334"/>
        <item x="326"/>
        <item x="347"/>
        <item x="346"/>
        <item x="358"/>
        <item x="359"/>
        <item x="338"/>
        <item x="350"/>
        <item x="327"/>
        <item x="339"/>
        <item x="329"/>
        <item x="351"/>
        <item x="333"/>
        <item x="328"/>
        <item x="332"/>
        <item x="341"/>
        <item x="340"/>
        <item x="345"/>
        <item x="344"/>
        <item x="357"/>
        <item x="352"/>
        <item x="353"/>
        <item x="356"/>
        <item x="330"/>
        <item x="331"/>
        <item x="342"/>
        <item x="354"/>
        <item x="343"/>
        <item x="355"/>
        <item x="174"/>
        <item x="176"/>
        <item x="175"/>
        <item x="177"/>
        <item x="178"/>
        <item x="179"/>
        <item x="180"/>
        <item x="181"/>
        <item x="182"/>
        <item x="183"/>
        <item x="184"/>
        <item x="185"/>
        <item x="186"/>
        <item x="187"/>
        <item x="188"/>
        <item x="189"/>
        <item x="190"/>
        <item x="191"/>
        <item x="192"/>
        <item x="193"/>
        <item x="194"/>
        <item x="195"/>
        <item x="196"/>
        <item x="197"/>
        <item x="198"/>
        <item x="215"/>
        <item x="214"/>
        <item x="199"/>
        <item x="216"/>
        <item x="217"/>
        <item x="200"/>
        <item x="219"/>
        <item x="218"/>
        <item x="201"/>
        <item x="202"/>
        <item x="203"/>
        <item x="220"/>
        <item x="204"/>
        <item x="205"/>
        <item x="206"/>
        <item x="207"/>
        <item x="221"/>
        <item x="209"/>
        <item x="208"/>
        <item x="222"/>
        <item x="224"/>
        <item x="225"/>
        <item x="226"/>
        <item x="223"/>
        <item x="213"/>
        <item x="210"/>
        <item x="212"/>
        <item x="211"/>
        <item x="227"/>
        <item x="228"/>
        <item x="229"/>
        <item x="230"/>
        <item x="231"/>
        <item x="232"/>
        <item x="233"/>
      </items>
    </pivotField>
  </pivotFields>
  <rowFields count="2">
    <field x="1"/>
    <field x="2"/>
  </rowFields>
  <rowItems count="62">
    <i>
      <x/>
      <x v="10"/>
    </i>
    <i r="1">
      <x v="11"/>
    </i>
    <i>
      <x v="1"/>
      <x/>
    </i>
    <i r="1">
      <x v="1"/>
    </i>
    <i r="1">
      <x v="2"/>
    </i>
    <i r="1">
      <x v="3"/>
    </i>
    <i r="1">
      <x v="4"/>
    </i>
    <i r="1">
      <x v="5"/>
    </i>
    <i r="1">
      <x v="6"/>
    </i>
    <i r="1">
      <x v="7"/>
    </i>
    <i r="1">
      <x v="8"/>
    </i>
    <i r="1">
      <x v="9"/>
    </i>
    <i r="1">
      <x v="10"/>
    </i>
    <i r="1">
      <x v="11"/>
    </i>
    <i>
      <x v="2"/>
      <x/>
    </i>
    <i r="1">
      <x v="1"/>
    </i>
    <i r="1">
      <x v="2"/>
    </i>
    <i r="1">
      <x v="3"/>
    </i>
    <i r="1">
      <x v="4"/>
    </i>
    <i r="1">
      <x v="5"/>
    </i>
    <i r="1">
      <x v="6"/>
    </i>
    <i r="1">
      <x v="7"/>
    </i>
    <i r="1">
      <x v="8"/>
    </i>
    <i r="1">
      <x v="9"/>
    </i>
    <i r="1">
      <x v="10"/>
    </i>
    <i r="1">
      <x v="11"/>
    </i>
    <i>
      <x v="3"/>
      <x/>
    </i>
    <i r="1">
      <x v="1"/>
    </i>
    <i r="1">
      <x v="2"/>
    </i>
    <i r="1">
      <x v="3"/>
    </i>
    <i r="1">
      <x v="4"/>
    </i>
    <i r="1">
      <x v="5"/>
    </i>
    <i r="1">
      <x v="6"/>
    </i>
    <i r="1">
      <x v="7"/>
    </i>
    <i r="1">
      <x v="8"/>
    </i>
    <i r="1">
      <x v="9"/>
    </i>
    <i r="1">
      <x v="10"/>
    </i>
    <i r="1">
      <x v="11"/>
    </i>
    <i>
      <x v="4"/>
      <x/>
    </i>
    <i r="1">
      <x v="1"/>
    </i>
    <i r="1">
      <x v="2"/>
    </i>
    <i r="1">
      <x v="3"/>
    </i>
    <i r="1">
      <x v="4"/>
    </i>
    <i r="1">
      <x v="5"/>
    </i>
    <i r="1">
      <x v="6"/>
    </i>
    <i r="1">
      <x v="7"/>
    </i>
    <i r="1">
      <x v="8"/>
    </i>
    <i r="1">
      <x v="9"/>
    </i>
    <i r="1">
      <x v="10"/>
    </i>
    <i r="1">
      <x v="11"/>
    </i>
    <i>
      <x v="5"/>
      <x/>
    </i>
    <i r="1">
      <x v="1"/>
    </i>
    <i r="1">
      <x v="2"/>
    </i>
    <i r="1">
      <x v="3"/>
    </i>
    <i r="1">
      <x v="4"/>
    </i>
    <i r="1">
      <x v="5"/>
    </i>
    <i r="1">
      <x v="6"/>
    </i>
    <i r="1">
      <x v="7"/>
    </i>
    <i r="1">
      <x v="8"/>
    </i>
    <i r="1">
      <x v="9"/>
    </i>
    <i r="1">
      <x v="10"/>
    </i>
    <i t="grand">
      <x/>
    </i>
  </rowItems>
  <colItems count="1">
    <i/>
  </colItems>
  <pageFields count="1">
    <pageField fld="0" hier="-1"/>
  </pageFields>
  <dataFields count="1">
    <dataField name="Som van Waarde" fld="3"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2CEE8DF-26B5-4FE1-8808-3A7E73AB26B0}" name="Draaitabel4" cacheId="184"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location ref="J5:K9" firstHeaderRow="1" firstDataRow="1" firstDataCol="1" rowPageCount="2" colPageCount="1"/>
  <pivotFields count="4">
    <pivotField axis="axisRow" compact="0" outline="0" subtotalTop="0" showAll="0" defaultSubtotal="0">
      <items count="3">
        <item x="2"/>
        <item x="0"/>
        <item x="1"/>
      </items>
    </pivotField>
    <pivotField axis="axisPage" compact="0" outline="0" subtotalTop="0" showAll="0" defaultSubtotal="0">
      <items count="2">
        <item x="1"/>
        <item x="0"/>
      </items>
    </pivotField>
    <pivotField axis="axisPage" compact="0" outline="0" subtotalTop="0" showAll="0" defaultSubtotal="0">
      <items count="2">
        <item x="0"/>
        <item x="1"/>
      </items>
    </pivotField>
    <pivotField dataField="1" compact="0" outline="0" subtotalTop="0" showAll="0" defaultSubtotal="0"/>
  </pivotFields>
  <rowFields count="1">
    <field x="0"/>
  </rowFields>
  <rowItems count="4">
    <i>
      <x/>
    </i>
    <i>
      <x v="1"/>
    </i>
    <i>
      <x v="2"/>
    </i>
    <i t="grand">
      <x/>
    </i>
  </rowItems>
  <colItems count="1">
    <i/>
  </colItems>
  <pageFields count="2">
    <pageField fld="2" item="1" hier="-1"/>
    <pageField fld="1" item="1" hier="-1"/>
  </pageFields>
  <dataFields count="1">
    <dataField name="Som van Aantal"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B9BC65E-83E5-48A3-879D-60177C67A000}" name="Draaitabel3" cacheId="184" applyNumberFormats="0" applyBorderFormats="0" applyFontFormats="0" applyPatternFormats="0" applyAlignmentFormats="0" applyWidthHeightFormats="1" dataCaption="Waarden" updatedVersion="6" minRefreshableVersion="3" useAutoFormatting="1" itemPrintTitles="1" createdVersion="6" indent="0" compact="0" compactData="0" multipleFieldFilters="0">
  <location ref="G5:H9" firstHeaderRow="1" firstDataRow="1" firstDataCol="1" rowPageCount="2" colPageCount="1"/>
  <pivotFields count="4">
    <pivotField axis="axisRow" compact="0" outline="0" subtotalTop="0" showAll="0" defaultSubtotal="0">
      <items count="3">
        <item x="2"/>
        <item x="0"/>
        <item x="1"/>
      </items>
    </pivotField>
    <pivotField axis="axisPage" compact="0" outline="0" subtotalTop="0" showAll="0" defaultSubtotal="0">
      <items count="2">
        <item x="1"/>
        <item x="0"/>
      </items>
    </pivotField>
    <pivotField axis="axisPage" compact="0" outline="0" subtotalTop="0" showAll="0" defaultSubtotal="0">
      <items count="2">
        <item x="0"/>
        <item x="1"/>
      </items>
    </pivotField>
    <pivotField dataField="1" compact="0" outline="0" subtotalTop="0" showAll="0" defaultSubtotal="0"/>
  </pivotFields>
  <rowFields count="1">
    <field x="0"/>
  </rowFields>
  <rowItems count="4">
    <i>
      <x/>
    </i>
    <i>
      <x v="1"/>
    </i>
    <i>
      <x v="2"/>
    </i>
    <i t="grand">
      <x/>
    </i>
  </rowItems>
  <colItems count="1">
    <i/>
  </colItems>
  <pageFields count="2">
    <pageField fld="2" item="0" hier="-1"/>
    <pageField fld="1" item="1" hier="-1"/>
  </pageFields>
  <dataFields count="1">
    <dataField name="Som van Aantal"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E4AFA909-0446-4925-92C5-3DCCE0BAABCC}" name="Draaitabel6" cacheId="180" applyNumberFormats="0" applyBorderFormats="0" applyFontFormats="0" applyPatternFormats="0" applyAlignmentFormats="0" applyWidthHeightFormats="1" dataCaption="Waarden" updatedVersion="6" minRefreshableVersion="5" useAutoFormatting="1" rowGrandTotals="0" itemPrintTitles="1" createdVersion="6" indent="0" compact="0" compactData="0" multipleFieldFilters="0" chartFormat="1">
  <location ref="H2:J63" firstHeaderRow="1" firstDataRow="1" firstDataCol="2"/>
  <pivotFields count="7">
    <pivotField compact="0" outline="0" subtotalTop="0" showAll="0" defaultSubtotal="0">
      <items count="6">
        <item x="0"/>
        <item x="1"/>
        <item x="2"/>
        <item x="3"/>
        <item x="4"/>
        <item x="5"/>
      </items>
    </pivotField>
    <pivotField compact="0" outline="0" subtotalTop="0" showAll="0" defaultSubtotal="0"/>
    <pivotField dataField="1" compact="0" numFmtId="166" outline="0" subtotalTop="0" showAll="0" defaultSubtotal="0"/>
    <pivotField compact="0" numFmtId="166" outline="0" subtotalTop="0" showAll="0" defaultSubtotal="0"/>
    <pivotField name="Mnd" axis="axisRow" compact="0" numFmtId="169" outline="0" subtotalTop="0" showAll="0" defaultSubtotal="0">
      <items count="14">
        <item x="0"/>
        <item x="1"/>
        <item x="2"/>
        <item x="3"/>
        <item x="4"/>
        <item x="5"/>
        <item x="6"/>
        <item x="7"/>
        <item x="8"/>
        <item x="9"/>
        <item x="10"/>
        <item x="11"/>
        <item x="12"/>
        <item x="13"/>
      </items>
    </pivotField>
    <pivotField compact="0" outline="0" subtotalTop="0" showAll="0" defaultSubtotal="0">
      <items count="6">
        <item sd="0" x="0"/>
        <item sd="0" x="1"/>
        <item sd="0" x="2"/>
        <item sd="0" x="3"/>
        <item sd="0" x="4"/>
        <item sd="0" x="5"/>
      </items>
    </pivotField>
    <pivotField name="Jaar " axis="axisRow" compact="0" outline="0" subtotalTop="0" showAll="0" defaultSubtotal="0">
      <items count="8">
        <item x="0"/>
        <item x="1"/>
        <item x="2"/>
        <item x="3"/>
        <item x="4"/>
        <item x="5"/>
        <item x="6"/>
        <item x="7"/>
      </items>
    </pivotField>
  </pivotFields>
  <rowFields count="2">
    <field x="6"/>
    <field x="4"/>
  </rowFields>
  <rowItems count="61">
    <i>
      <x v="1"/>
      <x v="12"/>
    </i>
    <i>
      <x v="2"/>
      <x v="1"/>
    </i>
    <i r="1">
      <x v="2"/>
    </i>
    <i r="1">
      <x v="3"/>
    </i>
    <i r="1">
      <x v="4"/>
    </i>
    <i r="1">
      <x v="5"/>
    </i>
    <i r="1">
      <x v="6"/>
    </i>
    <i r="1">
      <x v="7"/>
    </i>
    <i r="1">
      <x v="8"/>
    </i>
    <i r="1">
      <x v="9"/>
    </i>
    <i r="1">
      <x v="10"/>
    </i>
    <i r="1">
      <x v="11"/>
    </i>
    <i r="1">
      <x v="12"/>
    </i>
    <i>
      <x v="3"/>
      <x v="1"/>
    </i>
    <i r="1">
      <x v="2"/>
    </i>
    <i r="1">
      <x v="3"/>
    </i>
    <i r="1">
      <x v="4"/>
    </i>
    <i r="1">
      <x v="5"/>
    </i>
    <i r="1">
      <x v="6"/>
    </i>
    <i r="1">
      <x v="7"/>
    </i>
    <i r="1">
      <x v="8"/>
    </i>
    <i r="1">
      <x v="9"/>
    </i>
    <i r="1">
      <x v="10"/>
    </i>
    <i r="1">
      <x v="11"/>
    </i>
    <i r="1">
      <x v="12"/>
    </i>
    <i>
      <x v="4"/>
      <x v="1"/>
    </i>
    <i r="1">
      <x v="2"/>
    </i>
    <i r="1">
      <x v="3"/>
    </i>
    <i r="1">
      <x v="4"/>
    </i>
    <i r="1">
      <x v="5"/>
    </i>
    <i r="1">
      <x v="6"/>
    </i>
    <i r="1">
      <x v="7"/>
    </i>
    <i r="1">
      <x v="8"/>
    </i>
    <i r="1">
      <x v="9"/>
    </i>
    <i r="1">
      <x v="10"/>
    </i>
    <i r="1">
      <x v="11"/>
    </i>
    <i r="1">
      <x v="12"/>
    </i>
    <i>
      <x v="5"/>
      <x v="1"/>
    </i>
    <i r="1">
      <x v="2"/>
    </i>
    <i r="1">
      <x v="3"/>
    </i>
    <i r="1">
      <x v="4"/>
    </i>
    <i r="1">
      <x v="5"/>
    </i>
    <i r="1">
      <x v="6"/>
    </i>
    <i r="1">
      <x v="7"/>
    </i>
    <i r="1">
      <x v="8"/>
    </i>
    <i r="1">
      <x v="9"/>
    </i>
    <i r="1">
      <x v="10"/>
    </i>
    <i r="1">
      <x v="11"/>
    </i>
    <i r="1">
      <x v="12"/>
    </i>
    <i>
      <x v="6"/>
      <x v="1"/>
    </i>
    <i r="1">
      <x v="2"/>
    </i>
    <i r="1">
      <x v="3"/>
    </i>
    <i r="1">
      <x v="4"/>
    </i>
    <i r="1">
      <x v="5"/>
    </i>
    <i r="1">
      <x v="6"/>
    </i>
    <i r="1">
      <x v="7"/>
    </i>
    <i r="1">
      <x v="8"/>
    </i>
    <i r="1">
      <x v="9"/>
    </i>
    <i r="1">
      <x v="10"/>
    </i>
    <i r="1">
      <x v="11"/>
    </i>
    <i r="1">
      <x v="12"/>
    </i>
  </rowItems>
  <colItems count="1">
    <i/>
  </colItems>
  <dataFields count="1">
    <dataField name="Aantal" fld="2" baseField="0" baseItem="0" numFmtId="3"/>
  </dataFields>
  <chartFormats count="1">
    <chartFormat chart="0"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21E9DFE3-DE3D-46F8-ACED-BE09FCD8190E}" name="Draaitabel5" cacheId="178" applyNumberFormats="0" applyBorderFormats="0" applyFontFormats="0" applyPatternFormats="0" applyAlignmentFormats="0" applyWidthHeightFormats="1" dataCaption="Waarden" updatedVersion="6" minRefreshableVersion="3" itemPrintTitles="1" createdVersion="6" indent="0" compact="0" compactData="0" multipleFieldFilters="0" chartFormat="3">
  <location ref="G4:I40" firstHeaderRow="1" firstDataRow="1" firstDataCol="2" rowPageCount="1" colPageCount="1"/>
  <pivotFields count="4">
    <pivotField axis="axisRow" compact="0" outline="0" subtotalTop="0" showAll="0" defaultSubtotal="0">
      <items count="3">
        <item x="0"/>
        <item x="1"/>
        <item x="2"/>
      </items>
    </pivotField>
    <pivotField axis="axisRow" compact="0" outline="0" subtotalTop="0" showAll="0" defaultSubtotal="0">
      <items count="12">
        <item x="0"/>
        <item x="1"/>
        <item x="2"/>
        <item x="3"/>
        <item x="4"/>
        <item x="5"/>
        <item x="6"/>
        <item x="7"/>
        <item x="8"/>
        <item x="9"/>
        <item x="10"/>
        <item x="11"/>
      </items>
    </pivotField>
    <pivotField axis="axisPage" compact="0" outline="0" subtotalTop="0" showAll="0" defaultSubtotal="0">
      <items count="2">
        <item x="0"/>
        <item x="1"/>
      </items>
    </pivotField>
    <pivotField dataField="1" compact="0" numFmtId="166" outline="0" subtotalTop="0" showAll="0" defaultSubtotal="0"/>
  </pivotFields>
  <rowFields count="2">
    <field x="0"/>
    <field x="1"/>
  </rowFields>
  <rowItems count="36">
    <i>
      <x/>
      <x/>
    </i>
    <i r="1">
      <x v="1"/>
    </i>
    <i r="1">
      <x v="2"/>
    </i>
    <i r="1">
      <x v="3"/>
    </i>
    <i r="1">
      <x v="4"/>
    </i>
    <i r="1">
      <x v="5"/>
    </i>
    <i r="1">
      <x v="6"/>
    </i>
    <i r="1">
      <x v="7"/>
    </i>
    <i r="1">
      <x v="8"/>
    </i>
    <i r="1">
      <x v="9"/>
    </i>
    <i r="1">
      <x v="10"/>
    </i>
    <i r="1">
      <x v="11"/>
    </i>
    <i>
      <x v="1"/>
      <x/>
    </i>
    <i r="1">
      <x v="1"/>
    </i>
    <i r="1">
      <x v="2"/>
    </i>
    <i r="1">
      <x v="3"/>
    </i>
    <i r="1">
      <x v="4"/>
    </i>
    <i r="1">
      <x v="5"/>
    </i>
    <i r="1">
      <x v="6"/>
    </i>
    <i r="1">
      <x v="7"/>
    </i>
    <i r="1">
      <x v="8"/>
    </i>
    <i r="1">
      <x v="9"/>
    </i>
    <i r="1">
      <x v="10"/>
    </i>
    <i r="1">
      <x v="11"/>
    </i>
    <i>
      <x v="2"/>
      <x/>
    </i>
    <i r="1">
      <x v="1"/>
    </i>
    <i r="1">
      <x v="2"/>
    </i>
    <i r="1">
      <x v="3"/>
    </i>
    <i r="1">
      <x v="4"/>
    </i>
    <i r="1">
      <x v="5"/>
    </i>
    <i r="1">
      <x v="6"/>
    </i>
    <i r="1">
      <x v="7"/>
    </i>
    <i r="1">
      <x v="8"/>
    </i>
    <i r="1">
      <x v="9"/>
    </i>
    <i r="1">
      <x v="10"/>
    </i>
    <i t="grand">
      <x/>
    </i>
  </rowItems>
  <colItems count="1">
    <i/>
  </colItems>
  <pageFields count="1">
    <pageField fld="2" hier="-1"/>
  </pageFields>
  <dataFields count="1">
    <dataField name="Aantal " fld="3"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 xr10:uid="{0505890C-5248-461F-9E28-D936FBE9A2E6}" sourceName="Item">
  <pivotTables>
    <pivotTable tabId="12" name="Draaitabel4"/>
  </pivotTables>
  <data>
    <tabular pivotCacheId="1475087339" showMissing="0">
      <items count="11">
        <i x="9"/>
        <i x="5"/>
        <i x="4"/>
        <i x="6"/>
        <i x="2"/>
        <i x="3"/>
        <i x="8"/>
        <i x="0"/>
        <i x="1"/>
        <i x="7" s="1"/>
        <i x="10"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ort" xr10:uid="{351ED9FF-2729-4280-B35D-8507D090F520}" sourceName="Soort">
  <pivotTables>
    <pivotTable tabId="14" name="Draaitabel5"/>
  </pivotTables>
  <data>
    <tabular pivotCacheId="1273897110">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ort1" xr10:uid="{F79FBBCC-DBFB-433C-882F-014C7D37421C}" sourceName="Soort">
  <pivotTables>
    <pivotTable tabId="16" name="Draaitabel2"/>
  </pivotTables>
  <data>
    <tabular pivotCacheId="126747127">
      <items count="3">
        <i x="1"/>
        <i x="0"/>
        <i x="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anden" xr10:uid="{CB991D68-4620-410C-A000-176DBFAA8AF6}" sourceName="Maanden">
  <pivotTables>
    <pivotTable tabId="16" name="Draaitabel2"/>
  </pivotTables>
  <data>
    <tabular pivotCacheId="126747127">
      <items count="14">
        <i x="1" s="1"/>
        <i x="2" s="1"/>
        <i x="3" s="1"/>
        <i x="4" s="1" nd="1"/>
        <i x="5" s="1" nd="1"/>
        <i x="6" s="1" nd="1"/>
        <i x="7" s="1" nd="1"/>
        <i x="8" s="1" nd="1"/>
        <i x="9" s="1" nd="1"/>
        <i x="10" s="1" nd="1"/>
        <i x="11" s="1" nd="1"/>
        <i x="12" s="1" nd="1"/>
        <i x="0" s="1" nd="1"/>
        <i x="13"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ort4" xr10:uid="{60BC9E18-AAE9-48E5-BE8F-8A105CECD43F}" sourceName="Soort">
  <pivotTables>
    <pivotTable tabId="7" name="Draaitabel2"/>
  </pivotTables>
  <data>
    <tabular pivotCacheId="1460363259">
      <items count="2">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ort5" xr10:uid="{E9BDE4D1-099C-421D-B33C-442581D9C0C9}" sourceName="Soort">
  <pivotTables>
    <pivotTable tabId="18" name="Draaitabel3"/>
    <pivotTable tabId="18" name="Draaitabel4"/>
  </pivotTables>
  <data>
    <tabular pivotCacheId="1617524582">
      <items count="2">
        <i x="1"/>
        <i x="0"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ort2" xr10:uid="{E55E88AE-AD68-4577-BF84-14D957D84EC8}" sourceName="Soort">
  <pivotTables>
    <pivotTable tabId="21" name="Draaitabel3"/>
  </pivotTables>
  <data>
    <tabular pivotCacheId="536851422">
      <items count="3">
        <i x="1" s="1"/>
        <i x="0"/>
        <i x="2"/>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ort3" xr10:uid="{FD8563C9-7854-46D3-A08B-8C358C0DA82A}" sourceName="Soort">
  <extLst>
    <x:ext xmlns:x15="http://schemas.microsoft.com/office/spreadsheetml/2010/11/main" uri="{2F2917AC-EB37-4324-AD4E-5DD8C200BD13}">
      <x15:tableSlicerCache tableId="3"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ort 5" xr10:uid="{CDBF0593-F70F-4F59-9FC2-C2827EE20256}" cache="Slicer_Soort4" caption="Soort" columnCount="2" style="SlicerStyleDark5"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ort 4" xr10:uid="{242CF33A-F1A1-4A84-A3ED-82C7A996BBF4}" cache="Slicer_Soort3" caption="Soort" columnCount="2" style="SlicerStyleDark6"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tem" xr10:uid="{2E39CDB2-8C27-402D-8D01-C0EC7C826BCE}" cache="Slicer_Item" caption="Item" columnCount="2" style="SlicerStyleLight1"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ort 6" xr10:uid="{7C7417AF-4D79-4CB7-AC79-857F0FE10E3E}" cache="Slicer_Soort5" caption="Soort" columnCount="2" style="SlicerStyleLight1"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ort" xr10:uid="{941D4C72-F3C6-43EA-9FF4-1F718BAB33E4}" cache="Slicer_Soort" caption="Soort" columnCount="2" showCaption="0" style="SlicerStyleDark5"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ort 1" xr10:uid="{9E67534B-8561-4D7C-A2E4-04E738BFBF8D}" cache="Slicer_Soort1" caption="Soort" columnCount="3" style="SlicerStyleLight1" rowHeight="241300"/>
  <slicer name="Maanden" xr10:uid="{B03FB190-DB0C-459F-B771-786099FCB526}" cache="Slicer_Maanden" caption="Maanden" columnCount="6" style="SlicerStyleLight1" rowHeight="2413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ort 2" xr10:uid="{FE091D50-DC5B-477E-A28A-65DF78897190}" cache="Slicer_Soort2" caption="Soort" columnCount="3" style="SlicerStyleLight6" rowHeight="241300"/>
  <slicer name="Soort 3" xr10:uid="{361CF379-76F2-4E28-9E5F-3A7B9FCA3A85}" cache="Slicer_Soort2" caption="Soort"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223995-841C-46C2-913A-D421D42E487C}" name="tblOverlijden" displayName="tblOverlijden" ref="B8:H121" totalsRowShown="0">
  <autoFilter ref="B8:H121" xr:uid="{88146823-693B-46E3-A000-29905ED7253F}"/>
  <tableColumns count="7">
    <tableColumn id="1" xr3:uid="{B1873460-68A2-4657-9C89-33AB088A22DB}" name="Jaar"/>
    <tableColumn id="2" xr3:uid="{53DC8434-56BB-4E6D-BE78-A6D9E10CADEE}" name="Week"/>
    <tableColumn id="7" xr3:uid="{81FE2C1C-F59E-4C9F-AC05-9B888F53DA6F}" name="Grafiek">
      <calculatedColumnFormula>IF(OR(tblOverlijden[[#This Row],[Jaar]]*100+tblOverlijden[[#This Row],[Week]]&lt;($C$4*100+$D$4),tblOverlijden[[#This Row],[Jaar]]*100+tblOverlijden[[#This Row],[Week]]&gt;($C$5*100+$D$5)),"Nee","Ja")</calculatedColumnFormula>
    </tableColumn>
    <tableColumn id="3" xr3:uid="{8BB93A36-E993-43EF-AE57-B116B672FAE2}" name="Overledenen" dataDxfId="39" dataCellStyle="Komma"/>
    <tableColumn id="4" xr3:uid="{D38652D2-D72B-4710-A508-9603A9C5EA22}" name="Verwacht" dataDxfId="38" dataCellStyle="Komma"/>
    <tableColumn id="5" xr3:uid="{1C3A80F6-380E-4344-B705-1A75A82BCC3B}" name="VerwachtOndergrens" dataDxfId="37" dataCellStyle="Komma"/>
    <tableColumn id="6" xr3:uid="{171A473A-AD86-4A8C-B02F-E194B3AD3D43}" name="VerwachtBovengrens" dataDxfId="36" dataCellStyle="Komma"/>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1DA3C4-CACA-44C6-80A1-0387D3BAF730}" name="tblEnergie" displayName="tblEnergie" ref="B3:H64" totalsRowShown="0" headerRowDxfId="15" dataDxfId="14">
  <autoFilter ref="B3:H64" xr:uid="{D2E9B91B-8F53-42B3-8302-047F725D442B}"/>
  <tableColumns count="7">
    <tableColumn id="1" xr3:uid="{3EFE2ABA-0DDA-41D5-9662-BF68F4726084}" name="Jaar" dataDxfId="13"/>
    <tableColumn id="2" xr3:uid="{D19998A0-01B7-4BD9-805B-7A9B484228CA}" name="Maand" dataDxfId="12"/>
    <tableColumn id="3" xr3:uid="{1BFC7576-9531-42DE-B430-24951C48D395}" name="Totaal" dataDxfId="11"/>
    <tableColumn id="4" xr3:uid="{7A076AC6-7624-4F83-B107-2A8DE279BC3A}" name="Wegverkeer" dataDxfId="10"/>
    <tableColumn id="5" xr3:uid="{2144E3ED-6CA5-4D59-A994-5C22AC335763}" name="Scheepvaart" dataDxfId="9"/>
    <tableColumn id="6" xr3:uid="{A143C8A5-10E8-48E4-B510-B9BA83855B17}" name="Luchtvaart" dataDxfId="8"/>
    <tableColumn id="7" xr3:uid="{A38711C1-0EB5-452E-8C26-569F67ECA232}" name="TotTov2015" dataDxfId="7" dataCellStyle="Komma"/>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320B088-347B-45BA-A804-DE8CDB1A9985}" name="tblTot" displayName="tblTot" ref="B2:E483" totalsRowShown="0">
  <autoFilter ref="B2:E483" xr:uid="{D3626D1C-2C34-4477-9771-76D646BC31C3}"/>
  <tableColumns count="4">
    <tableColumn id="1" xr3:uid="{D4AF65D3-0AD6-4896-BE51-4F9A191DFB4F}" name="Item"/>
    <tableColumn id="2" xr3:uid="{E9D9E86E-7214-42C3-B258-4B800C7D2B79}" name="Jaar"/>
    <tableColumn id="3" xr3:uid="{8ACFFEB2-4DB3-49A2-BAF8-5664190BFF5E}" name="Periode"/>
    <tableColumn id="4" xr3:uid="{93BD02E9-C408-4E86-B883-31CB5ABCE051}" name="Waarde" dataDxfId="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F5AA615-6565-48F2-8176-A99A025EC0CE}" name="tblInkVerk" displayName="tblInkVerk" ref="B2:E49" totalsRowShown="0">
  <autoFilter ref="B2:E49" xr:uid="{290DD9AD-79F0-4C38-93A0-3C24E661F1BF}"/>
  <tableColumns count="4">
    <tableColumn id="1" xr3:uid="{507AC163-7A17-4982-86BD-A1D2749F79F3}" name="Maand"/>
    <tableColumn id="3" xr3:uid="{CDBAA9F7-6C35-4B19-9B31-3AEE93B5C6CC}" name="Soort"/>
    <tableColumn id="4" xr3:uid="{9AA90B10-E17A-4C0F-9ED0-07E7549AF54B}" name="InkoopVerkoop"/>
    <tableColumn id="2" xr3:uid="{E51A61F1-BC49-47DE-9FA2-75FE0A997F26}" name="Aantal"/>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749249C-5412-48A6-A165-ECBA81E19B2E}" name="tblVeilig2" displayName="tblVeilig2" ref="B2:F63" totalsRowShown="0">
  <autoFilter ref="B2:F63" xr:uid="{EF25FF1E-A865-4590-B674-572BE490D868}"/>
  <tableColumns count="5">
    <tableColumn id="1" xr3:uid="{7DACC4C6-A323-4055-A49C-7CCA92559D80}" name="Jaar"/>
    <tableColumn id="2" xr3:uid="{CC77116F-FCE9-4F21-B761-25C4834FF970}" name="Maand"/>
    <tableColumn id="3" xr3:uid="{8CBE8E6A-D3BA-447B-8BF9-96BEC4B46267}" name="Geregistreerde misdrijven" dataDxfId="5" dataCellStyle="Komma"/>
    <tableColumn id="4" xr3:uid="{4930DD38-E9DC-4E30-B108-FBCCC0918088}" name="Gemiddeld" dataDxfId="4" dataCellStyle="Komma">
      <calculatedColumnFormula>AVERAGE(tblVeilig2[Geregistreerde misdrijven])</calculatedColumnFormula>
    </tableColumn>
    <tableColumn id="5" xr3:uid="{A3EB747B-E92A-4561-9276-6D9E4583A78D}" name="JrMnd" dataDxfId="3">
      <calculatedColumnFormula>DATE(tblVeilig2[[#This Row],[Jaar]],tblVeilig2[[#This Row],[Maand]],1)</calculatedColumnFormula>
    </tableColumn>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BEC1BC5-4B06-4CFC-BE50-4B22685E7850}" name="tblHuw2" displayName="tblHuw2" ref="B2:E72" totalsRowShown="0">
  <autoFilter ref="B2:E72" xr:uid="{B94A3072-375C-44E7-96A7-52D7EC965161}"/>
  <tableColumns count="4">
    <tableColumn id="1" xr3:uid="{E91E6C26-FA8D-4936-AE4F-670F5D242CAC}" name="Jaar"/>
    <tableColumn id="2" xr3:uid="{71CB1735-F9DE-42F4-BE36-447E890DC7AA}" name="Maand"/>
    <tableColumn id="3" xr3:uid="{07C94735-BA47-484C-942C-5028AB267877}" name="Soort"/>
    <tableColumn id="4" xr3:uid="{ED9F1738-FB41-4574-B91A-32CC08998046}" name="Aantal" dataDxfId="2" dataCellStyle="Komma"/>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176A22-9468-49F5-A210-5E527AAA19C1}" name="tblOpties" displayName="tblOpties" ref="B2:D60" totalsRowShown="0">
  <autoFilter ref="B2:D60" xr:uid="{4BC03E93-2D36-4224-A1C4-D32537282872}"/>
  <tableColumns count="3">
    <tableColumn id="1" xr3:uid="{DA07E076-5611-4BBC-AB79-0B5F95C80F90}" name="Datum" dataDxfId="1"/>
    <tableColumn id="2" xr3:uid="{C935CF42-B6F1-4DEA-844F-A4B5BE3D69E3}" name="Soort"/>
    <tableColumn id="3" xr3:uid="{E2CC3AAD-D60C-4FD4-8648-97BBB15D1D7A}" name="Aantal"/>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E92A139-8A63-4BE6-9FD1-2880E4200D5B}" name="tblOpmaak" displayName="tblOpmaak" ref="B2:D60" totalsRowShown="0">
  <autoFilter ref="B2:D60" xr:uid="{C97F9DF4-74DD-40F8-A7A1-2DD4471EC7CE}"/>
  <tableColumns count="3">
    <tableColumn id="1" xr3:uid="{DB0AFB3E-C1AA-4A81-AB5B-A5114E6A4AFA}" name="Datum" dataDxfId="0"/>
    <tableColumn id="2" xr3:uid="{BC11CE16-53F8-4F81-B2A0-B27E9771BB51}" name="Soort"/>
    <tableColumn id="3" xr3:uid="{A8C3C921-5E84-47DD-9DF1-2D4D79C25A5E}" name="Aantal"/>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D0F9FF-4730-4386-B440-EE446CA3228F}" name="tblWelzijn" displayName="tblWelzijn" ref="B2:F9" totalsRowShown="0">
  <autoFilter ref="B2:F9" xr:uid="{328D79AA-03FE-4B8F-ABDC-214200DA17F5}"/>
  <tableColumns count="5">
    <tableColumn id="1" xr3:uid="{2DD95CDD-167B-4BF8-AA7B-26E385347902}" name="Jaar"/>
    <tableColumn id="2" xr3:uid="{825C42A6-C8BC-4EDB-AEE7-EEF742E57691}" name="Kwartaal"/>
    <tableColumn id="3" xr3:uid="{1EEAC3F3-80D2-47A1-9808-856B15450B8F}" name="Tevredenheid met het leven" dataDxfId="35" dataCellStyle="Procent"/>
    <tableColumn id="4" xr3:uid="{88C412EA-A17D-4D9B-87B5-AFA84F4F78B3}" name="Tov vorig kwartaal" dataDxfId="34" dataCellStyle="Procent">
      <calculatedColumnFormula>D3/D2-1</calculatedColumnFormula>
    </tableColumn>
    <tableColumn id="5" xr3:uid="{20D89CF0-EC02-432D-AF98-CB30F2E021DD}" name="Gemiddeld" dataDxfId="33" dataCellStyle="Procent">
      <calculatedColumnFormula>AVERAGE(tblWelzijn[Tevredenheid met het leven])</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73BEC7-BC67-490A-B2E2-0B373F858B32}" name="tblHuw" displayName="tblHuw" ref="B6:F76" totalsRowShown="0">
  <autoFilter ref="B6:F76" xr:uid="{B94A3072-375C-44E7-96A7-52D7EC965161}"/>
  <tableColumns count="5">
    <tableColumn id="1" xr3:uid="{9062988C-4F5C-48EA-BF04-75BE94E760EE}" name="Jaar"/>
    <tableColumn id="2" xr3:uid="{43C85906-466F-4BBC-8545-9C73397D5D7A}" name="Maand"/>
    <tableColumn id="3" xr3:uid="{334E8A4A-845A-469C-9637-03C2231D2E8B}" name="Soort"/>
    <tableColumn id="4" xr3:uid="{67F4EF2D-4E84-44AC-B3DC-6CA9A0EC3C90}" name="Aantal" dataDxfId="32" dataCellStyle="Komma"/>
    <tableColumn id="5" xr3:uid="{C64052A4-CCBA-4BCB-9185-2589B4F1522C}" name="Gemiddeld" dataDxfId="31" dataCellStyle="Komma">
      <calculatedColumnFormula>AVERAGEIF(tblHuw[Soort],tblHuw[[#This Row],[Soort]],tblHuw[Aantal])</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6DC86A-B444-4007-B0AC-39A031822C86}" name="tblVeilig" displayName="tblVeilig" ref="B2:E63" totalsRowShown="0">
  <autoFilter ref="B2:E63" xr:uid="{EF25FF1E-A865-4590-B674-572BE490D868}"/>
  <tableColumns count="4">
    <tableColumn id="1" xr3:uid="{C2C0BE0F-1DA1-493F-BD46-A5DCD7279116}" name="Jaar"/>
    <tableColumn id="2" xr3:uid="{4E1A8465-C5B1-41F4-AB03-F44C7D25E73E}" name="Maand"/>
    <tableColumn id="3" xr3:uid="{E70C698D-7B5C-40E8-8348-DE037A4CC8A4}" name="Geregistreerde misdrijven" dataDxfId="30" dataCellStyle="Komma"/>
    <tableColumn id="4" xr3:uid="{9C0F2496-79B9-4C53-94EB-57DB23928220}" name="Gemiddeld" dataDxfId="29" dataCellStyle="Komma">
      <calculatedColumnFormula>AVERAGE(tblVeilig[Geregistreerde misdrijven])</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2F21E5-9E34-41F9-AB9A-055E3FD221CB}" name="tblEconomie" displayName="tblEconomie" ref="B2:D23" totalsRowShown="0">
  <autoFilter ref="B2:D23" xr:uid="{5B1EDCFE-8A1F-45D6-9FE6-7F400D03E509}"/>
  <tableColumns count="3">
    <tableColumn id="1" xr3:uid="{33A1EDB1-F2FC-41A2-AC58-CB376CC7E1EA}" name="Jaar"/>
    <tableColumn id="2" xr3:uid="{F2DEC2F7-73E8-4200-8715-37BAACD784CA}" name="Kwartaal"/>
    <tableColumn id="3" xr3:uid="{09568661-D4FD-4494-A8E1-5C2882DE8AD2}" name="BBP" dataDxfId="28" dataCellStyle="Komma"/>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3A9E34-BA31-4A51-8E1B-8CBDCC9C89C6}" name="tblArbeid" displayName="tblArbeid" ref="B2:E63" totalsRowShown="0">
  <autoFilter ref="B2:E63" xr:uid="{F1008C33-67DC-4388-A267-3CCB80FD7C9E}"/>
  <tableColumns count="4">
    <tableColumn id="1" xr3:uid="{C4536927-E395-484F-99E9-3AF88D488842}" name="Jaar" dataDxfId="27"/>
    <tableColumn id="2" xr3:uid="{9F4664ED-79FB-4623-A5C4-28A0A8B638B0}" name="Maand" dataDxfId="26"/>
    <tableColumn id="3" xr3:uid="{4E5473A3-D8A5-49A2-9F92-DCBBF0235059}" name="Werkzame beroepsbevolking"/>
    <tableColumn id="4" xr3:uid="{A5623924-6849-4B1E-9AFF-211E8590032C}" name="Verschil t.o.v. jaar eerder"/>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EBE970-2D73-4497-8A85-E2605D314D3A}" name="tblConsumptie" displayName="tblConsumptie" ref="B2:E63" totalsRowShown="0">
  <autoFilter ref="B2:E63" xr:uid="{77DF274A-A1B0-4595-8C1C-4CFE02D4F038}"/>
  <tableColumns count="4">
    <tableColumn id="1" xr3:uid="{EB0EA9D1-EF2D-401A-93C4-6E0D82497F83}" name="Jaar" dataDxfId="25"/>
    <tableColumn id="2" xr3:uid="{82F40881-6C54-4187-8B82-4BEB65E4EBD9}" name="Maand" dataDxfId="24"/>
    <tableColumn id="3" xr3:uid="{A4DAD7C4-0158-4422-9CD0-258182853E4A}" name="Consumptie" dataDxfId="23" dataCellStyle="Komma"/>
    <tableColumn id="4" xr3:uid="{1106AB57-42A8-4B0A-907D-164F64DB4735}" name="VeranderingJr" dataDxfId="22" dataCellStyle="Procent"/>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8FB45C-F9A2-4828-A350-4F3F3F84D456}" name="tblWoning" displayName="tblWoning" ref="B2:E63" totalsRowShown="0">
  <autoFilter ref="B2:E63" xr:uid="{B9AFD939-1A8B-433F-9C80-3A2F5F29DFCA}"/>
  <tableColumns count="4">
    <tableColumn id="1" xr3:uid="{74CA39FC-C8C1-4320-9422-0F89468386BD}" name="Jaar" dataDxfId="21"/>
    <tableColumn id="2" xr3:uid="{DC76D570-5C17-4803-A9B7-747FC5651554}" name="Maand" dataDxfId="20"/>
    <tableColumn id="3" xr3:uid="{9609ADBE-9C25-4756-91BA-BCA74E87F41C}" name="Prijsindex"/>
    <tableColumn id="4" xr3:uid="{8C83C445-FAA0-4B15-A48D-6CEB98FCC8B1}" name="VeranderingJr"/>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C0F7A7B-56F7-4C17-9A96-5A00E6330E3A}" name="tblMob" displayName="tblMob" ref="B2:E63" totalsRowShown="0">
  <autoFilter ref="B2:E63" xr:uid="{E5250686-0D7B-4FF2-BD5C-0BD55904C09C}"/>
  <tableColumns count="4">
    <tableColumn id="1" xr3:uid="{3434BEEC-BBAB-4E89-B76E-C37ABC8F3D5A}" name="Jaar" dataDxfId="19"/>
    <tableColumn id="2" xr3:uid="{0115F259-3AFC-444E-A07E-EFAD912A322E}" name="Maand" dataDxfId="18"/>
    <tableColumn id="3" xr3:uid="{080F9D41-6DD0-4770-A340-BDDEAEA069E4}" name="Passagiers" dataDxfId="17" dataCellStyle="Komma"/>
    <tableColumn id="4" xr3:uid="{564C9B44-51DB-4539-A8F9-30E7CB9A1144}" name="VeranderingJr" dataDxfId="16" dataCellStyle="Procent"/>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OorspronkelijkeTijdlijn_JrMnd" xr10:uid="{33288DF6-78BD-4B8A-891E-12C77DEF2116}" sourceName="JrMnd">
  <pivotTables>
    <pivotTable tabId="15" name="Draaitabel6"/>
  </pivotTables>
  <state minimalRefreshVersion="6" lastRefreshVersion="6" pivotCacheId="381383066" filterType="unknown">
    <bounds startDate="2016-01-01T00:00:00" endDate="2022-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nd" xr10:uid="{43B723BD-EE04-4512-AF0B-4CF6AC8BC811}" cache="OorspronkelijkeTijdlijn_JrMnd" caption="Mnd" level="2" selectionLevel="2" scrollPosition="2017-03-26T00:00:00"/>
  <timeline name="Mnd 1" xr10:uid="{11914CC9-3970-4AA2-8893-3BAC0DF4316B}" cache="OorspronkelijkeTijdlijn_JrMnd" caption="Mnd" level="1" selectionLevel="1" scrollPosition="2016-01-01T00:00:00"/>
  <timeline name="Mnd 2" xr10:uid="{62AB0E8D-66D8-4484-8C20-C4C3E114408E}" cache="OorspronkelijkeTijdlijn_JrMnd" caption="Mnd" level="0" selectionLevel="0" scrollPosition="2016-01-01T00:00:00"/>
</timeline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ginfo.nl/?page_id=68"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6.xml"/><Relationship Id="rId1" Type="http://schemas.openxmlformats.org/officeDocument/2006/relationships/pivotTable" Target="../pivotTables/pivotTable5.xml"/><Relationship Id="rId4" Type="http://schemas.microsoft.com/office/2007/relationships/slicer" Target="../slicers/slicer3.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ivotTable" Target="../pivotTables/pivotTable7.xml"/><Relationship Id="rId1" Type="http://schemas.openxmlformats.org/officeDocument/2006/relationships/pivotTable" Target="../pivotTables/pivotTable6.xml"/><Relationship Id="rId5" Type="http://schemas.microsoft.com/office/2007/relationships/slicer" Target="../slicers/slicer4.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bin"/><Relationship Id="rId1" Type="http://schemas.openxmlformats.org/officeDocument/2006/relationships/pivotTable" Target="../pivotTables/pivotTable8.xml"/><Relationship Id="rId5" Type="http://schemas.microsoft.com/office/2011/relationships/timeline" Target="../timelines/timeline1.xm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9.xml"/><Relationship Id="rId1" Type="http://schemas.openxmlformats.org/officeDocument/2006/relationships/pivotTable" Target="../pivotTables/pivotTable9.xml"/><Relationship Id="rId4" Type="http://schemas.microsoft.com/office/2007/relationships/slicer" Target="../slicers/slicer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0.xml"/><Relationship Id="rId1" Type="http://schemas.openxmlformats.org/officeDocument/2006/relationships/pivotTable" Target="../pivotTables/pivotTable10.xml"/><Relationship Id="rId4" Type="http://schemas.microsoft.com/office/2007/relationships/slicer" Target="../slicers/slicer6.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bin"/><Relationship Id="rId1" Type="http://schemas.openxmlformats.org/officeDocument/2006/relationships/pivotTable" Target="../pivotTables/pivotTable11.xml"/><Relationship Id="rId5" Type="http://schemas.microsoft.com/office/2007/relationships/slicer" Target="../slicers/slicer7.xml"/><Relationship Id="rId4"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cbs.nl/nl-nl/visualisaties/welvaart-in-coronatijd" TargetMode="External"/><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bin"/><Relationship Id="rId1" Type="http://schemas.openxmlformats.org/officeDocument/2006/relationships/pivotTable" Target="../pivotTables/pivotTable3.xml"/><Relationship Id="rId6" Type="http://schemas.microsoft.com/office/2007/relationships/slicer" Target="../slicers/slicer2.xml"/><Relationship Id="rId5" Type="http://schemas.microsoft.com/office/2007/relationships/slicer" Target="../slicers/slicer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F931-A578-4D44-AF8B-B283B1A67586}">
  <sheetPr>
    <tabColor indexed="30"/>
    <pageSetUpPr fitToPage="1"/>
  </sheetPr>
  <dimension ref="A1:AR82"/>
  <sheetViews>
    <sheetView showGridLines="0" showRowColHeaders="0" tabSelected="1" workbookViewId="0"/>
  </sheetViews>
  <sheetFormatPr defaultColWidth="0" defaultRowHeight="12.75" customHeight="1" zeroHeight="1" x14ac:dyDescent="0.2"/>
  <cols>
    <col min="1" max="1" width="1.140625" style="35" customWidth="1"/>
    <col min="2" max="3" width="8.7109375" style="35" customWidth="1"/>
    <col min="4" max="4" width="2.7109375" style="35" customWidth="1"/>
    <col min="5" max="13" width="8.7109375" style="35" customWidth="1"/>
    <col min="14" max="14" width="5.7109375" style="52" customWidth="1"/>
    <col min="15" max="15" width="10.28515625" style="35" customWidth="1"/>
    <col min="16" max="16" width="2.7109375" style="35" customWidth="1"/>
    <col min="17" max="26" width="9.140625" style="35" customWidth="1"/>
    <col min="27" max="16384" width="9.140625" style="35" hidden="1"/>
  </cols>
  <sheetData>
    <row r="1" spans="1:44" ht="7.15" customHeight="1" x14ac:dyDescent="0.2">
      <c r="A1" s="33"/>
      <c r="B1" s="33"/>
      <c r="C1" s="33"/>
      <c r="D1" s="33"/>
      <c r="E1" s="33"/>
      <c r="F1" s="33"/>
      <c r="G1" s="33"/>
      <c r="H1" s="33"/>
      <c r="I1" s="33"/>
      <c r="J1" s="33"/>
      <c r="K1" s="33"/>
      <c r="L1" s="33"/>
      <c r="M1" s="33"/>
      <c r="N1" s="34"/>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row>
    <row r="2" spans="1:44" x14ac:dyDescent="0.2">
      <c r="A2" s="33"/>
      <c r="B2" s="33"/>
      <c r="C2" s="33"/>
      <c r="D2" s="33"/>
      <c r="E2" s="33"/>
      <c r="F2" s="33"/>
      <c r="G2" s="33"/>
      <c r="H2" s="33"/>
      <c r="I2" s="33"/>
      <c r="J2" s="33"/>
      <c r="K2" s="33"/>
      <c r="L2" s="33"/>
      <c r="M2" s="33"/>
      <c r="N2" s="34"/>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4" x14ac:dyDescent="0.2">
      <c r="A3" s="33"/>
      <c r="B3" s="33"/>
      <c r="C3" s="33"/>
      <c r="D3" s="33"/>
      <c r="E3" s="33"/>
      <c r="F3" s="33"/>
      <c r="G3" s="33"/>
      <c r="H3" s="33"/>
      <c r="I3" s="33"/>
      <c r="J3" s="33"/>
      <c r="K3" s="33"/>
      <c r="L3" s="33"/>
      <c r="M3" s="33"/>
      <c r="N3" s="34"/>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ht="13.5" thickBot="1" x14ac:dyDescent="0.25">
      <c r="A4" s="33"/>
      <c r="B4" s="33"/>
      <c r="C4" s="33"/>
      <c r="D4" s="36"/>
      <c r="E4" s="36"/>
      <c r="F4" s="36"/>
      <c r="G4" s="36"/>
      <c r="H4" s="36"/>
      <c r="I4" s="36"/>
      <c r="J4" s="36"/>
      <c r="K4" s="36"/>
      <c r="L4" s="36"/>
      <c r="M4" s="36"/>
      <c r="N4" s="37"/>
      <c r="O4" s="36"/>
      <c r="P4" s="36"/>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4" ht="13.5" thickTop="1" x14ac:dyDescent="0.2">
      <c r="A5" s="33"/>
      <c r="B5" s="33"/>
      <c r="C5" s="33"/>
      <c r="D5" s="36"/>
      <c r="E5" s="38"/>
      <c r="F5" s="39"/>
      <c r="G5" s="39"/>
      <c r="H5" s="39"/>
      <c r="I5" s="39"/>
      <c r="J5" s="39"/>
      <c r="K5" s="39"/>
      <c r="L5" s="39"/>
      <c r="M5" s="39"/>
      <c r="N5" s="39"/>
      <c r="O5" s="40"/>
      <c r="P5" s="36"/>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4" ht="20.25" x14ac:dyDescent="0.3">
      <c r="A6" s="33"/>
      <c r="B6" s="33"/>
      <c r="C6" s="33"/>
      <c r="D6" s="36"/>
      <c r="E6" s="41"/>
      <c r="F6" s="42"/>
      <c r="G6" s="37"/>
      <c r="H6" s="37"/>
      <c r="I6" s="37"/>
      <c r="J6" s="37"/>
      <c r="K6" s="37"/>
      <c r="L6" s="37"/>
      <c r="M6" s="37"/>
      <c r="N6" s="37"/>
      <c r="O6" s="43"/>
      <c r="P6" s="36"/>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44" x14ac:dyDescent="0.2">
      <c r="A7" s="33"/>
      <c r="B7" s="33"/>
      <c r="C7" s="33"/>
      <c r="D7" s="36"/>
      <c r="E7" s="41"/>
      <c r="F7" s="37"/>
      <c r="G7" s="37"/>
      <c r="H7" s="37"/>
      <c r="I7" s="37"/>
      <c r="J7" s="37"/>
      <c r="K7" s="37"/>
      <c r="L7" s="37"/>
      <c r="M7" s="37"/>
      <c r="N7" s="37"/>
      <c r="O7" s="43"/>
      <c r="P7" s="36"/>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44" x14ac:dyDescent="0.2">
      <c r="A8" s="33"/>
      <c r="B8" s="33"/>
      <c r="C8" s="33"/>
      <c r="D8" s="36"/>
      <c r="E8" s="41"/>
      <c r="F8" s="37"/>
      <c r="G8" s="37"/>
      <c r="H8" s="37"/>
      <c r="I8" s="37"/>
      <c r="J8" s="37"/>
      <c r="K8" s="37"/>
      <c r="L8" s="37"/>
      <c r="M8" s="37"/>
      <c r="N8" s="37"/>
      <c r="O8" s="43"/>
      <c r="P8" s="36"/>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44" x14ac:dyDescent="0.2">
      <c r="A9" s="33"/>
      <c r="B9" s="33"/>
      <c r="C9" s="33"/>
      <c r="D9" s="36"/>
      <c r="E9" s="41"/>
      <c r="F9" s="37"/>
      <c r="G9" s="37"/>
      <c r="H9" s="37"/>
      <c r="I9" s="37"/>
      <c r="J9" s="37"/>
      <c r="K9" s="37"/>
      <c r="L9" s="37"/>
      <c r="M9" s="37"/>
      <c r="N9" s="37"/>
      <c r="O9" s="43"/>
      <c r="P9" s="36"/>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x14ac:dyDescent="0.2">
      <c r="A10" s="33"/>
      <c r="B10" s="33"/>
      <c r="C10" s="33"/>
      <c r="D10" s="36"/>
      <c r="E10" s="41"/>
      <c r="F10" s="37"/>
      <c r="G10" s="37"/>
      <c r="H10" s="37"/>
      <c r="I10" s="37"/>
      <c r="J10" s="37"/>
      <c r="K10" s="37"/>
      <c r="L10" s="37"/>
      <c r="M10" s="37"/>
      <c r="N10" s="37"/>
      <c r="O10" s="43"/>
      <c r="P10" s="36"/>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x14ac:dyDescent="0.2">
      <c r="A11" s="33"/>
      <c r="B11" s="33"/>
      <c r="C11" s="33"/>
      <c r="D11" s="36"/>
      <c r="E11" s="41"/>
      <c r="F11" s="37"/>
      <c r="G11" s="37"/>
      <c r="H11" s="37"/>
      <c r="I11" s="37"/>
      <c r="J11" s="37"/>
      <c r="K11" s="37"/>
      <c r="L11" s="37"/>
      <c r="M11" s="37"/>
      <c r="N11" s="37"/>
      <c r="O11" s="43"/>
      <c r="P11" s="36"/>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x14ac:dyDescent="0.2">
      <c r="A12" s="33"/>
      <c r="B12" s="33"/>
      <c r="C12" s="33"/>
      <c r="D12" s="36"/>
      <c r="E12" s="41"/>
      <c r="F12" s="37"/>
      <c r="G12" s="37"/>
      <c r="H12" s="37"/>
      <c r="I12" s="37"/>
      <c r="J12" s="37"/>
      <c r="K12" s="37"/>
      <c r="L12" s="37"/>
      <c r="M12" s="37"/>
      <c r="N12" s="37"/>
      <c r="O12" s="43"/>
      <c r="P12" s="36"/>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x14ac:dyDescent="0.2">
      <c r="A13" s="33"/>
      <c r="B13" s="33"/>
      <c r="C13" s="33"/>
      <c r="D13" s="36"/>
      <c r="E13" s="41"/>
      <c r="F13" s="37"/>
      <c r="G13" s="37"/>
      <c r="H13" s="37"/>
      <c r="I13" s="37"/>
      <c r="J13" s="37"/>
      <c r="K13" s="37"/>
      <c r="L13" s="37"/>
      <c r="M13" s="37"/>
      <c r="N13" s="37"/>
      <c r="O13" s="43"/>
      <c r="P13" s="36"/>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x14ac:dyDescent="0.2">
      <c r="A14" s="33"/>
      <c r="B14" s="33"/>
      <c r="C14" s="33"/>
      <c r="D14" s="36"/>
      <c r="E14" s="41"/>
      <c r="F14" s="37"/>
      <c r="G14" s="37"/>
      <c r="H14" s="37"/>
      <c r="I14" s="37"/>
      <c r="J14" s="37"/>
      <c r="K14" s="37"/>
      <c r="L14" s="37"/>
      <c r="M14" s="37"/>
      <c r="N14" s="37"/>
      <c r="O14" s="43"/>
      <c r="P14" s="36"/>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x14ac:dyDescent="0.2">
      <c r="A15" s="33"/>
      <c r="B15" s="33"/>
      <c r="C15" s="33"/>
      <c r="D15" s="36"/>
      <c r="E15" s="41"/>
      <c r="F15" s="37"/>
      <c r="G15" s="37"/>
      <c r="H15" s="37"/>
      <c r="I15" s="37"/>
      <c r="J15" s="37"/>
      <c r="K15" s="37"/>
      <c r="L15" s="37"/>
      <c r="M15" s="37"/>
      <c r="N15" s="37"/>
      <c r="O15" s="43"/>
      <c r="P15" s="36"/>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x14ac:dyDescent="0.2">
      <c r="A16" s="33"/>
      <c r="B16" s="33"/>
      <c r="C16" s="33"/>
      <c r="D16" s="36"/>
      <c r="E16" s="41"/>
      <c r="F16" s="37"/>
      <c r="G16" s="37"/>
      <c r="H16" s="37"/>
      <c r="I16" s="37"/>
      <c r="J16" s="37"/>
      <c r="K16" s="37"/>
      <c r="L16" s="37"/>
      <c r="M16" s="37"/>
      <c r="N16" s="37"/>
      <c r="O16" s="43"/>
      <c r="P16" s="36"/>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x14ac:dyDescent="0.2">
      <c r="A17" s="33"/>
      <c r="B17" s="33"/>
      <c r="C17" s="33"/>
      <c r="D17" s="36"/>
      <c r="E17" s="41"/>
      <c r="F17" s="37"/>
      <c r="G17" s="37"/>
      <c r="H17" s="37"/>
      <c r="I17" s="37"/>
      <c r="J17" s="37"/>
      <c r="K17" s="37"/>
      <c r="L17" s="37"/>
      <c r="M17" s="37"/>
      <c r="N17" s="37"/>
      <c r="O17" s="43"/>
      <c r="P17" s="36"/>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37.5" x14ac:dyDescent="0.5">
      <c r="A18" s="33"/>
      <c r="B18" s="33"/>
      <c r="C18" s="33"/>
      <c r="D18" s="36"/>
      <c r="E18" s="41"/>
      <c r="F18" s="37"/>
      <c r="G18" s="37"/>
      <c r="H18" s="37"/>
      <c r="I18" s="37"/>
      <c r="J18" s="37"/>
      <c r="K18" s="37"/>
      <c r="L18" s="37"/>
      <c r="M18" s="37"/>
      <c r="N18" s="44"/>
      <c r="O18" s="43"/>
      <c r="P18" s="36"/>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x14ac:dyDescent="0.2">
      <c r="A19" s="33"/>
      <c r="B19" s="33"/>
      <c r="C19" s="33"/>
      <c r="D19" s="36"/>
      <c r="E19" s="41"/>
      <c r="F19" s="37"/>
      <c r="G19" s="37"/>
      <c r="H19" s="37"/>
      <c r="I19" s="37"/>
      <c r="J19" s="37"/>
      <c r="K19" s="37"/>
      <c r="L19" s="37"/>
      <c r="M19" s="37"/>
      <c r="N19" s="37"/>
      <c r="O19" s="43"/>
      <c r="P19" s="36"/>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x14ac:dyDescent="0.2">
      <c r="A20" s="33"/>
      <c r="B20" s="33"/>
      <c r="C20" s="33"/>
      <c r="D20" s="36"/>
      <c r="E20" s="41"/>
      <c r="F20" s="37"/>
      <c r="G20" s="37"/>
      <c r="H20" s="37"/>
      <c r="I20" s="37"/>
      <c r="J20" s="37"/>
      <c r="K20" s="37"/>
      <c r="L20" s="37"/>
      <c r="M20" s="37"/>
      <c r="N20" s="37"/>
      <c r="O20" s="43"/>
      <c r="P20" s="36"/>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x14ac:dyDescent="0.2">
      <c r="A21" s="33"/>
      <c r="B21" s="33"/>
      <c r="C21" s="33"/>
      <c r="D21" s="36"/>
      <c r="E21" s="41"/>
      <c r="F21" s="37"/>
      <c r="G21" s="37"/>
      <c r="H21" s="37"/>
      <c r="I21" s="37"/>
      <c r="J21" s="37"/>
      <c r="K21" s="37"/>
      <c r="L21" s="37"/>
      <c r="M21" s="37"/>
      <c r="N21" s="37"/>
      <c r="O21" s="43"/>
      <c r="P21" s="36"/>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x14ac:dyDescent="0.2">
      <c r="A22" s="33"/>
      <c r="B22" s="33"/>
      <c r="C22" s="33"/>
      <c r="D22" s="36"/>
      <c r="E22" s="41"/>
      <c r="F22" s="37"/>
      <c r="G22" s="37"/>
      <c r="H22" s="37"/>
      <c r="I22" s="37"/>
      <c r="J22" s="37"/>
      <c r="K22" s="37"/>
      <c r="L22" s="37"/>
      <c r="M22" s="37"/>
      <c r="N22" s="37"/>
      <c r="O22" s="43"/>
      <c r="P22" s="36"/>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x14ac:dyDescent="0.2">
      <c r="A23" s="33"/>
      <c r="B23" s="33"/>
      <c r="C23" s="33"/>
      <c r="D23" s="36"/>
      <c r="E23" s="41"/>
      <c r="F23" s="37"/>
      <c r="G23" s="37"/>
      <c r="H23" s="37"/>
      <c r="I23" s="37"/>
      <c r="J23" s="37"/>
      <c r="K23" s="37"/>
      <c r="L23" s="37"/>
      <c r="M23" s="37"/>
      <c r="N23" s="37"/>
      <c r="O23" s="43"/>
      <c r="P23" s="36"/>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23.25" x14ac:dyDescent="0.35">
      <c r="A24" s="33"/>
      <c r="B24" s="33"/>
      <c r="C24" s="33"/>
      <c r="D24" s="36"/>
      <c r="E24" s="41"/>
      <c r="F24" s="37"/>
      <c r="G24" s="37"/>
      <c r="H24" s="37"/>
      <c r="I24" s="37"/>
      <c r="J24" s="37"/>
      <c r="K24" s="37"/>
      <c r="L24" s="37"/>
      <c r="M24" s="37"/>
      <c r="N24" s="45" t="s">
        <v>104</v>
      </c>
      <c r="O24" s="43"/>
      <c r="P24" s="36"/>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x14ac:dyDescent="0.2">
      <c r="A25" s="33"/>
      <c r="B25" s="33"/>
      <c r="C25" s="33"/>
      <c r="D25" s="36"/>
      <c r="E25" s="41"/>
      <c r="F25" s="37"/>
      <c r="G25" s="37"/>
      <c r="H25" s="37"/>
      <c r="I25" s="37"/>
      <c r="J25" s="37"/>
      <c r="K25" s="37"/>
      <c r="L25" s="37"/>
      <c r="M25" s="37"/>
      <c r="N25" s="37"/>
      <c r="O25" s="43"/>
      <c r="P25" s="36"/>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x14ac:dyDescent="0.2">
      <c r="A26" s="33"/>
      <c r="B26" s="33"/>
      <c r="C26" s="33"/>
      <c r="D26" s="36"/>
      <c r="E26" s="41"/>
      <c r="F26" s="37"/>
      <c r="G26" s="37"/>
      <c r="H26" s="37"/>
      <c r="I26" s="37"/>
      <c r="J26" s="37"/>
      <c r="K26" s="37"/>
      <c r="L26" s="37"/>
      <c r="M26" s="37"/>
      <c r="N26" s="37"/>
      <c r="O26" s="43"/>
      <c r="P26" s="36"/>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x14ac:dyDescent="0.2">
      <c r="A27" s="33"/>
      <c r="B27" s="33"/>
      <c r="C27" s="33"/>
      <c r="D27" s="36"/>
      <c r="E27" s="41"/>
      <c r="F27" s="37"/>
      <c r="G27" s="37"/>
      <c r="H27" s="37"/>
      <c r="I27" s="37"/>
      <c r="J27" s="37"/>
      <c r="K27" s="37"/>
      <c r="L27" s="37"/>
      <c r="M27" s="37"/>
      <c r="N27" s="37"/>
      <c r="O27" s="43"/>
      <c r="P27" s="36"/>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x14ac:dyDescent="0.2">
      <c r="A28" s="33"/>
      <c r="B28" s="33"/>
      <c r="C28" s="33"/>
      <c r="D28" s="36"/>
      <c r="E28" s="41"/>
      <c r="F28" s="37"/>
      <c r="G28" s="37"/>
      <c r="H28" s="37"/>
      <c r="I28" s="37"/>
      <c r="J28" s="37"/>
      <c r="K28" s="37"/>
      <c r="L28" s="37"/>
      <c r="M28" s="37"/>
      <c r="N28" s="37"/>
      <c r="O28" s="43"/>
      <c r="P28" s="36"/>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row>
    <row r="29" spans="1:44" x14ac:dyDescent="0.2">
      <c r="A29" s="33"/>
      <c r="B29" s="33"/>
      <c r="C29" s="33"/>
      <c r="D29" s="36"/>
      <c r="E29" s="41"/>
      <c r="F29" s="37"/>
      <c r="G29" s="37"/>
      <c r="H29" s="37"/>
      <c r="I29" s="37"/>
      <c r="J29" s="37"/>
      <c r="K29" s="37"/>
      <c r="L29" s="37"/>
      <c r="M29" s="37"/>
      <c r="N29" s="37"/>
      <c r="O29" s="43"/>
      <c r="P29" s="36"/>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row>
    <row r="30" spans="1:44" x14ac:dyDescent="0.2">
      <c r="A30" s="33"/>
      <c r="B30" s="33"/>
      <c r="C30" s="33"/>
      <c r="D30" s="36"/>
      <c r="E30" s="41"/>
      <c r="F30" s="37"/>
      <c r="G30" s="37"/>
      <c r="H30" s="37"/>
      <c r="I30" s="37"/>
      <c r="J30" s="37"/>
      <c r="K30" s="37"/>
      <c r="L30" s="37"/>
      <c r="M30" s="37"/>
      <c r="N30" s="37"/>
      <c r="O30" s="43"/>
      <c r="P30" s="36"/>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row>
    <row r="31" spans="1:44" x14ac:dyDescent="0.2">
      <c r="A31" s="33"/>
      <c r="B31" s="33"/>
      <c r="C31" s="33"/>
      <c r="D31" s="36"/>
      <c r="E31" s="41"/>
      <c r="F31" s="37"/>
      <c r="G31" s="37"/>
      <c r="H31" s="37"/>
      <c r="I31" s="37"/>
      <c r="J31" s="37"/>
      <c r="K31" s="37"/>
      <c r="L31" s="37"/>
      <c r="M31" s="37"/>
      <c r="N31" s="37"/>
      <c r="O31" s="43"/>
      <c r="P31" s="36"/>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row>
    <row r="32" spans="1:44" x14ac:dyDescent="0.2">
      <c r="A32" s="33"/>
      <c r="B32" s="33"/>
      <c r="C32" s="33"/>
      <c r="D32" s="36"/>
      <c r="E32" s="41"/>
      <c r="F32" s="37"/>
      <c r="G32" s="37"/>
      <c r="H32" s="37"/>
      <c r="I32" s="37"/>
      <c r="J32" s="37"/>
      <c r="K32" s="37"/>
      <c r="L32" s="37"/>
      <c r="M32" s="37"/>
      <c r="N32" s="37"/>
      <c r="O32" s="43"/>
      <c r="P32" s="36"/>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44" x14ac:dyDescent="0.2">
      <c r="A33" s="33"/>
      <c r="B33" s="33"/>
      <c r="C33" s="33"/>
      <c r="D33" s="36"/>
      <c r="E33" s="41"/>
      <c r="F33" s="37"/>
      <c r="G33" s="37"/>
      <c r="H33" s="37"/>
      <c r="I33" s="37"/>
      <c r="J33" s="37"/>
      <c r="K33" s="37"/>
      <c r="L33" s="37"/>
      <c r="M33" s="37"/>
      <c r="N33" s="46" t="s">
        <v>105</v>
      </c>
      <c r="O33" s="43"/>
      <c r="P33" s="36"/>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44" x14ac:dyDescent="0.2">
      <c r="A34" s="33"/>
      <c r="B34" s="33"/>
      <c r="C34" s="33"/>
      <c r="D34" s="36"/>
      <c r="E34" s="41"/>
      <c r="F34" s="37"/>
      <c r="G34" s="37"/>
      <c r="H34" s="37"/>
      <c r="I34" s="37"/>
      <c r="J34" s="37"/>
      <c r="K34" s="37"/>
      <c r="L34" s="37"/>
      <c r="M34" s="37"/>
      <c r="N34" s="47" t="s">
        <v>103</v>
      </c>
      <c r="O34" s="43"/>
      <c r="P34" s="36"/>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row>
    <row r="35" spans="1:44" x14ac:dyDescent="0.2">
      <c r="A35" s="33"/>
      <c r="B35" s="33"/>
      <c r="C35" s="33"/>
      <c r="D35" s="36"/>
      <c r="E35" s="41"/>
      <c r="F35" s="37"/>
      <c r="G35" s="37"/>
      <c r="H35" s="37"/>
      <c r="I35" s="37"/>
      <c r="J35" s="37"/>
      <c r="K35" s="37"/>
      <c r="L35" s="37"/>
      <c r="M35" s="37"/>
      <c r="N35" s="48"/>
      <c r="O35" s="43"/>
      <c r="P35" s="36"/>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44" x14ac:dyDescent="0.2">
      <c r="A36" s="33"/>
      <c r="B36" s="33"/>
      <c r="C36" s="33"/>
      <c r="D36" s="36"/>
      <c r="E36" s="41"/>
      <c r="F36" s="37"/>
      <c r="G36" s="37"/>
      <c r="H36" s="37"/>
      <c r="I36" s="37"/>
      <c r="J36" s="37"/>
      <c r="K36" s="37"/>
      <c r="L36" s="37"/>
      <c r="M36" s="37"/>
      <c r="N36" s="37"/>
      <c r="O36" s="43"/>
      <c r="P36" s="36"/>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44" ht="13.5" thickBot="1" x14ac:dyDescent="0.25">
      <c r="A37" s="33"/>
      <c r="B37" s="33"/>
      <c r="C37" s="33"/>
      <c r="D37" s="36"/>
      <c r="E37" s="49"/>
      <c r="F37" s="50"/>
      <c r="G37" s="50"/>
      <c r="H37" s="50"/>
      <c r="I37" s="50"/>
      <c r="J37" s="50"/>
      <c r="K37" s="50"/>
      <c r="L37" s="50"/>
      <c r="M37" s="50"/>
      <c r="N37" s="50"/>
      <c r="O37" s="51"/>
      <c r="P37" s="36"/>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44" ht="13.5" thickTop="1" x14ac:dyDescent="0.2">
      <c r="A38" s="33"/>
      <c r="B38" s="33"/>
      <c r="C38" s="33"/>
      <c r="D38" s="36"/>
      <c r="E38" s="36"/>
      <c r="F38" s="36"/>
      <c r="G38" s="36"/>
      <c r="H38" s="36"/>
      <c r="I38" s="36"/>
      <c r="J38" s="36"/>
      <c r="K38" s="36"/>
      <c r="L38" s="36"/>
      <c r="M38" s="36"/>
      <c r="N38" s="37"/>
      <c r="O38" s="36"/>
      <c r="P38" s="36"/>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row>
    <row r="39" spans="1:44" x14ac:dyDescent="0.2">
      <c r="A39" s="33"/>
      <c r="B39" s="33"/>
      <c r="C39" s="33"/>
      <c r="D39" s="33"/>
      <c r="E39" s="33"/>
      <c r="F39" s="33"/>
      <c r="G39" s="33"/>
      <c r="H39" s="33"/>
      <c r="I39" s="33"/>
      <c r="J39" s="33"/>
      <c r="K39" s="33"/>
      <c r="L39" s="33"/>
      <c r="M39" s="33"/>
      <c r="N39" s="34"/>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row>
    <row r="40" spans="1:44" x14ac:dyDescent="0.2">
      <c r="A40" s="33"/>
      <c r="B40" s="33"/>
      <c r="C40" s="33"/>
      <c r="D40" s="33"/>
      <c r="E40" s="33"/>
      <c r="F40" s="33"/>
      <c r="G40" s="33"/>
      <c r="H40" s="33"/>
      <c r="I40" s="33"/>
      <c r="J40" s="33"/>
      <c r="K40" s="33"/>
      <c r="L40" s="33"/>
      <c r="M40" s="33"/>
      <c r="N40" s="34"/>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row>
    <row r="41" spans="1:44" x14ac:dyDescent="0.2">
      <c r="A41" s="33"/>
      <c r="B41" s="33"/>
      <c r="C41" s="33"/>
      <c r="D41" s="33"/>
      <c r="E41" s="33"/>
      <c r="F41" s="33"/>
      <c r="G41" s="33"/>
      <c r="H41" s="33"/>
      <c r="I41" s="33"/>
      <c r="J41" s="33"/>
      <c r="K41" s="33"/>
      <c r="L41" s="33"/>
      <c r="M41" s="33"/>
      <c r="N41" s="34"/>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row>
    <row r="42" spans="1:44" x14ac:dyDescent="0.2">
      <c r="A42" s="33"/>
      <c r="B42" s="33"/>
      <c r="C42" s="33"/>
      <c r="D42" s="33"/>
      <c r="E42" s="33"/>
      <c r="F42" s="33"/>
      <c r="G42" s="33"/>
      <c r="H42" s="33"/>
      <c r="I42" s="33"/>
      <c r="J42" s="33"/>
      <c r="K42" s="33"/>
      <c r="L42" s="33"/>
      <c r="M42" s="33"/>
      <c r="N42" s="34"/>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row>
    <row r="43" spans="1:44" x14ac:dyDescent="0.2">
      <c r="A43" s="33"/>
      <c r="B43" s="33"/>
      <c r="C43" s="33"/>
      <c r="D43" s="33"/>
      <c r="E43" s="33"/>
      <c r="F43" s="33"/>
      <c r="G43" s="33"/>
      <c r="H43" s="33"/>
      <c r="I43" s="33"/>
      <c r="J43" s="33"/>
      <c r="K43" s="33"/>
      <c r="L43" s="33"/>
      <c r="M43" s="33"/>
      <c r="N43" s="34"/>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row>
    <row r="44" spans="1:44" x14ac:dyDescent="0.2">
      <c r="A44" s="33"/>
      <c r="B44" s="33"/>
      <c r="C44" s="33"/>
      <c r="D44" s="33"/>
      <c r="E44" s="33"/>
      <c r="F44" s="33"/>
      <c r="G44" s="33"/>
      <c r="H44" s="33"/>
      <c r="I44" s="33"/>
      <c r="J44" s="33"/>
      <c r="K44" s="33"/>
      <c r="L44" s="33"/>
      <c r="M44" s="33"/>
      <c r="N44" s="34"/>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row>
    <row r="45" spans="1:44" x14ac:dyDescent="0.2">
      <c r="A45" s="33"/>
      <c r="B45" s="33"/>
      <c r="C45" s="33"/>
      <c r="D45" s="33"/>
      <c r="E45" s="33"/>
      <c r="F45" s="33"/>
      <c r="G45" s="33"/>
      <c r="H45" s="33"/>
      <c r="I45" s="33"/>
      <c r="J45" s="33"/>
      <c r="K45" s="33"/>
      <c r="L45" s="33"/>
      <c r="M45" s="33"/>
      <c r="N45" s="34"/>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row>
    <row r="46" spans="1:44" x14ac:dyDescent="0.2">
      <c r="A46" s="33"/>
      <c r="B46" s="33"/>
      <c r="C46" s="33"/>
      <c r="D46" s="33"/>
      <c r="E46" s="33"/>
      <c r="F46" s="33"/>
      <c r="G46" s="33"/>
      <c r="H46" s="33"/>
      <c r="I46" s="33"/>
      <c r="J46" s="33"/>
      <c r="K46" s="33"/>
      <c r="L46" s="33"/>
      <c r="M46" s="33"/>
      <c r="N46" s="34"/>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row>
    <row r="47" spans="1:44" x14ac:dyDescent="0.2">
      <c r="A47" s="33"/>
      <c r="B47" s="33"/>
      <c r="C47" s="33"/>
      <c r="D47" s="33"/>
      <c r="E47" s="33"/>
      <c r="F47" s="33"/>
      <c r="G47" s="33"/>
      <c r="H47" s="33"/>
      <c r="I47" s="33"/>
      <c r="J47" s="33"/>
      <c r="K47" s="33"/>
      <c r="L47" s="33"/>
      <c r="M47" s="33"/>
      <c r="N47" s="34"/>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row>
    <row r="48" spans="1:44" x14ac:dyDescent="0.2">
      <c r="A48" s="33"/>
      <c r="B48" s="33"/>
      <c r="C48" s="33"/>
      <c r="D48" s="33"/>
      <c r="E48" s="33"/>
      <c r="F48" s="33"/>
      <c r="G48" s="33"/>
      <c r="H48" s="33"/>
      <c r="I48" s="33"/>
      <c r="J48" s="33"/>
      <c r="K48" s="33"/>
      <c r="L48" s="33"/>
      <c r="M48" s="33"/>
      <c r="N48" s="34"/>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row>
    <row r="49" spans="1:44" x14ac:dyDescent="0.2">
      <c r="A49" s="33"/>
      <c r="B49" s="33"/>
      <c r="C49" s="33"/>
      <c r="D49" s="33"/>
      <c r="E49" s="33"/>
      <c r="F49" s="33"/>
      <c r="G49" s="33"/>
      <c r="H49" s="33"/>
      <c r="I49" s="33"/>
      <c r="J49" s="33"/>
      <c r="K49" s="33"/>
      <c r="L49" s="33"/>
      <c r="M49" s="33"/>
      <c r="N49" s="34"/>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row>
    <row r="50" spans="1:44" x14ac:dyDescent="0.2">
      <c r="A50" s="33"/>
      <c r="B50" s="33"/>
      <c r="C50" s="33"/>
      <c r="D50" s="33"/>
      <c r="E50" s="33"/>
      <c r="F50" s="33"/>
      <c r="G50" s="33"/>
      <c r="H50" s="33"/>
      <c r="I50" s="33"/>
      <c r="J50" s="33"/>
      <c r="K50" s="33"/>
      <c r="L50" s="33"/>
      <c r="M50" s="33"/>
      <c r="N50" s="34"/>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row>
    <row r="51" spans="1:44" hidden="1" x14ac:dyDescent="0.2">
      <c r="A51" s="33"/>
      <c r="B51" s="33"/>
      <c r="C51" s="33"/>
      <c r="D51" s="33"/>
      <c r="E51" s="33"/>
      <c r="F51" s="33"/>
      <c r="G51" s="33"/>
      <c r="H51" s="33"/>
      <c r="I51" s="33"/>
      <c r="J51" s="33"/>
      <c r="K51" s="33"/>
      <c r="L51" s="33"/>
      <c r="M51" s="33"/>
      <c r="N51" s="34"/>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row>
    <row r="52" spans="1:44" hidden="1" x14ac:dyDescent="0.2">
      <c r="A52" s="33"/>
      <c r="B52" s="33"/>
      <c r="C52" s="33"/>
      <c r="D52" s="33"/>
      <c r="E52" s="33"/>
      <c r="F52" s="33"/>
      <c r="G52" s="33"/>
      <c r="H52" s="33"/>
      <c r="I52" s="33"/>
      <c r="J52" s="33"/>
      <c r="K52" s="33"/>
      <c r="L52" s="33"/>
      <c r="M52" s="33"/>
      <c r="N52" s="34"/>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row>
    <row r="53" spans="1:44" hidden="1" x14ac:dyDescent="0.2">
      <c r="A53" s="33"/>
      <c r="B53" s="33"/>
      <c r="C53" s="33"/>
      <c r="D53" s="33"/>
      <c r="E53" s="33"/>
      <c r="F53" s="33"/>
      <c r="G53" s="33"/>
      <c r="H53" s="33"/>
      <c r="I53" s="33"/>
      <c r="J53" s="33"/>
      <c r="K53" s="33"/>
      <c r="L53" s="33"/>
      <c r="M53" s="33"/>
      <c r="N53" s="34"/>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row>
    <row r="54" spans="1:44" hidden="1" x14ac:dyDescent="0.2">
      <c r="A54" s="33"/>
      <c r="B54" s="33"/>
      <c r="C54" s="33"/>
      <c r="D54" s="33"/>
      <c r="E54" s="33"/>
      <c r="F54" s="33"/>
      <c r="G54" s="33"/>
      <c r="H54" s="33"/>
      <c r="I54" s="33"/>
      <c r="J54" s="33"/>
      <c r="K54" s="33"/>
      <c r="L54" s="33"/>
      <c r="M54" s="33"/>
      <c r="N54" s="34"/>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row>
    <row r="55" spans="1:44" hidden="1" x14ac:dyDescent="0.2">
      <c r="A55" s="33"/>
      <c r="B55" s="33"/>
      <c r="C55" s="33"/>
      <c r="D55" s="33"/>
      <c r="E55" s="33"/>
      <c r="F55" s="33"/>
      <c r="G55" s="33"/>
      <c r="H55" s="33"/>
      <c r="I55" s="33"/>
      <c r="J55" s="33"/>
      <c r="K55" s="33"/>
      <c r="L55" s="33"/>
      <c r="M55" s="33"/>
      <c r="N55" s="34"/>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row>
    <row r="56" spans="1:44" hidden="1" x14ac:dyDescent="0.2">
      <c r="A56" s="33"/>
      <c r="B56" s="33"/>
      <c r="C56" s="33"/>
      <c r="D56" s="33"/>
      <c r="E56" s="33"/>
      <c r="F56" s="33"/>
      <c r="G56" s="33"/>
      <c r="H56" s="33"/>
      <c r="I56" s="33"/>
      <c r="J56" s="33"/>
      <c r="K56" s="33"/>
      <c r="L56" s="33"/>
      <c r="M56" s="33"/>
      <c r="N56" s="34"/>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row>
    <row r="57" spans="1:44" hidden="1" x14ac:dyDescent="0.2">
      <c r="A57" s="33"/>
      <c r="B57" s="33"/>
      <c r="C57" s="33"/>
      <c r="D57" s="33"/>
      <c r="E57" s="33"/>
      <c r="F57" s="33"/>
      <c r="G57" s="33"/>
      <c r="H57" s="33"/>
      <c r="I57" s="33"/>
      <c r="J57" s="33"/>
      <c r="K57" s="33"/>
      <c r="L57" s="33"/>
      <c r="M57" s="33"/>
      <c r="N57" s="34"/>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row>
    <row r="58" spans="1:44" hidden="1" x14ac:dyDescent="0.2">
      <c r="A58" s="33"/>
      <c r="B58" s="33"/>
      <c r="C58" s="33"/>
      <c r="D58" s="33"/>
      <c r="E58" s="33"/>
      <c r="F58" s="33"/>
      <c r="G58" s="33"/>
      <c r="H58" s="33"/>
      <c r="I58" s="33"/>
      <c r="J58" s="33"/>
      <c r="K58" s="33"/>
      <c r="L58" s="33"/>
      <c r="M58" s="33"/>
      <c r="N58" s="34"/>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row>
    <row r="59" spans="1:44" hidden="1" x14ac:dyDescent="0.2">
      <c r="A59" s="33"/>
      <c r="B59" s="33"/>
      <c r="C59" s="33"/>
      <c r="D59" s="33"/>
      <c r="E59" s="33"/>
      <c r="F59" s="33"/>
      <c r="G59" s="33"/>
      <c r="H59" s="33"/>
      <c r="I59" s="33"/>
      <c r="J59" s="33"/>
      <c r="K59" s="33"/>
      <c r="L59" s="33"/>
      <c r="M59" s="33"/>
      <c r="N59" s="34"/>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row>
    <row r="60" spans="1:44" hidden="1" x14ac:dyDescent="0.2">
      <c r="A60" s="33"/>
      <c r="B60" s="33"/>
      <c r="C60" s="33"/>
      <c r="D60" s="33"/>
      <c r="E60" s="33"/>
      <c r="F60" s="33"/>
      <c r="G60" s="33"/>
      <c r="H60" s="33"/>
      <c r="I60" s="33"/>
      <c r="J60" s="33"/>
      <c r="K60" s="33"/>
      <c r="L60" s="33"/>
      <c r="M60" s="33"/>
      <c r="N60" s="34"/>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row>
    <row r="61" spans="1:44" hidden="1" x14ac:dyDescent="0.2">
      <c r="A61" s="33"/>
      <c r="B61" s="33"/>
      <c r="C61" s="33"/>
      <c r="D61" s="33"/>
      <c r="E61" s="33"/>
      <c r="F61" s="33"/>
      <c r="G61" s="33"/>
      <c r="H61" s="33"/>
      <c r="I61" s="33"/>
      <c r="J61" s="33"/>
      <c r="K61" s="33"/>
      <c r="L61" s="33"/>
      <c r="M61" s="33"/>
      <c r="N61" s="34"/>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row>
    <row r="62" spans="1:44" hidden="1" x14ac:dyDescent="0.2">
      <c r="A62" s="33"/>
      <c r="B62" s="33"/>
      <c r="C62" s="33"/>
      <c r="D62" s="33"/>
      <c r="E62" s="33"/>
      <c r="F62" s="33"/>
      <c r="G62" s="33"/>
      <c r="H62" s="33"/>
      <c r="I62" s="33"/>
      <c r="J62" s="33"/>
      <c r="K62" s="33"/>
      <c r="L62" s="33"/>
      <c r="M62" s="33"/>
      <c r="N62" s="34"/>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row>
    <row r="63" spans="1:44" hidden="1" x14ac:dyDescent="0.2">
      <c r="A63" s="33"/>
      <c r="B63" s="33"/>
      <c r="C63" s="33"/>
      <c r="D63" s="33"/>
      <c r="E63" s="33"/>
      <c r="F63" s="33"/>
      <c r="G63" s="33"/>
      <c r="H63" s="33"/>
      <c r="I63" s="33"/>
      <c r="J63" s="33"/>
      <c r="K63" s="33"/>
      <c r="L63" s="33"/>
      <c r="M63" s="33"/>
      <c r="N63" s="34"/>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44" hidden="1" x14ac:dyDescent="0.2">
      <c r="A64" s="33"/>
      <c r="B64" s="33"/>
      <c r="C64" s="33"/>
      <c r="D64" s="33"/>
      <c r="E64" s="33"/>
      <c r="F64" s="33"/>
      <c r="G64" s="33"/>
      <c r="H64" s="33"/>
      <c r="I64" s="33"/>
      <c r="J64" s="33"/>
      <c r="K64" s="33"/>
      <c r="L64" s="33"/>
      <c r="M64" s="33"/>
      <c r="N64" s="34"/>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idden="1" x14ac:dyDescent="0.2">
      <c r="A65" s="33"/>
      <c r="B65" s="33"/>
      <c r="C65" s="33"/>
      <c r="D65" s="33"/>
      <c r="E65" s="33"/>
      <c r="F65" s="33"/>
      <c r="G65" s="33"/>
      <c r="H65" s="33"/>
      <c r="I65" s="33"/>
      <c r="J65" s="33"/>
      <c r="K65" s="33"/>
      <c r="L65" s="33"/>
      <c r="M65" s="33"/>
      <c r="N65" s="34"/>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idden="1" x14ac:dyDescent="0.2">
      <c r="A66" s="33"/>
      <c r="B66" s="33"/>
      <c r="C66" s="33"/>
      <c r="D66" s="33"/>
      <c r="E66" s="33"/>
      <c r="F66" s="33"/>
      <c r="G66" s="33"/>
      <c r="H66" s="33"/>
      <c r="I66" s="33"/>
      <c r="J66" s="33"/>
      <c r="K66" s="33"/>
      <c r="L66" s="33"/>
      <c r="M66" s="33"/>
      <c r="N66" s="34"/>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idden="1" x14ac:dyDescent="0.2">
      <c r="A67" s="33"/>
      <c r="B67" s="33"/>
      <c r="C67" s="33"/>
      <c r="D67" s="33"/>
      <c r="E67" s="33"/>
      <c r="F67" s="33"/>
      <c r="G67" s="33"/>
      <c r="H67" s="33"/>
      <c r="I67" s="33"/>
      <c r="J67" s="33"/>
      <c r="K67" s="33"/>
      <c r="L67" s="33"/>
      <c r="M67" s="33"/>
      <c r="N67" s="34"/>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idden="1" x14ac:dyDescent="0.2">
      <c r="A68" s="33"/>
      <c r="B68" s="33"/>
      <c r="C68" s="33"/>
      <c r="D68" s="33"/>
      <c r="E68" s="33"/>
      <c r="F68" s="33"/>
      <c r="G68" s="33"/>
      <c r="H68" s="33"/>
      <c r="I68" s="33"/>
      <c r="J68" s="33"/>
      <c r="K68" s="33"/>
      <c r="L68" s="33"/>
      <c r="M68" s="33"/>
      <c r="N68" s="34"/>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idden="1" x14ac:dyDescent="0.2">
      <c r="A69" s="33"/>
      <c r="B69" s="33"/>
      <c r="C69" s="33"/>
      <c r="D69" s="33"/>
      <c r="E69" s="33"/>
      <c r="F69" s="33"/>
      <c r="G69" s="33"/>
      <c r="H69" s="33"/>
      <c r="I69" s="33"/>
      <c r="J69" s="33"/>
      <c r="K69" s="33"/>
      <c r="L69" s="33"/>
      <c r="M69" s="33"/>
      <c r="N69" s="34"/>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hidden="1" x14ac:dyDescent="0.2">
      <c r="A70" s="33"/>
      <c r="B70" s="33"/>
      <c r="C70" s="33"/>
      <c r="D70" s="33"/>
      <c r="E70" s="33"/>
      <c r="F70" s="33"/>
      <c r="G70" s="33"/>
      <c r="H70" s="33"/>
      <c r="I70" s="33"/>
      <c r="J70" s="33"/>
      <c r="K70" s="33"/>
      <c r="L70" s="33"/>
      <c r="M70" s="33"/>
      <c r="N70" s="34"/>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row>
    <row r="71" spans="1:44" hidden="1" x14ac:dyDescent="0.2">
      <c r="A71" s="33"/>
      <c r="B71" s="33"/>
      <c r="C71" s="33"/>
      <c r="D71" s="33"/>
      <c r="E71" s="33"/>
      <c r="F71" s="33"/>
      <c r="G71" s="33"/>
      <c r="H71" s="33"/>
      <c r="I71" s="33"/>
      <c r="J71" s="33"/>
      <c r="K71" s="33"/>
      <c r="L71" s="33"/>
      <c r="M71" s="33"/>
      <c r="N71" s="34"/>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row>
    <row r="72" spans="1:44" hidden="1" x14ac:dyDescent="0.2">
      <c r="A72" s="33"/>
      <c r="B72" s="33"/>
      <c r="C72" s="33"/>
      <c r="D72" s="33"/>
      <c r="E72" s="33"/>
      <c r="F72" s="33"/>
      <c r="G72" s="33"/>
      <c r="H72" s="33"/>
      <c r="I72" s="33"/>
      <c r="J72" s="33"/>
      <c r="K72" s="33"/>
      <c r="L72" s="33"/>
      <c r="M72" s="33"/>
      <c r="N72" s="34"/>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row>
    <row r="73" spans="1:44" hidden="1" x14ac:dyDescent="0.2">
      <c r="A73" s="33"/>
      <c r="B73" s="33"/>
      <c r="C73" s="33"/>
      <c r="D73" s="33"/>
      <c r="E73" s="33"/>
      <c r="F73" s="33"/>
      <c r="G73" s="33"/>
      <c r="H73" s="33"/>
      <c r="I73" s="33"/>
      <c r="J73" s="33"/>
      <c r="K73" s="33"/>
      <c r="L73" s="33"/>
      <c r="M73" s="33"/>
      <c r="N73" s="34"/>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row>
    <row r="74" spans="1:44" hidden="1" x14ac:dyDescent="0.2">
      <c r="A74" s="33"/>
      <c r="B74" s="33"/>
      <c r="C74" s="33"/>
      <c r="D74" s="33"/>
      <c r="E74" s="33"/>
      <c r="F74" s="33"/>
      <c r="G74" s="33"/>
      <c r="H74" s="33"/>
      <c r="I74" s="33"/>
      <c r="J74" s="33"/>
      <c r="K74" s="33"/>
      <c r="L74" s="33"/>
      <c r="M74" s="33"/>
      <c r="N74" s="34"/>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row>
    <row r="75" spans="1:44" hidden="1" x14ac:dyDescent="0.2">
      <c r="A75" s="33"/>
      <c r="B75" s="33"/>
      <c r="C75" s="33"/>
      <c r="D75" s="33"/>
      <c r="E75" s="33"/>
      <c r="F75" s="33"/>
      <c r="G75" s="33"/>
      <c r="H75" s="33"/>
      <c r="I75" s="33"/>
      <c r="J75" s="33"/>
      <c r="K75" s="33"/>
      <c r="L75" s="33"/>
      <c r="M75" s="33"/>
      <c r="N75" s="34"/>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idden="1" x14ac:dyDescent="0.2">
      <c r="A76" s="33"/>
      <c r="B76" s="33"/>
      <c r="C76" s="33"/>
      <c r="D76" s="33"/>
      <c r="E76" s="33"/>
      <c r="F76" s="33"/>
      <c r="G76" s="33"/>
      <c r="H76" s="33"/>
      <c r="I76" s="33"/>
      <c r="J76" s="33"/>
      <c r="K76" s="33"/>
      <c r="L76" s="33"/>
      <c r="M76" s="33"/>
      <c r="N76" s="34"/>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idden="1" x14ac:dyDescent="0.2">
      <c r="A77" s="33"/>
      <c r="B77" s="33"/>
      <c r="C77" s="33"/>
      <c r="D77" s="33"/>
      <c r="E77" s="33"/>
      <c r="F77" s="33"/>
      <c r="G77" s="33"/>
      <c r="H77" s="33"/>
      <c r="I77" s="33"/>
      <c r="J77" s="33"/>
      <c r="K77" s="33"/>
      <c r="L77" s="33"/>
      <c r="M77" s="33"/>
      <c r="N77" s="34"/>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idden="1" x14ac:dyDescent="0.2">
      <c r="A78" s="33"/>
      <c r="B78" s="33"/>
      <c r="C78" s="33"/>
      <c r="D78" s="33"/>
      <c r="E78" s="33"/>
      <c r="F78" s="33"/>
      <c r="G78" s="33"/>
      <c r="H78" s="33"/>
      <c r="I78" s="33"/>
      <c r="J78" s="33"/>
      <c r="K78" s="33"/>
      <c r="L78" s="33"/>
      <c r="M78" s="33"/>
      <c r="N78" s="34"/>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idden="1" x14ac:dyDescent="0.2">
      <c r="A79" s="33"/>
      <c r="B79" s="33"/>
      <c r="C79" s="33"/>
      <c r="D79" s="33"/>
      <c r="E79" s="33"/>
      <c r="F79" s="33"/>
      <c r="G79" s="33"/>
      <c r="H79" s="33"/>
      <c r="I79" s="33"/>
      <c r="J79" s="33"/>
      <c r="K79" s="33"/>
      <c r="L79" s="33"/>
      <c r="M79" s="33"/>
      <c r="N79" s="34"/>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idden="1" x14ac:dyDescent="0.2">
      <c r="A80" s="33"/>
      <c r="B80" s="33"/>
      <c r="C80" s="33"/>
      <c r="D80" s="33"/>
      <c r="E80" s="33"/>
      <c r="F80" s="33"/>
      <c r="G80" s="33"/>
      <c r="H80" s="33"/>
      <c r="I80" s="33"/>
      <c r="J80" s="33"/>
      <c r="K80" s="33"/>
      <c r="L80" s="33"/>
      <c r="M80" s="33"/>
      <c r="N80" s="34"/>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idden="1" x14ac:dyDescent="0.2">
      <c r="A81" s="33"/>
      <c r="B81" s="33"/>
      <c r="C81" s="33"/>
      <c r="D81" s="33"/>
      <c r="E81" s="33"/>
      <c r="F81" s="33"/>
      <c r="G81" s="33"/>
      <c r="H81" s="33"/>
      <c r="I81" s="33"/>
      <c r="J81" s="33"/>
      <c r="K81" s="33"/>
      <c r="L81" s="33"/>
      <c r="M81" s="33"/>
      <c r="N81" s="34"/>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hidden="1" x14ac:dyDescent="0.2">
      <c r="A82" s="33"/>
      <c r="B82" s="33"/>
      <c r="C82" s="33"/>
      <c r="D82" s="33"/>
      <c r="E82" s="33"/>
      <c r="F82" s="33"/>
      <c r="G82" s="33"/>
      <c r="H82" s="33"/>
      <c r="I82" s="33"/>
      <c r="J82" s="33"/>
      <c r="K82" s="33"/>
      <c r="L82" s="33"/>
      <c r="M82" s="33"/>
      <c r="N82" s="34"/>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row>
  </sheetData>
  <sheetProtection selectLockedCells="1" selectUnlockedCells="1"/>
  <hyperlinks>
    <hyperlink ref="N34" r:id="rId1" tooltip="Klik hier voor meer tips." xr:uid="{02F02AB4-3CE7-442C-8957-C68B1FBFB24C}"/>
  </hyperlinks>
  <pageMargins left="0.24000000000000002" right="0.24000000000000002" top="0.43000000000000005" bottom="0.49" header="0.17000000000000004" footer="0.24000000000000002"/>
  <pageSetup paperSize="9" scale="43" orientation="portrait"/>
  <headerFooter>
    <oddHeader>&amp;R&amp;8&amp;U&amp;K000000G-Info</oddHeader>
    <oddFooter>&amp;L&amp;8&amp;D, &amp;T&amp;C&amp;8&amp;F/&amp;A&amp;R&amp;8Pag. &amp;P van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9">
    <tabColor rgb="FF00A1CD"/>
  </sheetPr>
  <dimension ref="B2:I63"/>
  <sheetViews>
    <sheetView showGridLines="0" zoomScaleNormal="100" workbookViewId="0"/>
  </sheetViews>
  <sheetFormatPr defaultRowHeight="15" x14ac:dyDescent="0.25"/>
  <cols>
    <col min="1" max="1" width="2.85546875" customWidth="1"/>
    <col min="3" max="3" width="9.28515625" customWidth="1"/>
    <col min="4" max="4" width="12.5703125" bestFit="1" customWidth="1"/>
    <col min="5" max="5" width="15.5703125" customWidth="1"/>
  </cols>
  <sheetData>
    <row r="2" spans="2:5" x14ac:dyDescent="0.25">
      <c r="B2" t="s">
        <v>6</v>
      </c>
      <c r="C2" t="s">
        <v>19</v>
      </c>
      <c r="D2" t="s">
        <v>0</v>
      </c>
      <c r="E2" t="s">
        <v>25</v>
      </c>
    </row>
    <row r="3" spans="2:5" x14ac:dyDescent="0.25">
      <c r="B3" s="4">
        <v>2016</v>
      </c>
      <c r="C3" s="4">
        <v>11</v>
      </c>
      <c r="D3" s="3">
        <v>5163000</v>
      </c>
    </row>
    <row r="4" spans="2:5" x14ac:dyDescent="0.25">
      <c r="B4" s="4">
        <v>2016</v>
      </c>
      <c r="C4" s="4">
        <v>12</v>
      </c>
      <c r="D4" s="3">
        <v>5212000</v>
      </c>
    </row>
    <row r="5" spans="2:5" x14ac:dyDescent="0.25">
      <c r="B5" s="4">
        <v>2017</v>
      </c>
      <c r="C5" s="4">
        <v>1</v>
      </c>
      <c r="D5" s="3">
        <v>5024000</v>
      </c>
    </row>
    <row r="6" spans="2:5" x14ac:dyDescent="0.25">
      <c r="B6" s="4">
        <v>2017</v>
      </c>
      <c r="C6" s="4">
        <v>2</v>
      </c>
      <c r="D6" s="3">
        <v>4788000</v>
      </c>
    </row>
    <row r="7" spans="2:5" x14ac:dyDescent="0.25">
      <c r="B7" s="4">
        <v>2017</v>
      </c>
      <c r="C7" s="4">
        <v>3</v>
      </c>
      <c r="D7" s="3">
        <v>5717000</v>
      </c>
    </row>
    <row r="8" spans="2:5" x14ac:dyDescent="0.25">
      <c r="B8" s="4">
        <v>2017</v>
      </c>
      <c r="C8" s="4">
        <v>4</v>
      </c>
      <c r="D8" s="3">
        <v>6526000</v>
      </c>
    </row>
    <row r="9" spans="2:5" x14ac:dyDescent="0.25">
      <c r="B9" s="4">
        <v>2017</v>
      </c>
      <c r="C9" s="4">
        <v>5</v>
      </c>
      <c r="D9" s="3">
        <v>6989000</v>
      </c>
    </row>
    <row r="10" spans="2:5" x14ac:dyDescent="0.25">
      <c r="B10" s="4">
        <v>2017</v>
      </c>
      <c r="C10" s="4">
        <v>6</v>
      </c>
      <c r="D10" s="3">
        <v>6904000</v>
      </c>
    </row>
    <row r="11" spans="2:5" x14ac:dyDescent="0.25">
      <c r="B11" s="4">
        <v>2017</v>
      </c>
      <c r="C11" s="4">
        <v>7</v>
      </c>
      <c r="D11" s="3">
        <v>7533000</v>
      </c>
    </row>
    <row r="12" spans="2:5" x14ac:dyDescent="0.25">
      <c r="B12" s="4">
        <v>2017</v>
      </c>
      <c r="C12" s="4">
        <v>8</v>
      </c>
      <c r="D12" s="3">
        <v>7608000</v>
      </c>
    </row>
    <row r="13" spans="2:5" x14ac:dyDescent="0.25">
      <c r="B13" s="4">
        <v>2017</v>
      </c>
      <c r="C13" s="4">
        <v>9</v>
      </c>
      <c r="D13" s="3">
        <v>7044000</v>
      </c>
    </row>
    <row r="14" spans="2:5" x14ac:dyDescent="0.25">
      <c r="B14" s="4">
        <v>2017</v>
      </c>
      <c r="C14" s="4">
        <v>10</v>
      </c>
      <c r="D14" s="3">
        <v>6976000</v>
      </c>
    </row>
    <row r="15" spans="2:5" x14ac:dyDescent="0.25">
      <c r="B15" s="4">
        <v>2017</v>
      </c>
      <c r="C15" s="4">
        <v>11</v>
      </c>
      <c r="D15" s="3">
        <v>5657000</v>
      </c>
      <c r="E15" s="7">
        <f>D15/D3-1</f>
        <v>9.5680805733100893E-2</v>
      </c>
    </row>
    <row r="16" spans="2:5" x14ac:dyDescent="0.25">
      <c r="B16" s="4">
        <v>2017</v>
      </c>
      <c r="C16" s="4">
        <v>12</v>
      </c>
      <c r="D16" s="3">
        <v>5438000</v>
      </c>
      <c r="E16" s="7">
        <f t="shared" ref="E16:E63" si="0">D16/D4-1</f>
        <v>4.3361473522639971E-2</v>
      </c>
    </row>
    <row r="17" spans="2:5" x14ac:dyDescent="0.25">
      <c r="B17" s="4">
        <v>2018</v>
      </c>
      <c r="C17" s="4">
        <v>1</v>
      </c>
      <c r="D17" s="3">
        <v>5411000</v>
      </c>
      <c r="E17" s="7">
        <f t="shared" si="0"/>
        <v>7.703025477707004E-2</v>
      </c>
    </row>
    <row r="18" spans="2:5" x14ac:dyDescent="0.25">
      <c r="B18" s="4">
        <v>2018</v>
      </c>
      <c r="C18" s="4">
        <v>2</v>
      </c>
      <c r="D18" s="3">
        <v>5237000</v>
      </c>
      <c r="E18" s="7">
        <f t="shared" si="0"/>
        <v>9.3776106934001735E-2</v>
      </c>
    </row>
    <row r="19" spans="2:5" x14ac:dyDescent="0.25">
      <c r="B19" s="4">
        <v>2018</v>
      </c>
      <c r="C19" s="4">
        <v>3</v>
      </c>
      <c r="D19" s="3">
        <v>6151000</v>
      </c>
      <c r="E19" s="7">
        <f t="shared" si="0"/>
        <v>7.5913940878082897E-2</v>
      </c>
    </row>
    <row r="20" spans="2:5" x14ac:dyDescent="0.25">
      <c r="B20" s="4">
        <v>2018</v>
      </c>
      <c r="C20" s="4">
        <v>4</v>
      </c>
      <c r="D20" s="3">
        <v>6731000</v>
      </c>
      <c r="E20" s="7">
        <f t="shared" si="0"/>
        <v>3.1412810297272387E-2</v>
      </c>
    </row>
    <row r="21" spans="2:5" x14ac:dyDescent="0.25">
      <c r="B21" s="4">
        <v>2018</v>
      </c>
      <c r="C21" s="4">
        <v>5</v>
      </c>
      <c r="D21" s="3">
        <v>7262000</v>
      </c>
      <c r="E21" s="7">
        <f t="shared" si="0"/>
        <v>3.9061382171984516E-2</v>
      </c>
    </row>
    <row r="22" spans="2:5" x14ac:dyDescent="0.25">
      <c r="B22" s="4">
        <v>2018</v>
      </c>
      <c r="C22" s="4">
        <v>6</v>
      </c>
      <c r="D22" s="3">
        <v>7234000</v>
      </c>
      <c r="E22" s="7">
        <f t="shared" si="0"/>
        <v>4.7798377752027887E-2</v>
      </c>
    </row>
    <row r="23" spans="2:5" x14ac:dyDescent="0.25">
      <c r="B23" s="4">
        <v>2018</v>
      </c>
      <c r="C23" s="4">
        <v>7</v>
      </c>
      <c r="D23" s="3">
        <v>7692000</v>
      </c>
      <c r="E23" s="7">
        <f t="shared" si="0"/>
        <v>2.1107128634010319E-2</v>
      </c>
    </row>
    <row r="24" spans="2:5" x14ac:dyDescent="0.25">
      <c r="B24" s="4">
        <v>2018</v>
      </c>
      <c r="C24" s="4">
        <v>8</v>
      </c>
      <c r="D24" s="3">
        <v>7787000</v>
      </c>
      <c r="E24" s="7">
        <f t="shared" si="0"/>
        <v>2.3527865404836978E-2</v>
      </c>
    </row>
    <row r="25" spans="2:5" x14ac:dyDescent="0.25">
      <c r="B25" s="4">
        <v>2018</v>
      </c>
      <c r="C25" s="4">
        <v>9</v>
      </c>
      <c r="D25" s="3">
        <v>7294000</v>
      </c>
      <c r="E25" s="7">
        <f t="shared" si="0"/>
        <v>3.5491198182850736E-2</v>
      </c>
    </row>
    <row r="26" spans="2:5" x14ac:dyDescent="0.25">
      <c r="B26" s="4">
        <v>2018</v>
      </c>
      <c r="C26" s="4">
        <v>10</v>
      </c>
      <c r="D26" s="3">
        <v>7263000</v>
      </c>
      <c r="E26" s="7">
        <f t="shared" si="0"/>
        <v>4.1141055045871511E-2</v>
      </c>
    </row>
    <row r="27" spans="2:5" x14ac:dyDescent="0.25">
      <c r="B27" s="4">
        <v>2018</v>
      </c>
      <c r="C27" s="4">
        <v>11</v>
      </c>
      <c r="D27" s="3">
        <v>5803000</v>
      </c>
      <c r="E27" s="7">
        <f t="shared" si="0"/>
        <v>2.5808732543751045E-2</v>
      </c>
    </row>
    <row r="28" spans="2:5" x14ac:dyDescent="0.25">
      <c r="B28" s="4">
        <v>2018</v>
      </c>
      <c r="C28" s="4">
        <v>12</v>
      </c>
      <c r="D28" s="3">
        <v>5743000</v>
      </c>
      <c r="E28" s="7">
        <f t="shared" si="0"/>
        <v>5.6086796616403145E-2</v>
      </c>
    </row>
    <row r="29" spans="2:5" x14ac:dyDescent="0.25">
      <c r="B29" s="4">
        <v>2019</v>
      </c>
      <c r="C29" s="4">
        <v>1</v>
      </c>
      <c r="D29" s="3">
        <v>5495000</v>
      </c>
      <c r="E29" s="7">
        <f t="shared" si="0"/>
        <v>1.5523932729624823E-2</v>
      </c>
    </row>
    <row r="30" spans="2:5" x14ac:dyDescent="0.25">
      <c r="B30" s="4">
        <v>2019</v>
      </c>
      <c r="C30" s="4">
        <v>2</v>
      </c>
      <c r="D30" s="3">
        <v>5352000</v>
      </c>
      <c r="E30" s="7">
        <f t="shared" si="0"/>
        <v>2.1959136910444821E-2</v>
      </c>
    </row>
    <row r="31" spans="2:5" x14ac:dyDescent="0.25">
      <c r="B31" s="4">
        <v>2019</v>
      </c>
      <c r="C31" s="4">
        <v>3</v>
      </c>
      <c r="D31" s="3">
        <v>6271000</v>
      </c>
      <c r="E31" s="7">
        <f t="shared" si="0"/>
        <v>1.950902292310186E-2</v>
      </c>
    </row>
    <row r="32" spans="2:5" x14ac:dyDescent="0.25">
      <c r="B32" s="4">
        <v>2019</v>
      </c>
      <c r="C32" s="4">
        <v>4</v>
      </c>
      <c r="D32" s="3">
        <v>6926000</v>
      </c>
      <c r="E32" s="7">
        <f t="shared" si="0"/>
        <v>2.8970435299361164E-2</v>
      </c>
    </row>
    <row r="33" spans="2:5" x14ac:dyDescent="0.25">
      <c r="B33" s="4">
        <v>2019</v>
      </c>
      <c r="C33" s="4">
        <v>5</v>
      </c>
      <c r="D33" s="3">
        <v>7397000</v>
      </c>
      <c r="E33" s="7">
        <f t="shared" si="0"/>
        <v>1.858992013219507E-2</v>
      </c>
    </row>
    <row r="34" spans="2:5" x14ac:dyDescent="0.25">
      <c r="B34" s="4">
        <v>2019</v>
      </c>
      <c r="C34" s="4">
        <v>6</v>
      </c>
      <c r="D34" s="3">
        <v>7471000</v>
      </c>
      <c r="E34" s="7">
        <f t="shared" si="0"/>
        <v>3.276195742327892E-2</v>
      </c>
    </row>
    <row r="35" spans="2:5" x14ac:dyDescent="0.25">
      <c r="B35" s="4">
        <v>2019</v>
      </c>
      <c r="C35" s="4">
        <v>7</v>
      </c>
      <c r="D35" s="3">
        <v>7730000</v>
      </c>
      <c r="E35" s="7">
        <f t="shared" si="0"/>
        <v>4.9401976079042065E-3</v>
      </c>
    </row>
    <row r="36" spans="2:5" x14ac:dyDescent="0.25">
      <c r="B36" s="4">
        <v>2019</v>
      </c>
      <c r="C36" s="4">
        <v>8</v>
      </c>
      <c r="D36" s="3">
        <v>7859000</v>
      </c>
      <c r="E36" s="7">
        <f t="shared" si="0"/>
        <v>9.246179529985854E-3</v>
      </c>
    </row>
    <row r="37" spans="2:5" x14ac:dyDescent="0.25">
      <c r="B37" s="4">
        <v>2019</v>
      </c>
      <c r="C37" s="4">
        <v>9</v>
      </c>
      <c r="D37" s="3">
        <v>7486000</v>
      </c>
      <c r="E37" s="7">
        <f t="shared" si="0"/>
        <v>2.6323005209761385E-2</v>
      </c>
    </row>
    <row r="38" spans="2:5" x14ac:dyDescent="0.25">
      <c r="B38" s="4">
        <v>2019</v>
      </c>
      <c r="C38" s="4">
        <v>10</v>
      </c>
      <c r="D38" s="3">
        <v>7354000</v>
      </c>
      <c r="E38" s="7">
        <f t="shared" si="0"/>
        <v>1.2529257882417655E-2</v>
      </c>
    </row>
    <row r="39" spans="2:5" x14ac:dyDescent="0.25">
      <c r="B39" s="4">
        <v>2019</v>
      </c>
      <c r="C39" s="4">
        <v>11</v>
      </c>
      <c r="D39" s="3">
        <v>5886000</v>
      </c>
      <c r="E39" s="7">
        <f t="shared" si="0"/>
        <v>1.4302946751680201E-2</v>
      </c>
    </row>
    <row r="40" spans="2:5" x14ac:dyDescent="0.25">
      <c r="B40" s="4">
        <v>2019</v>
      </c>
      <c r="C40" s="4">
        <v>12</v>
      </c>
      <c r="D40" s="3">
        <v>5939000</v>
      </c>
      <c r="E40" s="7">
        <f t="shared" si="0"/>
        <v>3.4128504266063064E-2</v>
      </c>
    </row>
    <row r="41" spans="2:5" x14ac:dyDescent="0.25">
      <c r="B41" s="4">
        <v>2020</v>
      </c>
      <c r="C41" s="4">
        <v>1</v>
      </c>
      <c r="D41" s="3">
        <v>5595000</v>
      </c>
      <c r="E41" s="7">
        <f t="shared" si="0"/>
        <v>1.8198362147406666E-2</v>
      </c>
    </row>
    <row r="42" spans="2:5" x14ac:dyDescent="0.25">
      <c r="B42" s="4">
        <v>2020</v>
      </c>
      <c r="C42" s="4">
        <v>2</v>
      </c>
      <c r="D42" s="3">
        <v>5282000</v>
      </c>
      <c r="E42" s="7">
        <f t="shared" si="0"/>
        <v>-1.3079222720478345E-2</v>
      </c>
    </row>
    <row r="43" spans="2:5" x14ac:dyDescent="0.25">
      <c r="B43" s="4">
        <v>2020</v>
      </c>
      <c r="C43" s="4">
        <v>3</v>
      </c>
      <c r="D43" s="3">
        <v>2774000</v>
      </c>
      <c r="E43" s="7">
        <f t="shared" si="0"/>
        <v>-0.55764630840376328</v>
      </c>
    </row>
    <row r="44" spans="2:5" x14ac:dyDescent="0.25">
      <c r="B44" s="4">
        <v>2020</v>
      </c>
      <c r="C44" s="4">
        <v>4</v>
      </c>
      <c r="D44" s="3">
        <v>134000</v>
      </c>
      <c r="E44" s="7">
        <f t="shared" si="0"/>
        <v>-0.98065261334103382</v>
      </c>
    </row>
    <row r="45" spans="2:5" x14ac:dyDescent="0.25">
      <c r="B45" s="4">
        <v>2020</v>
      </c>
      <c r="C45" s="4">
        <v>5</v>
      </c>
      <c r="D45" s="3">
        <v>220000</v>
      </c>
      <c r="E45" s="7">
        <f t="shared" si="0"/>
        <v>-0.97025821278896851</v>
      </c>
    </row>
    <row r="46" spans="2:5" x14ac:dyDescent="0.25">
      <c r="B46" s="4">
        <v>2020</v>
      </c>
      <c r="C46" s="4">
        <v>6</v>
      </c>
      <c r="D46" s="3">
        <v>527000</v>
      </c>
      <c r="E46" s="7">
        <f t="shared" si="0"/>
        <v>-0.9294605809128631</v>
      </c>
    </row>
    <row r="47" spans="2:5" x14ac:dyDescent="0.25">
      <c r="B47" s="4">
        <v>2020</v>
      </c>
      <c r="C47" s="4">
        <v>7</v>
      </c>
      <c r="D47" s="3">
        <v>1691000</v>
      </c>
      <c r="E47" s="7">
        <f t="shared" si="0"/>
        <v>-0.78124191461837</v>
      </c>
    </row>
    <row r="48" spans="2:5" x14ac:dyDescent="0.25">
      <c r="B48" s="4">
        <v>2020</v>
      </c>
      <c r="C48" s="4">
        <v>8</v>
      </c>
      <c r="D48" s="3">
        <v>2243000</v>
      </c>
      <c r="E48" s="7">
        <f t="shared" si="0"/>
        <v>-0.71459473215421809</v>
      </c>
    </row>
    <row r="49" spans="2:9" x14ac:dyDescent="0.25">
      <c r="B49" s="4">
        <v>2020</v>
      </c>
      <c r="C49" s="4">
        <v>9</v>
      </c>
      <c r="D49" s="3">
        <v>1547000</v>
      </c>
      <c r="E49" s="7">
        <f t="shared" si="0"/>
        <v>-0.79334758215335288</v>
      </c>
    </row>
    <row r="50" spans="2:9" x14ac:dyDescent="0.25">
      <c r="B50" s="4">
        <v>2020</v>
      </c>
      <c r="C50" s="4">
        <v>10</v>
      </c>
      <c r="D50" s="3">
        <v>1303000</v>
      </c>
      <c r="E50" s="7">
        <f t="shared" si="0"/>
        <v>-0.82281751427794392</v>
      </c>
    </row>
    <row r="51" spans="2:9" x14ac:dyDescent="0.25">
      <c r="B51" s="4">
        <v>2020</v>
      </c>
      <c r="C51" s="4">
        <v>11</v>
      </c>
      <c r="D51" s="3">
        <v>965000</v>
      </c>
      <c r="E51" s="7">
        <f t="shared" si="0"/>
        <v>-0.83605164797825349</v>
      </c>
    </row>
    <row r="52" spans="2:9" x14ac:dyDescent="0.25">
      <c r="B52" s="4">
        <v>2020</v>
      </c>
      <c r="C52" s="4">
        <v>12</v>
      </c>
      <c r="D52" s="3">
        <v>1306000</v>
      </c>
      <c r="E52" s="7">
        <f t="shared" si="0"/>
        <v>-0.78009765953864285</v>
      </c>
    </row>
    <row r="53" spans="2:9" x14ac:dyDescent="0.25">
      <c r="B53" s="4">
        <v>2021</v>
      </c>
      <c r="C53" s="4">
        <v>1</v>
      </c>
      <c r="D53" s="3">
        <v>910000</v>
      </c>
      <c r="E53" s="7">
        <f t="shared" si="0"/>
        <v>-0.837354781054513</v>
      </c>
      <c r="I53" s="2"/>
    </row>
    <row r="54" spans="2:9" x14ac:dyDescent="0.25">
      <c r="B54" s="4">
        <v>2021</v>
      </c>
      <c r="C54" s="4">
        <v>2</v>
      </c>
      <c r="D54" s="3">
        <v>520000</v>
      </c>
      <c r="E54" s="7">
        <f t="shared" si="0"/>
        <v>-0.90155244225672093</v>
      </c>
    </row>
    <row r="55" spans="2:9" x14ac:dyDescent="0.25">
      <c r="B55" s="4">
        <v>2021</v>
      </c>
      <c r="C55" s="4">
        <v>3</v>
      </c>
      <c r="D55" s="3">
        <v>677000</v>
      </c>
      <c r="E55" s="7">
        <f t="shared" si="0"/>
        <v>-0.7559480894015862</v>
      </c>
    </row>
    <row r="56" spans="2:9" x14ac:dyDescent="0.25">
      <c r="B56" s="4">
        <v>2021</v>
      </c>
      <c r="C56" s="4">
        <v>4</v>
      </c>
      <c r="D56" s="3">
        <v>818000</v>
      </c>
      <c r="E56" s="7">
        <f t="shared" si="0"/>
        <v>5.1044776119402986</v>
      </c>
    </row>
    <row r="57" spans="2:9" x14ac:dyDescent="0.25">
      <c r="B57" s="4">
        <v>2021</v>
      </c>
      <c r="C57" s="4">
        <v>5</v>
      </c>
      <c r="D57" s="3">
        <v>1170000</v>
      </c>
      <c r="E57" s="7">
        <f t="shared" si="0"/>
        <v>4.3181818181818183</v>
      </c>
    </row>
    <row r="58" spans="2:9" x14ac:dyDescent="0.25">
      <c r="B58" s="4">
        <v>2021</v>
      </c>
      <c r="C58" s="4">
        <v>6</v>
      </c>
      <c r="D58" s="3">
        <v>1870000</v>
      </c>
      <c r="E58" s="7">
        <f t="shared" si="0"/>
        <v>2.5483870967741935</v>
      </c>
    </row>
    <row r="59" spans="2:9" x14ac:dyDescent="0.25">
      <c r="B59" s="4">
        <v>2021</v>
      </c>
      <c r="C59" s="4">
        <v>7</v>
      </c>
      <c r="D59" s="3">
        <v>3515000</v>
      </c>
      <c r="E59" s="7">
        <f t="shared" si="0"/>
        <v>1.0786516853932584</v>
      </c>
    </row>
    <row r="60" spans="2:9" x14ac:dyDescent="0.25">
      <c r="B60" s="4">
        <v>2021</v>
      </c>
      <c r="C60" s="4">
        <v>8</v>
      </c>
      <c r="D60" s="3">
        <v>4479000</v>
      </c>
      <c r="E60" s="7">
        <f t="shared" si="0"/>
        <v>0.99687917967008466</v>
      </c>
    </row>
    <row r="61" spans="2:9" x14ac:dyDescent="0.25">
      <c r="B61" s="4">
        <v>2021</v>
      </c>
      <c r="C61" s="4">
        <v>9</v>
      </c>
      <c r="D61" s="3">
        <v>4013000</v>
      </c>
      <c r="E61" s="7">
        <f t="shared" si="0"/>
        <v>1.5940530058177118</v>
      </c>
    </row>
    <row r="62" spans="2:9" x14ac:dyDescent="0.25">
      <c r="B62" s="4">
        <v>2021</v>
      </c>
      <c r="C62" s="4">
        <v>10</v>
      </c>
      <c r="D62" s="3">
        <v>4396000</v>
      </c>
      <c r="E62" s="7">
        <f t="shared" si="0"/>
        <v>2.3737528779739065</v>
      </c>
    </row>
    <row r="63" spans="2:9" x14ac:dyDescent="0.25">
      <c r="B63" s="4">
        <v>2021</v>
      </c>
      <c r="C63" s="4">
        <v>11</v>
      </c>
      <c r="D63" s="3">
        <v>3493000</v>
      </c>
      <c r="E63" s="7">
        <f t="shared" si="0"/>
        <v>2.6196891191709843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rgb="FF2581C4"/>
  </sheetPr>
  <dimension ref="B2:I64"/>
  <sheetViews>
    <sheetView showGridLines="0" zoomScaleNormal="100" workbookViewId="0"/>
  </sheetViews>
  <sheetFormatPr defaultColWidth="9.140625" defaultRowHeight="15" x14ac:dyDescent="0.25"/>
  <cols>
    <col min="1" max="1" width="2.85546875" style="8" customWidth="1"/>
    <col min="2" max="2" width="7.140625" style="8" bestFit="1" customWidth="1"/>
    <col min="3" max="3" width="9.28515625" style="8" customWidth="1"/>
    <col min="4" max="4" width="8.5703125" style="8" customWidth="1"/>
    <col min="5" max="5" width="14.140625" style="8" customWidth="1"/>
    <col min="6" max="6" width="14" style="8" customWidth="1"/>
    <col min="7" max="7" width="12.28515625" style="8" customWidth="1"/>
    <col min="8" max="8" width="13.140625" style="8" customWidth="1"/>
    <col min="9" max="16384" width="9.140625" style="8"/>
  </cols>
  <sheetData>
    <row r="2" spans="2:9" ht="15.75" x14ac:dyDescent="0.25">
      <c r="H2" s="12" t="s">
        <v>26</v>
      </c>
    </row>
    <row r="3" spans="2:9" x14ac:dyDescent="0.25">
      <c r="B3" s="8" t="s">
        <v>6</v>
      </c>
      <c r="C3" s="8" t="s">
        <v>19</v>
      </c>
      <c r="D3" s="8" t="s">
        <v>4</v>
      </c>
      <c r="E3" s="8" t="s">
        <v>3</v>
      </c>
      <c r="F3" s="8" t="s">
        <v>2</v>
      </c>
      <c r="G3" s="8" t="s">
        <v>1</v>
      </c>
      <c r="H3" s="8" t="s">
        <v>27</v>
      </c>
    </row>
    <row r="4" spans="2:9" x14ac:dyDescent="0.25">
      <c r="B4" s="9">
        <v>2016</v>
      </c>
      <c r="C4" s="10">
        <v>4</v>
      </c>
      <c r="D4" s="8">
        <v>92.3</v>
      </c>
      <c r="E4" s="8">
        <v>37.6</v>
      </c>
      <c r="F4" s="8">
        <v>40.6</v>
      </c>
      <c r="G4" s="8">
        <v>13.5</v>
      </c>
      <c r="H4" s="8">
        <v>103.1</v>
      </c>
    </row>
    <row r="5" spans="2:9" x14ac:dyDescent="0.25">
      <c r="B5" s="9">
        <v>2016</v>
      </c>
      <c r="C5" s="10">
        <v>5</v>
      </c>
      <c r="D5" s="8">
        <v>97.6</v>
      </c>
      <c r="E5" s="8">
        <v>38</v>
      </c>
      <c r="F5" s="8">
        <v>44.7</v>
      </c>
      <c r="G5" s="8">
        <v>14.3</v>
      </c>
      <c r="H5" s="11">
        <v>109.05027932960894</v>
      </c>
      <c r="I5" s="11"/>
    </row>
    <row r="6" spans="2:9" x14ac:dyDescent="0.25">
      <c r="B6" s="9">
        <v>2016</v>
      </c>
      <c r="C6" s="10">
        <v>6</v>
      </c>
      <c r="D6" s="8">
        <v>97.2</v>
      </c>
      <c r="E6" s="8">
        <v>38.4</v>
      </c>
      <c r="F6" s="8">
        <v>44.2</v>
      </c>
      <c r="G6" s="8">
        <v>14.1</v>
      </c>
      <c r="H6" s="11">
        <v>108.60335195530726</v>
      </c>
      <c r="I6" s="11"/>
    </row>
    <row r="7" spans="2:9" x14ac:dyDescent="0.25">
      <c r="B7" s="9">
        <v>2016</v>
      </c>
      <c r="C7" s="10">
        <v>7</v>
      </c>
      <c r="D7" s="8">
        <v>96.9</v>
      </c>
      <c r="E7" s="8">
        <v>36.9</v>
      </c>
      <c r="F7" s="8">
        <v>43.5</v>
      </c>
      <c r="G7" s="8">
        <v>15.9</v>
      </c>
      <c r="H7" s="11">
        <v>108.26815642458101</v>
      </c>
      <c r="I7" s="11"/>
    </row>
    <row r="8" spans="2:9" x14ac:dyDescent="0.25">
      <c r="B8" s="9">
        <v>2016</v>
      </c>
      <c r="C8" s="10">
        <v>8</v>
      </c>
      <c r="D8" s="8">
        <v>95.3</v>
      </c>
      <c r="E8" s="8">
        <v>35.700000000000003</v>
      </c>
      <c r="F8" s="8">
        <v>43.2</v>
      </c>
      <c r="G8" s="8">
        <v>15.9</v>
      </c>
      <c r="H8" s="11">
        <v>106.4804469273743</v>
      </c>
      <c r="I8" s="11"/>
    </row>
    <row r="9" spans="2:9" x14ac:dyDescent="0.25">
      <c r="B9" s="9">
        <v>2016</v>
      </c>
      <c r="C9" s="10">
        <v>9</v>
      </c>
      <c r="D9" s="8">
        <v>95.4</v>
      </c>
      <c r="E9" s="8">
        <v>38.6</v>
      </c>
      <c r="F9" s="8">
        <v>41.3</v>
      </c>
      <c r="G9" s="8">
        <v>14.9</v>
      </c>
      <c r="H9" s="11">
        <v>106.59217877094973</v>
      </c>
      <c r="I9" s="11"/>
    </row>
    <row r="10" spans="2:9" x14ac:dyDescent="0.25">
      <c r="B10" s="9">
        <v>2016</v>
      </c>
      <c r="C10" s="10">
        <v>10</v>
      </c>
      <c r="D10" s="8">
        <v>96.1</v>
      </c>
      <c r="E10" s="8">
        <v>38.1</v>
      </c>
      <c r="F10" s="8">
        <v>42.9</v>
      </c>
      <c r="G10" s="8">
        <v>14.5</v>
      </c>
      <c r="H10" s="11">
        <v>107.37430167597766</v>
      </c>
      <c r="I10" s="11"/>
    </row>
    <row r="11" spans="2:9" x14ac:dyDescent="0.25">
      <c r="B11" s="9">
        <v>2016</v>
      </c>
      <c r="C11" s="10">
        <v>11</v>
      </c>
      <c r="D11" s="8">
        <v>90.9</v>
      </c>
      <c r="E11" s="8">
        <v>38.200000000000003</v>
      </c>
      <c r="F11" s="8">
        <v>39.5</v>
      </c>
      <c r="G11" s="8">
        <v>12.6</v>
      </c>
      <c r="H11" s="11">
        <v>101.56424581005588</v>
      </c>
      <c r="I11" s="11"/>
    </row>
    <row r="12" spans="2:9" x14ac:dyDescent="0.25">
      <c r="B12" s="9">
        <v>2016</v>
      </c>
      <c r="C12" s="10">
        <v>12</v>
      </c>
      <c r="D12" s="8">
        <v>90</v>
      </c>
      <c r="E12" s="8">
        <v>37.6</v>
      </c>
      <c r="F12" s="8">
        <v>39.1</v>
      </c>
      <c r="G12" s="8">
        <v>12.7</v>
      </c>
      <c r="H12" s="11">
        <v>100.55865921787711</v>
      </c>
      <c r="I12" s="11"/>
    </row>
    <row r="13" spans="2:9" x14ac:dyDescent="0.25">
      <c r="B13" s="9">
        <v>2017</v>
      </c>
      <c r="C13" s="10">
        <v>1</v>
      </c>
      <c r="D13" s="8">
        <v>90.6</v>
      </c>
      <c r="E13" s="8">
        <v>35.700000000000003</v>
      </c>
      <c r="F13" s="8">
        <v>41.9</v>
      </c>
      <c r="G13" s="8">
        <v>12.4</v>
      </c>
      <c r="H13" s="11">
        <v>101.2290502793296</v>
      </c>
      <c r="I13" s="11"/>
    </row>
    <row r="14" spans="2:9" x14ac:dyDescent="0.25">
      <c r="B14" s="9">
        <v>2017</v>
      </c>
      <c r="C14" s="10">
        <v>2</v>
      </c>
      <c r="D14" s="8">
        <v>83.4</v>
      </c>
      <c r="E14" s="8">
        <v>34.9</v>
      </c>
      <c r="F14" s="8">
        <v>36.5</v>
      </c>
      <c r="G14" s="8">
        <v>11.5</v>
      </c>
      <c r="H14" s="11">
        <v>93.184357541899445</v>
      </c>
      <c r="I14" s="11"/>
    </row>
    <row r="15" spans="2:9" x14ac:dyDescent="0.25">
      <c r="B15" s="9">
        <v>2017</v>
      </c>
      <c r="C15" s="10">
        <v>3</v>
      </c>
      <c r="D15" s="8">
        <v>97.7</v>
      </c>
      <c r="E15" s="8">
        <v>40.6</v>
      </c>
      <c r="F15" s="8">
        <v>42.9</v>
      </c>
      <c r="G15" s="8">
        <v>13.5</v>
      </c>
      <c r="H15" s="11">
        <v>109.16201117318435</v>
      </c>
      <c r="I15" s="11"/>
    </row>
    <row r="16" spans="2:9" x14ac:dyDescent="0.25">
      <c r="B16" s="9">
        <v>2017</v>
      </c>
      <c r="C16" s="10">
        <v>4</v>
      </c>
      <c r="D16" s="8">
        <v>95</v>
      </c>
      <c r="E16" s="8">
        <v>37</v>
      </c>
      <c r="F16" s="8">
        <v>43.1</v>
      </c>
      <c r="G16" s="8">
        <v>14.3</v>
      </c>
      <c r="H16" s="11">
        <v>106.14525139664805</v>
      </c>
      <c r="I16" s="11"/>
    </row>
    <row r="17" spans="2:9" x14ac:dyDescent="0.25">
      <c r="B17" s="9">
        <v>2017</v>
      </c>
      <c r="C17" s="10">
        <v>5</v>
      </c>
      <c r="D17" s="8">
        <v>99.2</v>
      </c>
      <c r="E17" s="8">
        <v>40.700000000000003</v>
      </c>
      <c r="F17" s="8">
        <v>42.3</v>
      </c>
      <c r="G17" s="8">
        <v>15.5</v>
      </c>
      <c r="H17" s="11">
        <v>110.83798882681563</v>
      </c>
      <c r="I17" s="11"/>
    </row>
    <row r="18" spans="2:9" x14ac:dyDescent="0.25">
      <c r="B18" s="9">
        <v>2017</v>
      </c>
      <c r="C18" s="10">
        <v>6</v>
      </c>
      <c r="D18" s="8">
        <v>97.1</v>
      </c>
      <c r="E18" s="8">
        <v>40.4</v>
      </c>
      <c r="F18" s="8">
        <v>40.799999999999997</v>
      </c>
      <c r="G18" s="8">
        <v>15.2</v>
      </c>
      <c r="H18" s="11">
        <v>108.49162011173183</v>
      </c>
      <c r="I18" s="11"/>
    </row>
    <row r="19" spans="2:9" x14ac:dyDescent="0.25">
      <c r="B19" s="9">
        <v>2017</v>
      </c>
      <c r="C19" s="10">
        <v>7</v>
      </c>
      <c r="D19" s="8">
        <v>95.4</v>
      </c>
      <c r="E19" s="8">
        <v>37.4</v>
      </c>
      <c r="F19" s="8">
        <v>41.5</v>
      </c>
      <c r="G19" s="8">
        <v>16</v>
      </c>
      <c r="H19" s="11">
        <v>106.59217877094973</v>
      </c>
      <c r="I19" s="11"/>
    </row>
    <row r="20" spans="2:9" x14ac:dyDescent="0.25">
      <c r="B20" s="9">
        <v>2017</v>
      </c>
      <c r="C20" s="10">
        <v>8</v>
      </c>
      <c r="D20" s="8">
        <v>93.8</v>
      </c>
      <c r="E20" s="8">
        <v>36.5</v>
      </c>
      <c r="F20" s="8">
        <v>40.9</v>
      </c>
      <c r="G20" s="8">
        <v>15.8</v>
      </c>
      <c r="H20" s="11">
        <v>104.80446927374301</v>
      </c>
      <c r="I20" s="11"/>
    </row>
    <row r="21" spans="2:9" x14ac:dyDescent="0.25">
      <c r="B21" s="9">
        <v>2017</v>
      </c>
      <c r="C21" s="10">
        <v>9</v>
      </c>
      <c r="D21" s="8">
        <v>96</v>
      </c>
      <c r="E21" s="8">
        <v>38.5</v>
      </c>
      <c r="F21" s="8">
        <v>42.1</v>
      </c>
      <c r="G21" s="8">
        <v>14.8</v>
      </c>
      <c r="H21" s="11">
        <v>107.26256983240224</v>
      </c>
      <c r="I21" s="11"/>
    </row>
    <row r="22" spans="2:9" x14ac:dyDescent="0.25">
      <c r="B22" s="9">
        <v>2017</v>
      </c>
      <c r="C22" s="10">
        <v>10</v>
      </c>
      <c r="D22" s="8">
        <v>97.5</v>
      </c>
      <c r="E22" s="8">
        <v>40.799999999999997</v>
      </c>
      <c r="F22" s="8">
        <v>41</v>
      </c>
      <c r="G22" s="8">
        <v>15.1</v>
      </c>
      <c r="H22" s="11">
        <v>108.93854748603351</v>
      </c>
      <c r="I22" s="11"/>
    </row>
    <row r="23" spans="2:9" x14ac:dyDescent="0.25">
      <c r="B23" s="9">
        <v>2017</v>
      </c>
      <c r="C23" s="10">
        <v>11</v>
      </c>
      <c r="D23" s="8">
        <v>93.9</v>
      </c>
      <c r="E23" s="8">
        <v>40.299999999999997</v>
      </c>
      <c r="F23" s="8">
        <v>40.4</v>
      </c>
      <c r="G23" s="8">
        <v>12.6</v>
      </c>
      <c r="H23" s="11">
        <v>104.91620111731845</v>
      </c>
      <c r="I23" s="11"/>
    </row>
    <row r="24" spans="2:9" x14ac:dyDescent="0.25">
      <c r="B24" s="9">
        <v>2017</v>
      </c>
      <c r="C24" s="10">
        <v>12</v>
      </c>
      <c r="D24" s="8">
        <v>92.8</v>
      </c>
      <c r="E24" s="8">
        <v>37.299999999999997</v>
      </c>
      <c r="F24" s="8">
        <v>42.2</v>
      </c>
      <c r="G24" s="8">
        <v>12.7</v>
      </c>
      <c r="H24" s="11">
        <v>103.68715083798882</v>
      </c>
      <c r="I24" s="11"/>
    </row>
    <row r="25" spans="2:9" x14ac:dyDescent="0.25">
      <c r="B25" s="9">
        <v>2018</v>
      </c>
      <c r="C25" s="10">
        <v>1</v>
      </c>
      <c r="D25" s="8">
        <v>91.4</v>
      </c>
      <c r="E25" s="8">
        <v>37</v>
      </c>
      <c r="F25" s="8">
        <v>41</v>
      </c>
      <c r="G25" s="8">
        <v>12.8</v>
      </c>
      <c r="H25" s="11">
        <v>102.12290502793297</v>
      </c>
      <c r="I25" s="11"/>
    </row>
    <row r="26" spans="2:9" x14ac:dyDescent="0.25">
      <c r="B26" s="9">
        <v>2018</v>
      </c>
      <c r="C26" s="10">
        <v>2</v>
      </c>
      <c r="D26" s="8">
        <v>85.7</v>
      </c>
      <c r="E26" s="8">
        <v>36.200000000000003</v>
      </c>
      <c r="F26" s="8">
        <v>36.9</v>
      </c>
      <c r="G26" s="8">
        <v>12</v>
      </c>
      <c r="H26" s="11">
        <v>95.754189944134083</v>
      </c>
      <c r="I26" s="11"/>
    </row>
    <row r="27" spans="2:9" x14ac:dyDescent="0.25">
      <c r="B27" s="9">
        <v>2018</v>
      </c>
      <c r="C27" s="10">
        <v>3</v>
      </c>
      <c r="D27" s="8">
        <v>95.4</v>
      </c>
      <c r="E27" s="8">
        <v>41.4</v>
      </c>
      <c r="F27" s="8">
        <v>40</v>
      </c>
      <c r="G27" s="8">
        <v>13.5</v>
      </c>
      <c r="H27" s="11">
        <v>106.59217877094973</v>
      </c>
      <c r="I27" s="11"/>
    </row>
    <row r="28" spans="2:9" x14ac:dyDescent="0.25">
      <c r="B28" s="9">
        <v>2018</v>
      </c>
      <c r="C28" s="10">
        <v>4</v>
      </c>
      <c r="D28" s="8">
        <v>90.8</v>
      </c>
      <c r="E28" s="8">
        <v>38.700000000000003</v>
      </c>
      <c r="F28" s="8">
        <v>37.5</v>
      </c>
      <c r="G28" s="8">
        <v>14.1</v>
      </c>
      <c r="H28" s="11">
        <v>101.45251396648045</v>
      </c>
      <c r="I28" s="11"/>
    </row>
    <row r="29" spans="2:9" x14ac:dyDescent="0.25">
      <c r="B29" s="9">
        <v>2018</v>
      </c>
      <c r="C29" s="10">
        <v>5</v>
      </c>
      <c r="D29" s="8">
        <v>99.1</v>
      </c>
      <c r="E29" s="8">
        <v>41.5</v>
      </c>
      <c r="F29" s="8">
        <v>41.8</v>
      </c>
      <c r="G29" s="8">
        <v>15.3</v>
      </c>
      <c r="H29" s="11">
        <v>110.72625698324021</v>
      </c>
      <c r="I29" s="11"/>
    </row>
    <row r="30" spans="2:9" x14ac:dyDescent="0.25">
      <c r="B30" s="9">
        <v>2018</v>
      </c>
      <c r="C30" s="10">
        <v>6</v>
      </c>
      <c r="D30" s="8">
        <v>95.4</v>
      </c>
      <c r="E30" s="8">
        <v>39.700000000000003</v>
      </c>
      <c r="F30" s="8">
        <v>40</v>
      </c>
      <c r="G30" s="8">
        <v>15.1</v>
      </c>
      <c r="H30" s="11">
        <v>106.59217877094973</v>
      </c>
      <c r="I30" s="11"/>
    </row>
    <row r="31" spans="2:9" x14ac:dyDescent="0.25">
      <c r="B31" s="9">
        <v>2018</v>
      </c>
      <c r="C31" s="10">
        <v>7</v>
      </c>
      <c r="D31" s="8">
        <v>104.1</v>
      </c>
      <c r="E31" s="8">
        <v>40.200000000000003</v>
      </c>
      <c r="F31" s="8">
        <v>47.1</v>
      </c>
      <c r="G31" s="8">
        <v>16.2</v>
      </c>
      <c r="H31" s="11">
        <v>116.31284916201116</v>
      </c>
      <c r="I31" s="11"/>
    </row>
    <row r="32" spans="2:9" x14ac:dyDescent="0.25">
      <c r="B32" s="9">
        <v>2018</v>
      </c>
      <c r="C32" s="10">
        <v>8</v>
      </c>
      <c r="D32" s="8">
        <v>96.4</v>
      </c>
      <c r="E32" s="8">
        <v>37.6</v>
      </c>
      <c r="F32" s="8">
        <v>42.2</v>
      </c>
      <c r="G32" s="8">
        <v>16</v>
      </c>
      <c r="H32" s="11">
        <v>107.7094972067039</v>
      </c>
      <c r="I32" s="11"/>
    </row>
    <row r="33" spans="2:9" x14ac:dyDescent="0.25">
      <c r="B33" s="9">
        <v>2018</v>
      </c>
      <c r="C33" s="10">
        <v>9</v>
      </c>
      <c r="D33" s="8">
        <v>93.1</v>
      </c>
      <c r="E33" s="8">
        <v>38.4</v>
      </c>
      <c r="F33" s="8">
        <v>38.9</v>
      </c>
      <c r="G33" s="8">
        <v>15.2</v>
      </c>
      <c r="H33" s="11">
        <v>104.02234636871508</v>
      </c>
      <c r="I33" s="11"/>
    </row>
    <row r="34" spans="2:9" x14ac:dyDescent="0.25">
      <c r="B34" s="9">
        <v>2018</v>
      </c>
      <c r="C34" s="10">
        <v>10</v>
      </c>
      <c r="D34" s="8">
        <v>94.1</v>
      </c>
      <c r="E34" s="8">
        <v>40.6</v>
      </c>
      <c r="F34" s="8">
        <v>37.6</v>
      </c>
      <c r="G34" s="8">
        <v>15.3</v>
      </c>
      <c r="H34" s="11">
        <v>105.13966480446926</v>
      </c>
      <c r="I34" s="11"/>
    </row>
    <row r="35" spans="2:9" x14ac:dyDescent="0.25">
      <c r="B35" s="9">
        <v>2018</v>
      </c>
      <c r="C35" s="10">
        <v>11</v>
      </c>
      <c r="D35" s="8">
        <v>92.6</v>
      </c>
      <c r="E35" s="8">
        <v>41.8</v>
      </c>
      <c r="F35" s="8">
        <v>37.200000000000003</v>
      </c>
      <c r="G35" s="8">
        <v>13</v>
      </c>
      <c r="H35" s="11">
        <v>103.46368715083798</v>
      </c>
      <c r="I35" s="11"/>
    </row>
    <row r="36" spans="2:9" x14ac:dyDescent="0.25">
      <c r="B36" s="9">
        <v>2018</v>
      </c>
      <c r="C36" s="10">
        <v>12</v>
      </c>
      <c r="D36" s="8">
        <v>89.3</v>
      </c>
      <c r="E36" s="8">
        <v>38.9</v>
      </c>
      <c r="F36" s="8">
        <v>36.700000000000003</v>
      </c>
      <c r="G36" s="8">
        <v>13.1</v>
      </c>
      <c r="H36" s="11">
        <v>99.77653631284916</v>
      </c>
      <c r="I36" s="11"/>
    </row>
    <row r="37" spans="2:9" x14ac:dyDescent="0.25">
      <c r="B37" s="9">
        <v>2019</v>
      </c>
      <c r="C37" s="10">
        <v>1</v>
      </c>
      <c r="D37" s="8">
        <v>92</v>
      </c>
      <c r="E37" s="8">
        <v>38.799999999999997</v>
      </c>
      <c r="F37" s="8">
        <v>39.9</v>
      </c>
      <c r="G37" s="8">
        <v>12.7</v>
      </c>
      <c r="H37" s="11">
        <v>102.79329608938548</v>
      </c>
      <c r="I37" s="11"/>
    </row>
    <row r="38" spans="2:9" x14ac:dyDescent="0.25">
      <c r="B38" s="9">
        <v>2019</v>
      </c>
      <c r="C38" s="10">
        <v>2</v>
      </c>
      <c r="D38" s="8">
        <v>89.2</v>
      </c>
      <c r="E38" s="8">
        <v>36.799999999999997</v>
      </c>
      <c r="F38" s="8">
        <v>40</v>
      </c>
      <c r="G38" s="8">
        <v>11.8</v>
      </c>
      <c r="H38" s="11">
        <v>99.664804469273747</v>
      </c>
      <c r="I38" s="11"/>
    </row>
    <row r="39" spans="2:9" x14ac:dyDescent="0.25">
      <c r="B39" s="9">
        <v>2019</v>
      </c>
      <c r="C39" s="10">
        <v>3</v>
      </c>
      <c r="D39" s="8">
        <v>96.1</v>
      </c>
      <c r="E39" s="8">
        <v>39.5</v>
      </c>
      <c r="F39" s="8">
        <v>42.6</v>
      </c>
      <c r="G39" s="8">
        <v>13.4</v>
      </c>
      <c r="H39" s="11">
        <v>107.37430167597766</v>
      </c>
      <c r="I39" s="11"/>
    </row>
    <row r="40" spans="2:9" x14ac:dyDescent="0.25">
      <c r="B40" s="9">
        <v>2019</v>
      </c>
      <c r="C40" s="10">
        <v>4</v>
      </c>
      <c r="D40" s="8">
        <v>95.8</v>
      </c>
      <c r="E40" s="8">
        <v>41.1</v>
      </c>
      <c r="F40" s="8">
        <v>39.9</v>
      </c>
      <c r="G40" s="8">
        <v>14.2</v>
      </c>
      <c r="H40" s="11">
        <v>107.03910614525138</v>
      </c>
      <c r="I40" s="11"/>
    </row>
    <row r="41" spans="2:9" x14ac:dyDescent="0.25">
      <c r="B41" s="9">
        <v>2019</v>
      </c>
      <c r="C41" s="10">
        <v>5</v>
      </c>
      <c r="D41" s="8">
        <v>97.4</v>
      </c>
      <c r="E41" s="8">
        <v>41.8</v>
      </c>
      <c r="F41" s="8">
        <v>39.9</v>
      </c>
      <c r="G41" s="8">
        <v>15.1</v>
      </c>
      <c r="H41" s="11">
        <v>108.82681564245812</v>
      </c>
      <c r="I41" s="11"/>
    </row>
    <row r="42" spans="2:9" x14ac:dyDescent="0.25">
      <c r="B42" s="9">
        <v>2019</v>
      </c>
      <c r="C42" s="10">
        <v>6</v>
      </c>
      <c r="D42" s="8">
        <v>92.5</v>
      </c>
      <c r="E42" s="8">
        <v>37.700000000000003</v>
      </c>
      <c r="F42" s="8">
        <v>39.5</v>
      </c>
      <c r="G42" s="8">
        <v>14.7</v>
      </c>
      <c r="H42" s="11">
        <v>103.35195530726257</v>
      </c>
      <c r="I42" s="11"/>
    </row>
    <row r="43" spans="2:9" x14ac:dyDescent="0.25">
      <c r="B43" s="9">
        <v>2019</v>
      </c>
      <c r="C43" s="10">
        <v>7</v>
      </c>
      <c r="D43" s="8">
        <v>96.7</v>
      </c>
      <c r="E43" s="8">
        <v>40.9</v>
      </c>
      <c r="F43" s="8">
        <v>39.6</v>
      </c>
      <c r="G43" s="8">
        <v>15.5</v>
      </c>
      <c r="H43" s="11">
        <v>108.04469273743018</v>
      </c>
      <c r="I43" s="11"/>
    </row>
    <row r="44" spans="2:9" x14ac:dyDescent="0.25">
      <c r="B44" s="9">
        <v>2019</v>
      </c>
      <c r="C44" s="10">
        <v>8</v>
      </c>
      <c r="D44" s="8">
        <v>91.5</v>
      </c>
      <c r="E44" s="8">
        <v>35.799999999999997</v>
      </c>
      <c r="F44" s="8">
        <v>39.4</v>
      </c>
      <c r="G44" s="8">
        <v>15.6</v>
      </c>
      <c r="H44" s="11">
        <v>102.23463687150837</v>
      </c>
      <c r="I44" s="11"/>
    </row>
    <row r="45" spans="2:9" x14ac:dyDescent="0.25">
      <c r="B45" s="9">
        <v>2019</v>
      </c>
      <c r="C45" s="10">
        <v>9</v>
      </c>
      <c r="D45" s="8">
        <v>94.8</v>
      </c>
      <c r="E45" s="8">
        <v>38.700000000000003</v>
      </c>
      <c r="F45" s="8">
        <v>40.5</v>
      </c>
      <c r="G45" s="8">
        <v>15</v>
      </c>
      <c r="H45" s="11">
        <v>105.92178770949721</v>
      </c>
      <c r="I45" s="11"/>
    </row>
    <row r="46" spans="2:9" x14ac:dyDescent="0.25">
      <c r="B46" s="9">
        <v>2019</v>
      </c>
      <c r="C46" s="10">
        <v>10</v>
      </c>
      <c r="D46" s="8">
        <v>97.7</v>
      </c>
      <c r="E46" s="8">
        <v>41.8</v>
      </c>
      <c r="F46" s="8">
        <v>40.6</v>
      </c>
      <c r="G46" s="8">
        <v>14.7</v>
      </c>
      <c r="H46" s="11">
        <v>109.16201117318435</v>
      </c>
      <c r="I46" s="11"/>
    </row>
    <row r="47" spans="2:9" x14ac:dyDescent="0.25">
      <c r="B47" s="9">
        <v>2019</v>
      </c>
      <c r="C47" s="10">
        <v>11</v>
      </c>
      <c r="D47" s="8">
        <v>94.5</v>
      </c>
      <c r="E47" s="8">
        <v>39.9</v>
      </c>
      <c r="F47" s="8">
        <v>41.6</v>
      </c>
      <c r="G47" s="8">
        <v>12.4</v>
      </c>
      <c r="H47" s="11">
        <v>105.58659217877096</v>
      </c>
      <c r="I47" s="11"/>
    </row>
    <row r="48" spans="2:9" x14ac:dyDescent="0.25">
      <c r="B48" s="9">
        <v>2019</v>
      </c>
      <c r="C48" s="10">
        <v>12</v>
      </c>
      <c r="D48" s="8">
        <v>91.8</v>
      </c>
      <c r="E48" s="8">
        <v>38.1</v>
      </c>
      <c r="F48" s="8">
        <v>40.5</v>
      </c>
      <c r="G48" s="8">
        <v>12.7</v>
      </c>
      <c r="H48" s="11">
        <v>102.56983240223462</v>
      </c>
      <c r="I48" s="11"/>
    </row>
    <row r="49" spans="2:9" x14ac:dyDescent="0.25">
      <c r="B49" s="9">
        <v>2020</v>
      </c>
      <c r="C49" s="10">
        <v>1</v>
      </c>
      <c r="D49" s="8">
        <v>94.5</v>
      </c>
      <c r="E49" s="8">
        <v>37.1</v>
      </c>
      <c r="F49" s="8">
        <v>44.7</v>
      </c>
      <c r="G49" s="8">
        <v>12.1</v>
      </c>
      <c r="H49" s="11">
        <v>105.58659217877096</v>
      </c>
      <c r="I49" s="11"/>
    </row>
    <row r="50" spans="2:9" x14ac:dyDescent="0.25">
      <c r="B50" s="9">
        <v>2020</v>
      </c>
      <c r="C50" s="10">
        <v>2</v>
      </c>
      <c r="D50" s="8">
        <v>83.3</v>
      </c>
      <c r="E50" s="8">
        <v>35.6</v>
      </c>
      <c r="F50" s="8">
        <v>35.700000000000003</v>
      </c>
      <c r="G50" s="8">
        <v>11.3</v>
      </c>
      <c r="H50" s="11">
        <v>93.072625698324018</v>
      </c>
      <c r="I50" s="11"/>
    </row>
    <row r="51" spans="2:9" x14ac:dyDescent="0.25">
      <c r="B51" s="9">
        <v>2020</v>
      </c>
      <c r="C51" s="10">
        <v>3</v>
      </c>
      <c r="D51" s="8">
        <v>86.9</v>
      </c>
      <c r="E51" s="8">
        <v>34</v>
      </c>
      <c r="F51" s="8">
        <v>43</v>
      </c>
      <c r="G51" s="8">
        <v>9.3000000000000007</v>
      </c>
      <c r="H51" s="11">
        <v>97.094972067039109</v>
      </c>
      <c r="I51" s="11"/>
    </row>
    <row r="52" spans="2:9" x14ac:dyDescent="0.25">
      <c r="B52" s="9">
        <v>2020</v>
      </c>
      <c r="C52" s="10">
        <v>4</v>
      </c>
      <c r="D52" s="8">
        <v>73.2</v>
      </c>
      <c r="E52" s="8">
        <v>28.1</v>
      </c>
      <c r="F52" s="8">
        <v>40.799999999999997</v>
      </c>
      <c r="G52" s="8">
        <v>3.7</v>
      </c>
      <c r="H52" s="11">
        <v>81.787709497206706</v>
      </c>
      <c r="I52" s="11"/>
    </row>
    <row r="53" spans="2:9" x14ac:dyDescent="0.25">
      <c r="B53" s="9">
        <v>2020</v>
      </c>
      <c r="C53" s="10">
        <v>5</v>
      </c>
      <c r="D53" s="8">
        <v>80.599999999999994</v>
      </c>
      <c r="E53" s="8">
        <v>33.700000000000003</v>
      </c>
      <c r="F53" s="8">
        <v>41.6</v>
      </c>
      <c r="G53" s="8">
        <v>4.8</v>
      </c>
      <c r="H53" s="11">
        <v>90.055865921787699</v>
      </c>
      <c r="I53" s="11"/>
    </row>
    <row r="54" spans="2:9" x14ac:dyDescent="0.25">
      <c r="B54" s="9">
        <v>2020</v>
      </c>
      <c r="C54" s="10">
        <v>6</v>
      </c>
      <c r="D54" s="8">
        <v>80.900000000000006</v>
      </c>
      <c r="E54" s="8">
        <v>33.799999999999997</v>
      </c>
      <c r="F54" s="8">
        <v>41</v>
      </c>
      <c r="G54" s="8">
        <v>5.6</v>
      </c>
      <c r="H54" s="11">
        <v>90.391061452513981</v>
      </c>
      <c r="I54" s="11"/>
    </row>
    <row r="55" spans="2:9" x14ac:dyDescent="0.25">
      <c r="B55" s="9">
        <v>2020</v>
      </c>
      <c r="C55" s="10">
        <v>7</v>
      </c>
      <c r="D55" s="8">
        <v>87.4</v>
      </c>
      <c r="E55" s="8">
        <v>36.4</v>
      </c>
      <c r="F55" s="8">
        <v>43</v>
      </c>
      <c r="G55" s="8">
        <v>7.6</v>
      </c>
      <c r="H55" s="11">
        <v>97.653631284916216</v>
      </c>
      <c r="I55" s="11"/>
    </row>
    <row r="56" spans="2:9" x14ac:dyDescent="0.25">
      <c r="B56" s="9">
        <v>2020</v>
      </c>
      <c r="C56" s="10">
        <v>8</v>
      </c>
      <c r="D56" s="8">
        <v>84</v>
      </c>
      <c r="E56" s="8">
        <v>32.700000000000003</v>
      </c>
      <c r="F56" s="8">
        <v>42.1</v>
      </c>
      <c r="G56" s="8">
        <v>8.6</v>
      </c>
      <c r="H56" s="11">
        <v>93.85474860335195</v>
      </c>
      <c r="I56" s="11"/>
    </row>
    <row r="57" spans="2:9" x14ac:dyDescent="0.25">
      <c r="B57" s="9">
        <v>2020</v>
      </c>
      <c r="C57" s="10">
        <v>9</v>
      </c>
      <c r="D57" s="8">
        <v>90.1</v>
      </c>
      <c r="E57" s="8">
        <v>37.200000000000003</v>
      </c>
      <c r="F57" s="8">
        <v>44.1</v>
      </c>
      <c r="G57" s="8">
        <v>8.1999999999999993</v>
      </c>
      <c r="H57" s="11">
        <v>100.67039106145251</v>
      </c>
      <c r="I57" s="11"/>
    </row>
    <row r="58" spans="2:9" x14ac:dyDescent="0.25">
      <c r="B58" s="9">
        <v>2020</v>
      </c>
      <c r="C58" s="10">
        <v>10</v>
      </c>
      <c r="D58" s="8">
        <v>86.1</v>
      </c>
      <c r="E58" s="8">
        <v>35.200000000000003</v>
      </c>
      <c r="F58" s="8">
        <v>42.3</v>
      </c>
      <c r="G58" s="8">
        <v>8.1</v>
      </c>
      <c r="H58" s="11">
        <v>96.201117318435749</v>
      </c>
      <c r="I58" s="11"/>
    </row>
    <row r="59" spans="2:9" x14ac:dyDescent="0.25">
      <c r="B59" s="9">
        <v>2020</v>
      </c>
      <c r="C59" s="10">
        <v>11</v>
      </c>
      <c r="D59" s="8">
        <v>81.400000000000006</v>
      </c>
      <c r="E59" s="8">
        <v>33.700000000000003</v>
      </c>
      <c r="F59" s="8">
        <v>39.6</v>
      </c>
      <c r="G59" s="8">
        <v>7.6</v>
      </c>
      <c r="H59" s="11">
        <v>90.949720670391059</v>
      </c>
      <c r="I59" s="11"/>
    </row>
    <row r="60" spans="2:9" x14ac:dyDescent="0.25">
      <c r="B60" s="9">
        <v>2020</v>
      </c>
      <c r="C60" s="10">
        <v>12</v>
      </c>
      <c r="D60" s="8">
        <v>81.2</v>
      </c>
      <c r="E60" s="8">
        <v>33.1</v>
      </c>
      <c r="F60" s="8">
        <v>40.1</v>
      </c>
      <c r="G60" s="8">
        <v>7.5</v>
      </c>
      <c r="H60" s="11">
        <v>90.726256983240233</v>
      </c>
      <c r="I60" s="11"/>
    </row>
    <row r="61" spans="2:9" x14ac:dyDescent="0.25">
      <c r="B61" s="9">
        <v>2021</v>
      </c>
      <c r="C61" s="10">
        <v>1</v>
      </c>
      <c r="D61" s="8">
        <v>76.7</v>
      </c>
      <c r="E61" s="8">
        <v>28.6</v>
      </c>
      <c r="F61" s="8">
        <v>40.6</v>
      </c>
      <c r="G61" s="8">
        <v>7.1</v>
      </c>
      <c r="H61" s="11">
        <v>85.69832402234637</v>
      </c>
      <c r="I61" s="11"/>
    </row>
    <row r="62" spans="2:9" x14ac:dyDescent="0.25">
      <c r="B62" s="9">
        <v>2021</v>
      </c>
      <c r="C62" s="10">
        <v>2</v>
      </c>
      <c r="D62" s="8">
        <v>71.599999999999994</v>
      </c>
      <c r="E62" s="8">
        <v>29.2</v>
      </c>
      <c r="F62" s="8">
        <v>35.9</v>
      </c>
      <c r="G62" s="8">
        <v>6</v>
      </c>
      <c r="H62" s="11">
        <v>80</v>
      </c>
      <c r="I62" s="11"/>
    </row>
    <row r="63" spans="2:9" x14ac:dyDescent="0.25">
      <c r="B63" s="9">
        <v>2021</v>
      </c>
      <c r="C63" s="10">
        <v>3</v>
      </c>
      <c r="D63" s="8">
        <v>84.7</v>
      </c>
      <c r="E63" s="8">
        <v>36.1</v>
      </c>
      <c r="F63" s="8">
        <v>41.4</v>
      </c>
      <c r="G63" s="8">
        <v>6.8</v>
      </c>
      <c r="H63" s="11">
        <v>94.636871508379897</v>
      </c>
      <c r="I63" s="11"/>
    </row>
    <row r="64" spans="2:9" x14ac:dyDescent="0.25">
      <c r="B64" s="9">
        <v>2021</v>
      </c>
      <c r="C64" s="10">
        <v>4</v>
      </c>
      <c r="D64" s="8">
        <v>83.1</v>
      </c>
      <c r="E64" s="8">
        <v>34.799999999999997</v>
      </c>
      <c r="F64" s="8">
        <v>41</v>
      </c>
      <c r="G64" s="8">
        <v>6.9</v>
      </c>
      <c r="H64" s="11">
        <v>92.849162011173178</v>
      </c>
      <c r="I64" s="11"/>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348B-66C0-499D-A48E-E9662F66820E}">
  <sheetPr codeName="Blad11"/>
  <dimension ref="B2:I483"/>
  <sheetViews>
    <sheetView showGridLines="0" zoomScaleNormal="100" workbookViewId="0"/>
  </sheetViews>
  <sheetFormatPr defaultRowHeight="15" x14ac:dyDescent="0.25"/>
  <cols>
    <col min="1" max="1" width="2.85546875" customWidth="1"/>
    <col min="2" max="2" width="30.7109375" bestFit="1" customWidth="1"/>
    <col min="4" max="4" width="10.140625" customWidth="1"/>
    <col min="5" max="5" width="10.140625" style="8" customWidth="1"/>
    <col min="7" max="7" width="10" bestFit="1" customWidth="1"/>
    <col min="8" max="8" width="29.42578125" bestFit="1" customWidth="1"/>
    <col min="9" max="9" width="16" bestFit="1" customWidth="1"/>
    <col min="10" max="10" width="4.140625" customWidth="1"/>
  </cols>
  <sheetData>
    <row r="2" spans="2:9" x14ac:dyDescent="0.25">
      <c r="B2" t="s">
        <v>42</v>
      </c>
      <c r="C2" t="s">
        <v>6</v>
      </c>
      <c r="D2" t="s">
        <v>41</v>
      </c>
      <c r="E2" s="8" t="s">
        <v>43</v>
      </c>
      <c r="G2" s="13" t="s">
        <v>42</v>
      </c>
      <c r="H2" t="s">
        <v>51</v>
      </c>
    </row>
    <row r="3" spans="2:9" x14ac:dyDescent="0.25">
      <c r="B3" t="s">
        <v>44</v>
      </c>
      <c r="C3">
        <v>2021</v>
      </c>
      <c r="D3">
        <v>1</v>
      </c>
      <c r="E3" s="8">
        <v>4144</v>
      </c>
    </row>
    <row r="4" spans="2:9" x14ac:dyDescent="0.25">
      <c r="B4" t="s">
        <v>44</v>
      </c>
      <c r="C4">
        <v>2021</v>
      </c>
      <c r="D4">
        <v>2</v>
      </c>
      <c r="E4" s="8">
        <v>3852</v>
      </c>
      <c r="G4" s="13" t="s">
        <v>6</v>
      </c>
      <c r="H4" s="13" t="s">
        <v>41</v>
      </c>
      <c r="I4" t="s">
        <v>52</v>
      </c>
    </row>
    <row r="5" spans="2:9" x14ac:dyDescent="0.25">
      <c r="B5" t="s">
        <v>44</v>
      </c>
      <c r="C5">
        <v>2021</v>
      </c>
      <c r="D5">
        <v>3</v>
      </c>
      <c r="E5" s="8">
        <v>3862</v>
      </c>
      <c r="G5">
        <v>2016</v>
      </c>
      <c r="H5">
        <v>11</v>
      </c>
      <c r="I5" s="4">
        <v>108</v>
      </c>
    </row>
    <row r="6" spans="2:9" x14ac:dyDescent="0.25">
      <c r="B6" t="s">
        <v>44</v>
      </c>
      <c r="C6">
        <v>2021</v>
      </c>
      <c r="D6">
        <v>4</v>
      </c>
      <c r="E6" s="8">
        <v>3716</v>
      </c>
      <c r="H6">
        <v>12</v>
      </c>
      <c r="I6" s="4">
        <v>108</v>
      </c>
    </row>
    <row r="7" spans="2:9" x14ac:dyDescent="0.25">
      <c r="B7" t="s">
        <v>44</v>
      </c>
      <c r="C7">
        <v>2021</v>
      </c>
      <c r="D7">
        <v>5</v>
      </c>
      <c r="E7" s="8">
        <v>3654</v>
      </c>
      <c r="G7">
        <v>2017</v>
      </c>
      <c r="H7">
        <v>1</v>
      </c>
      <c r="I7" s="4">
        <v>109</v>
      </c>
    </row>
    <row r="8" spans="2:9" x14ac:dyDescent="0.25">
      <c r="B8" t="s">
        <v>44</v>
      </c>
      <c r="C8">
        <v>2021</v>
      </c>
      <c r="D8">
        <v>6</v>
      </c>
      <c r="E8" s="8">
        <v>3550</v>
      </c>
      <c r="H8">
        <v>2</v>
      </c>
      <c r="I8" s="4">
        <v>109</v>
      </c>
    </row>
    <row r="9" spans="2:9" x14ac:dyDescent="0.25">
      <c r="B9" t="s">
        <v>44</v>
      </c>
      <c r="C9">
        <v>2021</v>
      </c>
      <c r="D9">
        <v>7</v>
      </c>
      <c r="E9" s="8">
        <v>3528</v>
      </c>
      <c r="H9">
        <v>3</v>
      </c>
      <c r="I9" s="4">
        <v>111</v>
      </c>
    </row>
    <row r="10" spans="2:9" x14ac:dyDescent="0.25">
      <c r="B10" t="s">
        <v>44</v>
      </c>
      <c r="C10">
        <v>2021</v>
      </c>
      <c r="D10">
        <v>8</v>
      </c>
      <c r="E10" s="8">
        <v>3207</v>
      </c>
      <c r="H10">
        <v>4</v>
      </c>
      <c r="I10" s="4">
        <v>111</v>
      </c>
    </row>
    <row r="11" spans="2:9" x14ac:dyDescent="0.25">
      <c r="B11" t="s">
        <v>44</v>
      </c>
      <c r="C11">
        <v>2021</v>
      </c>
      <c r="D11">
        <v>9</v>
      </c>
      <c r="E11" s="8">
        <v>3105</v>
      </c>
      <c r="H11">
        <v>5</v>
      </c>
      <c r="I11" s="4">
        <v>112</v>
      </c>
    </row>
    <row r="12" spans="2:9" x14ac:dyDescent="0.25">
      <c r="B12" t="s">
        <v>44</v>
      </c>
      <c r="C12">
        <v>2021</v>
      </c>
      <c r="D12">
        <v>10</v>
      </c>
      <c r="E12" s="8">
        <v>3245</v>
      </c>
      <c r="H12">
        <v>6</v>
      </c>
      <c r="I12" s="4">
        <v>113</v>
      </c>
    </row>
    <row r="13" spans="2:9" x14ac:dyDescent="0.25">
      <c r="B13" t="s">
        <v>44</v>
      </c>
      <c r="C13">
        <v>2021</v>
      </c>
      <c r="D13">
        <v>11</v>
      </c>
      <c r="E13" s="8">
        <v>3043</v>
      </c>
      <c r="H13">
        <v>7</v>
      </c>
      <c r="I13" s="4">
        <v>114</v>
      </c>
    </row>
    <row r="14" spans="2:9" x14ac:dyDescent="0.25">
      <c r="B14" t="s">
        <v>44</v>
      </c>
      <c r="C14">
        <v>2021</v>
      </c>
      <c r="D14">
        <v>12</v>
      </c>
      <c r="E14" s="8">
        <v>3045</v>
      </c>
      <c r="H14">
        <v>8</v>
      </c>
      <c r="I14" s="4">
        <v>115</v>
      </c>
    </row>
    <row r="15" spans="2:9" x14ac:dyDescent="0.25">
      <c r="B15" t="s">
        <v>44</v>
      </c>
      <c r="C15">
        <v>2021</v>
      </c>
      <c r="D15">
        <v>13</v>
      </c>
      <c r="E15" s="8">
        <v>3178</v>
      </c>
      <c r="H15">
        <v>9</v>
      </c>
      <c r="I15" s="4">
        <v>115</v>
      </c>
    </row>
    <row r="16" spans="2:9" x14ac:dyDescent="0.25">
      <c r="B16" t="s">
        <v>44</v>
      </c>
      <c r="C16">
        <v>2021</v>
      </c>
      <c r="D16">
        <v>14</v>
      </c>
      <c r="E16" s="8">
        <v>3163</v>
      </c>
      <c r="H16">
        <v>10</v>
      </c>
      <c r="I16" s="4">
        <v>116</v>
      </c>
    </row>
    <row r="17" spans="2:9" x14ac:dyDescent="0.25">
      <c r="B17" t="s">
        <v>44</v>
      </c>
      <c r="C17">
        <v>2021</v>
      </c>
      <c r="D17">
        <v>15</v>
      </c>
      <c r="E17" s="8">
        <v>3141</v>
      </c>
      <c r="H17">
        <v>11</v>
      </c>
      <c r="I17" s="4">
        <v>116</v>
      </c>
    </row>
    <row r="18" spans="2:9" x14ac:dyDescent="0.25">
      <c r="B18" t="s">
        <v>44</v>
      </c>
      <c r="C18">
        <v>2021</v>
      </c>
      <c r="D18">
        <v>16</v>
      </c>
      <c r="E18" s="8">
        <v>3144</v>
      </c>
      <c r="H18">
        <v>12</v>
      </c>
      <c r="I18" s="4">
        <v>117</v>
      </c>
    </row>
    <row r="19" spans="2:9" x14ac:dyDescent="0.25">
      <c r="B19" t="s">
        <v>44</v>
      </c>
      <c r="C19">
        <v>2021</v>
      </c>
      <c r="D19">
        <v>17</v>
      </c>
      <c r="E19" s="8">
        <v>3125</v>
      </c>
      <c r="G19">
        <v>2018</v>
      </c>
      <c r="H19">
        <v>1</v>
      </c>
      <c r="I19" s="4">
        <v>119</v>
      </c>
    </row>
    <row r="20" spans="2:9" x14ac:dyDescent="0.25">
      <c r="B20" t="s">
        <v>44</v>
      </c>
      <c r="C20">
        <v>2021</v>
      </c>
      <c r="D20">
        <v>18</v>
      </c>
      <c r="E20" s="8">
        <v>3002</v>
      </c>
      <c r="H20">
        <v>2</v>
      </c>
      <c r="I20" s="4">
        <v>120</v>
      </c>
    </row>
    <row r="21" spans="2:9" x14ac:dyDescent="0.25">
      <c r="B21" t="s">
        <v>44</v>
      </c>
      <c r="C21">
        <v>2021</v>
      </c>
      <c r="D21">
        <v>19</v>
      </c>
      <c r="E21" s="8">
        <v>3018</v>
      </c>
      <c r="H21">
        <v>3</v>
      </c>
      <c r="I21" s="4">
        <v>120</v>
      </c>
    </row>
    <row r="22" spans="2:9" x14ac:dyDescent="0.25">
      <c r="B22" t="s">
        <v>44</v>
      </c>
      <c r="C22">
        <v>2021</v>
      </c>
      <c r="D22">
        <v>20</v>
      </c>
      <c r="E22" s="8">
        <v>2989</v>
      </c>
      <c r="H22">
        <v>4</v>
      </c>
      <c r="I22" s="4">
        <v>121</v>
      </c>
    </row>
    <row r="23" spans="2:9" x14ac:dyDescent="0.25">
      <c r="B23" t="s">
        <v>44</v>
      </c>
      <c r="C23">
        <v>2021</v>
      </c>
      <c r="D23">
        <v>21</v>
      </c>
      <c r="E23" s="8">
        <v>2806</v>
      </c>
      <c r="H23">
        <v>5</v>
      </c>
      <c r="I23" s="4">
        <v>122</v>
      </c>
    </row>
    <row r="24" spans="2:9" x14ac:dyDescent="0.25">
      <c r="B24" t="s">
        <v>44</v>
      </c>
      <c r="C24">
        <v>2021</v>
      </c>
      <c r="D24">
        <v>22</v>
      </c>
      <c r="E24" s="8">
        <v>3009</v>
      </c>
      <c r="H24">
        <v>6</v>
      </c>
      <c r="I24" s="4">
        <v>123</v>
      </c>
    </row>
    <row r="25" spans="2:9" x14ac:dyDescent="0.25">
      <c r="B25" t="s">
        <v>44</v>
      </c>
      <c r="C25">
        <v>2021</v>
      </c>
      <c r="D25">
        <v>23</v>
      </c>
      <c r="E25" s="8">
        <v>2884</v>
      </c>
      <c r="H25">
        <v>7</v>
      </c>
      <c r="I25" s="4">
        <v>124</v>
      </c>
    </row>
    <row r="26" spans="2:9" x14ac:dyDescent="0.25">
      <c r="B26" t="s">
        <v>44</v>
      </c>
      <c r="C26">
        <v>2021</v>
      </c>
      <c r="D26">
        <v>24</v>
      </c>
      <c r="E26" s="8">
        <v>2871</v>
      </c>
      <c r="H26">
        <v>8</v>
      </c>
      <c r="I26" s="4">
        <v>125</v>
      </c>
    </row>
    <row r="27" spans="2:9" x14ac:dyDescent="0.25">
      <c r="B27" t="s">
        <v>44</v>
      </c>
      <c r="C27">
        <v>2021</v>
      </c>
      <c r="D27">
        <v>25</v>
      </c>
      <c r="E27" s="8">
        <v>2675</v>
      </c>
      <c r="H27">
        <v>9</v>
      </c>
      <c r="I27" s="4">
        <v>126</v>
      </c>
    </row>
    <row r="28" spans="2:9" x14ac:dyDescent="0.25">
      <c r="B28" t="s">
        <v>44</v>
      </c>
      <c r="C28">
        <v>2021</v>
      </c>
      <c r="D28">
        <v>26</v>
      </c>
      <c r="E28" s="8">
        <v>2793</v>
      </c>
      <c r="H28">
        <v>10</v>
      </c>
      <c r="I28" s="4">
        <v>126</v>
      </c>
    </row>
    <row r="29" spans="2:9" x14ac:dyDescent="0.25">
      <c r="B29" t="s">
        <v>44</v>
      </c>
      <c r="C29">
        <v>2021</v>
      </c>
      <c r="D29">
        <v>27</v>
      </c>
      <c r="E29" s="8">
        <v>2838</v>
      </c>
      <c r="H29">
        <v>11</v>
      </c>
      <c r="I29" s="4">
        <v>127</v>
      </c>
    </row>
    <row r="30" spans="2:9" x14ac:dyDescent="0.25">
      <c r="B30" t="s">
        <v>44</v>
      </c>
      <c r="C30">
        <v>2021</v>
      </c>
      <c r="D30">
        <v>28</v>
      </c>
      <c r="E30" s="8">
        <v>2871</v>
      </c>
      <c r="H30">
        <v>12</v>
      </c>
      <c r="I30" s="4">
        <v>127</v>
      </c>
    </row>
    <row r="31" spans="2:9" x14ac:dyDescent="0.25">
      <c r="B31" t="s">
        <v>44</v>
      </c>
      <c r="C31">
        <v>2021</v>
      </c>
      <c r="D31">
        <v>29</v>
      </c>
      <c r="E31" s="8">
        <v>2776</v>
      </c>
      <c r="G31">
        <v>2019</v>
      </c>
      <c r="H31">
        <v>1</v>
      </c>
      <c r="I31" s="4">
        <v>129</v>
      </c>
    </row>
    <row r="32" spans="2:9" x14ac:dyDescent="0.25">
      <c r="B32" t="s">
        <v>44</v>
      </c>
      <c r="C32">
        <v>2021</v>
      </c>
      <c r="D32">
        <v>30</v>
      </c>
      <c r="E32" s="8">
        <v>2911</v>
      </c>
      <c r="H32">
        <v>2</v>
      </c>
      <c r="I32" s="4">
        <v>129</v>
      </c>
    </row>
    <row r="33" spans="2:9" x14ac:dyDescent="0.25">
      <c r="B33" t="s">
        <v>44</v>
      </c>
      <c r="C33">
        <v>2021</v>
      </c>
      <c r="D33">
        <v>31</v>
      </c>
      <c r="E33" s="8">
        <v>2959</v>
      </c>
      <c r="H33">
        <v>3</v>
      </c>
      <c r="I33" s="4">
        <v>129</v>
      </c>
    </row>
    <row r="34" spans="2:9" x14ac:dyDescent="0.25">
      <c r="B34" t="s">
        <v>44</v>
      </c>
      <c r="C34">
        <v>2021</v>
      </c>
      <c r="D34">
        <v>32</v>
      </c>
      <c r="E34" s="8">
        <v>2839</v>
      </c>
      <c r="H34">
        <v>4</v>
      </c>
      <c r="I34" s="4">
        <v>130</v>
      </c>
    </row>
    <row r="35" spans="2:9" x14ac:dyDescent="0.25">
      <c r="B35" t="s">
        <v>44</v>
      </c>
      <c r="C35">
        <v>2021</v>
      </c>
      <c r="D35">
        <v>33</v>
      </c>
      <c r="E35" s="8">
        <v>2899</v>
      </c>
      <c r="H35">
        <v>5</v>
      </c>
      <c r="I35" s="4">
        <v>130</v>
      </c>
    </row>
    <row r="36" spans="2:9" x14ac:dyDescent="0.25">
      <c r="B36" t="s">
        <v>44</v>
      </c>
      <c r="C36">
        <v>2021</v>
      </c>
      <c r="D36">
        <v>34</v>
      </c>
      <c r="E36" s="8">
        <v>2926</v>
      </c>
      <c r="H36">
        <v>6</v>
      </c>
      <c r="I36" s="4">
        <v>131</v>
      </c>
    </row>
    <row r="37" spans="2:9" x14ac:dyDescent="0.25">
      <c r="B37" t="s">
        <v>44</v>
      </c>
      <c r="C37">
        <v>2021</v>
      </c>
      <c r="D37">
        <v>35</v>
      </c>
      <c r="E37" s="8">
        <v>2859</v>
      </c>
      <c r="H37">
        <v>7</v>
      </c>
      <c r="I37" s="4">
        <v>132</v>
      </c>
    </row>
    <row r="38" spans="2:9" x14ac:dyDescent="0.25">
      <c r="B38" t="s">
        <v>44</v>
      </c>
      <c r="C38">
        <v>2021</v>
      </c>
      <c r="D38">
        <v>36</v>
      </c>
      <c r="E38" s="8">
        <v>3090</v>
      </c>
      <c r="H38">
        <v>8</v>
      </c>
      <c r="I38" s="4">
        <v>133</v>
      </c>
    </row>
    <row r="39" spans="2:9" x14ac:dyDescent="0.25">
      <c r="B39" t="s">
        <v>44</v>
      </c>
      <c r="C39">
        <v>2021</v>
      </c>
      <c r="D39">
        <v>37</v>
      </c>
      <c r="E39" s="8">
        <v>2918</v>
      </c>
      <c r="H39">
        <v>9</v>
      </c>
      <c r="I39" s="4">
        <v>133</v>
      </c>
    </row>
    <row r="40" spans="2:9" x14ac:dyDescent="0.25">
      <c r="B40" t="s">
        <v>44</v>
      </c>
      <c r="C40">
        <v>2021</v>
      </c>
      <c r="D40">
        <v>38</v>
      </c>
      <c r="E40" s="8">
        <v>2889</v>
      </c>
      <c r="H40">
        <v>10</v>
      </c>
      <c r="I40" s="4">
        <v>134</v>
      </c>
    </row>
    <row r="41" spans="2:9" x14ac:dyDescent="0.25">
      <c r="B41" t="s">
        <v>44</v>
      </c>
      <c r="C41">
        <v>2021</v>
      </c>
      <c r="D41">
        <v>39</v>
      </c>
      <c r="E41" s="8">
        <v>3071</v>
      </c>
      <c r="H41">
        <v>11</v>
      </c>
      <c r="I41" s="4">
        <v>135</v>
      </c>
    </row>
    <row r="42" spans="2:9" x14ac:dyDescent="0.25">
      <c r="B42" t="s">
        <v>44</v>
      </c>
      <c r="C42">
        <v>2021</v>
      </c>
      <c r="D42">
        <v>40</v>
      </c>
      <c r="E42" s="8">
        <v>3069</v>
      </c>
      <c r="H42">
        <v>12</v>
      </c>
      <c r="I42" s="4">
        <v>135</v>
      </c>
    </row>
    <row r="43" spans="2:9" x14ac:dyDescent="0.25">
      <c r="B43" t="s">
        <v>44</v>
      </c>
      <c r="C43">
        <v>2021</v>
      </c>
      <c r="D43">
        <v>41</v>
      </c>
      <c r="E43" s="8">
        <v>3062</v>
      </c>
      <c r="G43">
        <v>2020</v>
      </c>
      <c r="H43">
        <v>1</v>
      </c>
      <c r="I43" s="4">
        <v>137</v>
      </c>
    </row>
    <row r="44" spans="2:9" x14ac:dyDescent="0.25">
      <c r="B44" t="s">
        <v>44</v>
      </c>
      <c r="C44">
        <v>2021</v>
      </c>
      <c r="D44">
        <v>42</v>
      </c>
      <c r="E44" s="8">
        <v>3272</v>
      </c>
      <c r="H44">
        <v>2</v>
      </c>
      <c r="I44" s="4">
        <v>137</v>
      </c>
    </row>
    <row r="45" spans="2:9" x14ac:dyDescent="0.25">
      <c r="B45" t="s">
        <v>44</v>
      </c>
      <c r="C45">
        <v>2021</v>
      </c>
      <c r="D45">
        <v>43</v>
      </c>
      <c r="E45" s="8">
        <v>3385</v>
      </c>
      <c r="H45">
        <v>3</v>
      </c>
      <c r="I45" s="4">
        <v>138</v>
      </c>
    </row>
    <row r="46" spans="2:9" x14ac:dyDescent="0.25">
      <c r="B46" t="s">
        <v>44</v>
      </c>
      <c r="C46">
        <v>2021</v>
      </c>
      <c r="D46">
        <v>44</v>
      </c>
      <c r="E46" s="8">
        <v>3510</v>
      </c>
      <c r="H46">
        <v>4</v>
      </c>
      <c r="I46" s="4">
        <v>139</v>
      </c>
    </row>
    <row r="47" spans="2:9" x14ac:dyDescent="0.25">
      <c r="B47" t="s">
        <v>44</v>
      </c>
      <c r="C47">
        <v>2021</v>
      </c>
      <c r="D47">
        <v>45</v>
      </c>
      <c r="E47" s="8">
        <v>3782</v>
      </c>
      <c r="H47">
        <v>5</v>
      </c>
      <c r="I47" s="4">
        <v>140</v>
      </c>
    </row>
    <row r="48" spans="2:9" x14ac:dyDescent="0.25">
      <c r="B48" t="s">
        <v>44</v>
      </c>
      <c r="C48">
        <v>2021</v>
      </c>
      <c r="D48">
        <v>46</v>
      </c>
      <c r="E48" s="8">
        <v>3994</v>
      </c>
      <c r="H48">
        <v>6</v>
      </c>
      <c r="I48" s="4">
        <v>141</v>
      </c>
    </row>
    <row r="49" spans="2:9" x14ac:dyDescent="0.25">
      <c r="B49" t="s">
        <v>44</v>
      </c>
      <c r="C49">
        <v>2021</v>
      </c>
      <c r="D49">
        <v>47</v>
      </c>
      <c r="E49" s="8">
        <v>4187</v>
      </c>
      <c r="H49">
        <v>7</v>
      </c>
      <c r="I49" s="4">
        <v>142</v>
      </c>
    </row>
    <row r="50" spans="2:9" x14ac:dyDescent="0.25">
      <c r="B50" t="s">
        <v>44</v>
      </c>
      <c r="C50">
        <v>2021</v>
      </c>
      <c r="D50">
        <v>48</v>
      </c>
      <c r="E50" s="8">
        <v>4386</v>
      </c>
      <c r="H50">
        <v>8</v>
      </c>
      <c r="I50" s="4">
        <v>143</v>
      </c>
    </row>
    <row r="51" spans="2:9" x14ac:dyDescent="0.25">
      <c r="B51" t="s">
        <v>44</v>
      </c>
      <c r="C51">
        <v>2021</v>
      </c>
      <c r="D51">
        <v>49</v>
      </c>
      <c r="E51" s="8">
        <v>4362</v>
      </c>
      <c r="H51">
        <v>9</v>
      </c>
      <c r="I51" s="4">
        <v>145</v>
      </c>
    </row>
    <row r="52" spans="2:9" x14ac:dyDescent="0.25">
      <c r="B52" t="s">
        <v>44</v>
      </c>
      <c r="C52">
        <v>2021</v>
      </c>
      <c r="D52">
        <v>50</v>
      </c>
      <c r="E52" s="8">
        <v>4030</v>
      </c>
      <c r="H52">
        <v>10</v>
      </c>
      <c r="I52" s="4">
        <v>146</v>
      </c>
    </row>
    <row r="53" spans="2:9" x14ac:dyDescent="0.25">
      <c r="B53" t="s">
        <v>44</v>
      </c>
      <c r="C53">
        <v>2021</v>
      </c>
      <c r="D53">
        <v>51</v>
      </c>
      <c r="E53" s="8">
        <v>3733</v>
      </c>
      <c r="H53">
        <v>11</v>
      </c>
      <c r="I53" s="4">
        <v>147</v>
      </c>
    </row>
    <row r="54" spans="2:9" x14ac:dyDescent="0.25">
      <c r="B54" t="s">
        <v>44</v>
      </c>
      <c r="C54">
        <v>2021</v>
      </c>
      <c r="D54">
        <v>52</v>
      </c>
      <c r="E54" s="8">
        <v>3621</v>
      </c>
      <c r="H54">
        <v>12</v>
      </c>
      <c r="I54" s="4">
        <v>146</v>
      </c>
    </row>
    <row r="55" spans="2:9" x14ac:dyDescent="0.25">
      <c r="B55" t="s">
        <v>45</v>
      </c>
      <c r="C55">
        <v>2020</v>
      </c>
      <c r="D55">
        <v>1</v>
      </c>
      <c r="E55" s="14">
        <v>0.86299999999999999</v>
      </c>
      <c r="G55">
        <v>2021</v>
      </c>
      <c r="H55">
        <v>1</v>
      </c>
      <c r="I55" s="4">
        <v>150</v>
      </c>
    </row>
    <row r="56" spans="2:9" x14ac:dyDescent="0.25">
      <c r="B56" t="s">
        <v>45</v>
      </c>
      <c r="C56">
        <v>2020</v>
      </c>
      <c r="D56">
        <v>2</v>
      </c>
      <c r="E56" s="14">
        <v>0.85199999999999998</v>
      </c>
      <c r="H56">
        <v>2</v>
      </c>
      <c r="I56" s="4">
        <v>151</v>
      </c>
    </row>
    <row r="57" spans="2:9" x14ac:dyDescent="0.25">
      <c r="B57" t="s">
        <v>45</v>
      </c>
      <c r="C57">
        <v>2020</v>
      </c>
      <c r="D57">
        <v>3</v>
      </c>
      <c r="E57" s="14">
        <v>0.84</v>
      </c>
      <c r="H57">
        <v>3</v>
      </c>
      <c r="I57" s="4">
        <v>154</v>
      </c>
    </row>
    <row r="58" spans="2:9" x14ac:dyDescent="0.25">
      <c r="B58" t="s">
        <v>45</v>
      </c>
      <c r="C58">
        <v>2020</v>
      </c>
      <c r="D58">
        <v>4</v>
      </c>
      <c r="E58" s="14">
        <v>0.83699999999999997</v>
      </c>
      <c r="H58">
        <v>4</v>
      </c>
      <c r="I58" s="4">
        <v>155</v>
      </c>
    </row>
    <row r="59" spans="2:9" x14ac:dyDescent="0.25">
      <c r="B59" t="s">
        <v>45</v>
      </c>
      <c r="C59">
        <v>2021</v>
      </c>
      <c r="D59">
        <v>1</v>
      </c>
      <c r="E59" s="14">
        <v>0.80600000000000005</v>
      </c>
      <c r="H59">
        <v>5</v>
      </c>
      <c r="I59" s="4">
        <v>158</v>
      </c>
    </row>
    <row r="60" spans="2:9" x14ac:dyDescent="0.25">
      <c r="B60" t="s">
        <v>45</v>
      </c>
      <c r="C60">
        <v>2021</v>
      </c>
      <c r="D60">
        <v>2</v>
      </c>
      <c r="E60" s="14">
        <v>0.83799999999999997</v>
      </c>
      <c r="H60">
        <v>6</v>
      </c>
      <c r="I60" s="4">
        <v>161</v>
      </c>
    </row>
    <row r="61" spans="2:9" x14ac:dyDescent="0.25">
      <c r="B61" t="s">
        <v>45</v>
      </c>
      <c r="C61">
        <v>2021</v>
      </c>
      <c r="D61">
        <v>3</v>
      </c>
      <c r="E61" s="14">
        <v>0.86199999999999999</v>
      </c>
      <c r="H61">
        <v>7</v>
      </c>
      <c r="I61" s="4">
        <v>165</v>
      </c>
    </row>
    <row r="62" spans="2:9" x14ac:dyDescent="0.25">
      <c r="B62" t="s">
        <v>46</v>
      </c>
      <c r="C62">
        <v>2019</v>
      </c>
      <c r="D62">
        <v>1</v>
      </c>
      <c r="E62" s="8">
        <v>4486</v>
      </c>
      <c r="H62">
        <v>8</v>
      </c>
      <c r="I62" s="4">
        <v>169</v>
      </c>
    </row>
    <row r="63" spans="2:9" x14ac:dyDescent="0.25">
      <c r="B63" t="s">
        <v>46</v>
      </c>
      <c r="C63">
        <v>2019</v>
      </c>
      <c r="D63">
        <v>2</v>
      </c>
      <c r="E63" s="8">
        <v>4483</v>
      </c>
      <c r="H63">
        <v>9</v>
      </c>
      <c r="I63" s="4">
        <v>172</v>
      </c>
    </row>
    <row r="64" spans="2:9" x14ac:dyDescent="0.25">
      <c r="B64" t="s">
        <v>46</v>
      </c>
      <c r="C64">
        <v>2019</v>
      </c>
      <c r="D64">
        <v>3</v>
      </c>
      <c r="E64" s="8">
        <v>4860</v>
      </c>
      <c r="H64">
        <v>10</v>
      </c>
      <c r="I64" s="4">
        <v>173</v>
      </c>
    </row>
    <row r="65" spans="2:9" x14ac:dyDescent="0.25">
      <c r="B65" t="s">
        <v>46</v>
      </c>
      <c r="C65">
        <v>2019</v>
      </c>
      <c r="D65">
        <v>4</v>
      </c>
      <c r="E65" s="8">
        <v>6332</v>
      </c>
      <c r="H65">
        <v>11</v>
      </c>
      <c r="I65" s="4">
        <v>176</v>
      </c>
    </row>
    <row r="66" spans="2:9" x14ac:dyDescent="0.25">
      <c r="B66" t="s">
        <v>46</v>
      </c>
      <c r="C66">
        <v>2019</v>
      </c>
      <c r="D66">
        <v>5</v>
      </c>
      <c r="E66" s="8">
        <v>9480</v>
      </c>
      <c r="G66" t="s">
        <v>30</v>
      </c>
      <c r="I66" s="4">
        <v>8119</v>
      </c>
    </row>
    <row r="67" spans="2:9" x14ac:dyDescent="0.25">
      <c r="B67" t="s">
        <v>46</v>
      </c>
      <c r="C67">
        <v>2019</v>
      </c>
      <c r="D67">
        <v>6</v>
      </c>
      <c r="E67" s="8">
        <v>10002</v>
      </c>
    </row>
    <row r="68" spans="2:9" x14ac:dyDescent="0.25">
      <c r="B68" t="s">
        <v>46</v>
      </c>
      <c r="C68">
        <v>2019</v>
      </c>
      <c r="D68">
        <v>7</v>
      </c>
      <c r="E68" s="8">
        <v>8802</v>
      </c>
    </row>
    <row r="69" spans="2:9" x14ac:dyDescent="0.25">
      <c r="B69" t="s">
        <v>46</v>
      </c>
      <c r="C69">
        <v>2019</v>
      </c>
      <c r="D69">
        <v>8</v>
      </c>
      <c r="E69" s="8">
        <v>9019</v>
      </c>
    </row>
    <row r="70" spans="2:9" x14ac:dyDescent="0.25">
      <c r="B70" t="s">
        <v>46</v>
      </c>
      <c r="C70">
        <v>2019</v>
      </c>
      <c r="D70">
        <v>9</v>
      </c>
      <c r="E70" s="8">
        <v>10801</v>
      </c>
    </row>
    <row r="71" spans="2:9" x14ac:dyDescent="0.25">
      <c r="B71" t="s">
        <v>46</v>
      </c>
      <c r="C71">
        <v>2019</v>
      </c>
      <c r="D71">
        <v>10</v>
      </c>
      <c r="E71" s="8">
        <v>6894</v>
      </c>
    </row>
    <row r="72" spans="2:9" x14ac:dyDescent="0.25">
      <c r="B72" t="s">
        <v>46</v>
      </c>
      <c r="C72">
        <v>2019</v>
      </c>
      <c r="D72">
        <v>11</v>
      </c>
      <c r="E72" s="8">
        <v>5013</v>
      </c>
    </row>
    <row r="73" spans="2:9" x14ac:dyDescent="0.25">
      <c r="B73" t="s">
        <v>46</v>
      </c>
      <c r="C73">
        <v>2019</v>
      </c>
      <c r="D73">
        <v>12</v>
      </c>
      <c r="E73" s="8">
        <v>5278</v>
      </c>
    </row>
    <row r="74" spans="2:9" x14ac:dyDescent="0.25">
      <c r="B74" t="s">
        <v>46</v>
      </c>
      <c r="C74">
        <v>2020</v>
      </c>
      <c r="D74">
        <v>1</v>
      </c>
      <c r="E74" s="8">
        <v>4479</v>
      </c>
    </row>
    <row r="75" spans="2:9" x14ac:dyDescent="0.25">
      <c r="B75" t="s">
        <v>46</v>
      </c>
      <c r="C75">
        <v>2020</v>
      </c>
      <c r="D75">
        <v>2</v>
      </c>
      <c r="E75" s="8">
        <v>5590</v>
      </c>
    </row>
    <row r="76" spans="2:9" x14ac:dyDescent="0.25">
      <c r="B76" t="s">
        <v>46</v>
      </c>
      <c r="C76">
        <v>2020</v>
      </c>
      <c r="D76">
        <v>3</v>
      </c>
      <c r="E76" s="8">
        <v>4747</v>
      </c>
    </row>
    <row r="77" spans="2:9" x14ac:dyDescent="0.25">
      <c r="B77" t="s">
        <v>46</v>
      </c>
      <c r="C77">
        <v>2020</v>
      </c>
      <c r="D77">
        <v>4</v>
      </c>
      <c r="E77" s="8">
        <v>3723</v>
      </c>
    </row>
    <row r="78" spans="2:9" x14ac:dyDescent="0.25">
      <c r="B78" t="s">
        <v>46</v>
      </c>
      <c r="C78">
        <v>2020</v>
      </c>
      <c r="D78">
        <v>5</v>
      </c>
      <c r="E78" s="8">
        <v>4552</v>
      </c>
    </row>
    <row r="79" spans="2:9" x14ac:dyDescent="0.25">
      <c r="B79" t="s">
        <v>46</v>
      </c>
      <c r="C79">
        <v>2020</v>
      </c>
      <c r="D79">
        <v>6</v>
      </c>
      <c r="E79" s="8">
        <v>6651</v>
      </c>
    </row>
    <row r="80" spans="2:9" x14ac:dyDescent="0.25">
      <c r="B80" t="s">
        <v>46</v>
      </c>
      <c r="C80">
        <v>2020</v>
      </c>
      <c r="D80">
        <v>7</v>
      </c>
      <c r="E80" s="8">
        <v>7809</v>
      </c>
    </row>
    <row r="81" spans="2:5" x14ac:dyDescent="0.25">
      <c r="B81" t="s">
        <v>46</v>
      </c>
      <c r="C81">
        <v>2020</v>
      </c>
      <c r="D81">
        <v>8</v>
      </c>
      <c r="E81" s="8">
        <v>8957</v>
      </c>
    </row>
    <row r="82" spans="2:5" x14ac:dyDescent="0.25">
      <c r="B82" t="s">
        <v>46</v>
      </c>
      <c r="C82">
        <v>2020</v>
      </c>
      <c r="D82">
        <v>9</v>
      </c>
      <c r="E82" s="8">
        <v>9661</v>
      </c>
    </row>
    <row r="83" spans="2:5" x14ac:dyDescent="0.25">
      <c r="B83" t="s">
        <v>46</v>
      </c>
      <c r="C83">
        <v>2020</v>
      </c>
      <c r="D83">
        <v>10</v>
      </c>
      <c r="E83" s="8">
        <v>7280</v>
      </c>
    </row>
    <row r="84" spans="2:5" x14ac:dyDescent="0.25">
      <c r="B84" t="s">
        <v>46</v>
      </c>
      <c r="C84">
        <v>2020</v>
      </c>
      <c r="D84">
        <v>11</v>
      </c>
      <c r="E84" s="8">
        <v>5273</v>
      </c>
    </row>
    <row r="85" spans="2:5" x14ac:dyDescent="0.25">
      <c r="B85" t="s">
        <v>46</v>
      </c>
      <c r="C85">
        <v>2020</v>
      </c>
      <c r="D85">
        <v>12</v>
      </c>
      <c r="E85" s="8">
        <v>5647</v>
      </c>
    </row>
    <row r="86" spans="2:5" x14ac:dyDescent="0.25">
      <c r="B86" t="s">
        <v>46</v>
      </c>
      <c r="C86">
        <v>2021</v>
      </c>
      <c r="D86">
        <v>1</v>
      </c>
      <c r="E86" s="8">
        <v>4085</v>
      </c>
    </row>
    <row r="87" spans="2:5" x14ac:dyDescent="0.25">
      <c r="B87" t="s">
        <v>46</v>
      </c>
      <c r="C87">
        <v>2021</v>
      </c>
      <c r="D87">
        <v>2</v>
      </c>
      <c r="E87" s="8">
        <v>4536</v>
      </c>
    </row>
    <row r="88" spans="2:5" x14ac:dyDescent="0.25">
      <c r="B88" t="s">
        <v>46</v>
      </c>
      <c r="C88">
        <v>2021</v>
      </c>
      <c r="D88">
        <v>3</v>
      </c>
      <c r="E88" s="8">
        <v>5625</v>
      </c>
    </row>
    <row r="89" spans="2:5" x14ac:dyDescent="0.25">
      <c r="B89" t="s">
        <v>46</v>
      </c>
      <c r="C89">
        <v>2021</v>
      </c>
      <c r="D89">
        <v>4</v>
      </c>
      <c r="E89" s="8">
        <v>5301</v>
      </c>
    </row>
    <row r="90" spans="2:5" x14ac:dyDescent="0.25">
      <c r="B90" t="s">
        <v>46</v>
      </c>
      <c r="C90">
        <v>2021</v>
      </c>
      <c r="D90">
        <v>5</v>
      </c>
      <c r="E90" s="8">
        <v>7345</v>
      </c>
    </row>
    <row r="91" spans="2:5" x14ac:dyDescent="0.25">
      <c r="B91" t="s">
        <v>46</v>
      </c>
      <c r="C91">
        <v>2021</v>
      </c>
      <c r="D91">
        <v>6</v>
      </c>
      <c r="E91" s="8">
        <v>8690</v>
      </c>
    </row>
    <row r="92" spans="2:5" x14ac:dyDescent="0.25">
      <c r="B92" t="s">
        <v>46</v>
      </c>
      <c r="C92">
        <v>2021</v>
      </c>
      <c r="D92">
        <v>7</v>
      </c>
      <c r="E92" s="8">
        <v>8849</v>
      </c>
    </row>
    <row r="93" spans="2:5" x14ac:dyDescent="0.25">
      <c r="B93" t="s">
        <v>46</v>
      </c>
      <c r="C93">
        <v>2021</v>
      </c>
      <c r="D93">
        <v>8</v>
      </c>
      <c r="E93" s="8">
        <v>9575</v>
      </c>
    </row>
    <row r="94" spans="2:5" x14ac:dyDescent="0.25">
      <c r="B94" t="s">
        <v>46</v>
      </c>
      <c r="C94">
        <v>2021</v>
      </c>
      <c r="D94">
        <v>9</v>
      </c>
      <c r="E94" s="8">
        <v>10358</v>
      </c>
    </row>
    <row r="95" spans="2:5" x14ac:dyDescent="0.25">
      <c r="B95" t="s">
        <v>46</v>
      </c>
      <c r="C95">
        <v>2021</v>
      </c>
      <c r="D95">
        <v>10</v>
      </c>
      <c r="E95" s="8">
        <v>6876</v>
      </c>
    </row>
    <row r="96" spans="2:5" x14ac:dyDescent="0.25">
      <c r="B96" t="s">
        <v>46</v>
      </c>
      <c r="C96">
        <v>2021</v>
      </c>
      <c r="D96">
        <v>11</v>
      </c>
      <c r="E96" s="8">
        <v>5681</v>
      </c>
    </row>
    <row r="97" spans="2:5" x14ac:dyDescent="0.25">
      <c r="B97" t="s">
        <v>47</v>
      </c>
      <c r="C97">
        <v>2016</v>
      </c>
      <c r="D97">
        <v>12</v>
      </c>
      <c r="E97" s="8">
        <v>74113</v>
      </c>
    </row>
    <row r="98" spans="2:5" x14ac:dyDescent="0.25">
      <c r="B98" t="s">
        <v>47</v>
      </c>
      <c r="C98">
        <v>2017</v>
      </c>
      <c r="D98">
        <v>1</v>
      </c>
      <c r="E98" s="8">
        <v>73839</v>
      </c>
    </row>
    <row r="99" spans="2:5" x14ac:dyDescent="0.25">
      <c r="B99" t="s">
        <v>47</v>
      </c>
      <c r="C99">
        <v>2017</v>
      </c>
      <c r="D99">
        <v>2</v>
      </c>
      <c r="E99" s="8">
        <v>66691</v>
      </c>
    </row>
    <row r="100" spans="2:5" x14ac:dyDescent="0.25">
      <c r="B100" t="s">
        <v>47</v>
      </c>
      <c r="C100">
        <v>2017</v>
      </c>
      <c r="D100">
        <v>3</v>
      </c>
      <c r="E100" s="8">
        <v>76148</v>
      </c>
    </row>
    <row r="101" spans="2:5" x14ac:dyDescent="0.25">
      <c r="B101" t="s">
        <v>47</v>
      </c>
      <c r="C101">
        <v>2017</v>
      </c>
      <c r="D101">
        <v>4</v>
      </c>
      <c r="E101" s="8">
        <v>64852.000000000007</v>
      </c>
    </row>
    <row r="102" spans="2:5" x14ac:dyDescent="0.25">
      <c r="B102" t="s">
        <v>47</v>
      </c>
      <c r="C102">
        <v>2017</v>
      </c>
      <c r="D102">
        <v>5</v>
      </c>
      <c r="E102" s="8">
        <v>70027</v>
      </c>
    </row>
    <row r="103" spans="2:5" x14ac:dyDescent="0.25">
      <c r="B103" t="s">
        <v>47</v>
      </c>
      <c r="C103">
        <v>2017</v>
      </c>
      <c r="D103">
        <v>6</v>
      </c>
      <c r="E103" s="8">
        <v>69264</v>
      </c>
    </row>
    <row r="104" spans="2:5" x14ac:dyDescent="0.25">
      <c r="B104" t="s">
        <v>47</v>
      </c>
      <c r="C104">
        <v>2017</v>
      </c>
      <c r="D104">
        <v>7</v>
      </c>
      <c r="E104" s="8">
        <v>69037</v>
      </c>
    </row>
    <row r="105" spans="2:5" x14ac:dyDescent="0.25">
      <c r="B105" t="s">
        <v>47</v>
      </c>
      <c r="C105">
        <v>2017</v>
      </c>
      <c r="D105">
        <v>8</v>
      </c>
      <c r="E105" s="8">
        <v>65288</v>
      </c>
    </row>
    <row r="106" spans="2:5" x14ac:dyDescent="0.25">
      <c r="B106" t="s">
        <v>47</v>
      </c>
      <c r="C106">
        <v>2017</v>
      </c>
      <c r="D106">
        <v>9</v>
      </c>
      <c r="E106" s="8">
        <v>64230.999999999993</v>
      </c>
    </row>
    <row r="107" spans="2:5" x14ac:dyDescent="0.25">
      <c r="B107" t="s">
        <v>47</v>
      </c>
      <c r="C107">
        <v>2017</v>
      </c>
      <c r="D107">
        <v>10</v>
      </c>
      <c r="E107" s="8">
        <v>69184</v>
      </c>
    </row>
    <row r="108" spans="2:5" x14ac:dyDescent="0.25">
      <c r="B108" t="s">
        <v>47</v>
      </c>
      <c r="C108">
        <v>2017</v>
      </c>
      <c r="D108">
        <v>11</v>
      </c>
      <c r="E108" s="8">
        <v>66112</v>
      </c>
    </row>
    <row r="109" spans="2:5" x14ac:dyDescent="0.25">
      <c r="B109" t="s">
        <v>47</v>
      </c>
      <c r="C109">
        <v>2017</v>
      </c>
      <c r="D109">
        <v>12</v>
      </c>
      <c r="E109" s="8">
        <v>61930</v>
      </c>
    </row>
    <row r="110" spans="2:5" x14ac:dyDescent="0.25">
      <c r="B110" t="s">
        <v>47</v>
      </c>
      <c r="C110">
        <v>2018</v>
      </c>
      <c r="D110">
        <v>1</v>
      </c>
      <c r="E110" s="8">
        <v>66900</v>
      </c>
    </row>
    <row r="111" spans="2:5" x14ac:dyDescent="0.25">
      <c r="B111" t="s">
        <v>47</v>
      </c>
      <c r="C111">
        <v>2018</v>
      </c>
      <c r="D111">
        <v>2</v>
      </c>
      <c r="E111" s="8">
        <v>56854</v>
      </c>
    </row>
    <row r="112" spans="2:5" x14ac:dyDescent="0.25">
      <c r="B112" t="s">
        <v>47</v>
      </c>
      <c r="C112">
        <v>2018</v>
      </c>
      <c r="D112">
        <v>3</v>
      </c>
      <c r="E112" s="8">
        <v>61153</v>
      </c>
    </row>
    <row r="113" spans="2:5" x14ac:dyDescent="0.25">
      <c r="B113" t="s">
        <v>47</v>
      </c>
      <c r="C113">
        <v>2018</v>
      </c>
      <c r="D113">
        <v>4</v>
      </c>
      <c r="E113" s="8">
        <v>61261</v>
      </c>
    </row>
    <row r="114" spans="2:5" x14ac:dyDescent="0.25">
      <c r="B114" t="s">
        <v>47</v>
      </c>
      <c r="C114">
        <v>2018</v>
      </c>
      <c r="D114">
        <v>5</v>
      </c>
      <c r="E114" s="8">
        <v>64525.000000000007</v>
      </c>
    </row>
    <row r="115" spans="2:5" x14ac:dyDescent="0.25">
      <c r="B115" t="s">
        <v>47</v>
      </c>
      <c r="C115">
        <v>2018</v>
      </c>
      <c r="D115">
        <v>6</v>
      </c>
      <c r="E115" s="8">
        <v>64238</v>
      </c>
    </row>
    <row r="116" spans="2:5" x14ac:dyDescent="0.25">
      <c r="B116" t="s">
        <v>47</v>
      </c>
      <c r="C116">
        <v>2018</v>
      </c>
      <c r="D116">
        <v>7</v>
      </c>
      <c r="E116" s="8">
        <v>66406</v>
      </c>
    </row>
    <row r="117" spans="2:5" x14ac:dyDescent="0.25">
      <c r="B117" t="s">
        <v>47</v>
      </c>
      <c r="C117">
        <v>2018</v>
      </c>
      <c r="D117">
        <v>8</v>
      </c>
      <c r="E117" s="8">
        <v>64730.000000000007</v>
      </c>
    </row>
    <row r="118" spans="2:5" x14ac:dyDescent="0.25">
      <c r="B118" t="s">
        <v>47</v>
      </c>
      <c r="C118">
        <v>2018</v>
      </c>
      <c r="D118">
        <v>9</v>
      </c>
      <c r="E118" s="8">
        <v>62994</v>
      </c>
    </row>
    <row r="119" spans="2:5" x14ac:dyDescent="0.25">
      <c r="B119" t="s">
        <v>47</v>
      </c>
      <c r="C119">
        <v>2018</v>
      </c>
      <c r="D119">
        <v>10</v>
      </c>
      <c r="E119" s="8">
        <v>69749</v>
      </c>
    </row>
    <row r="120" spans="2:5" x14ac:dyDescent="0.25">
      <c r="B120" t="s">
        <v>47</v>
      </c>
      <c r="C120">
        <v>2018</v>
      </c>
      <c r="D120">
        <v>11</v>
      </c>
      <c r="E120" s="8">
        <v>68591</v>
      </c>
    </row>
    <row r="121" spans="2:5" x14ac:dyDescent="0.25">
      <c r="B121" t="s">
        <v>47</v>
      </c>
      <c r="C121">
        <v>2018</v>
      </c>
      <c r="D121">
        <v>12</v>
      </c>
      <c r="E121" s="8">
        <v>63029</v>
      </c>
    </row>
    <row r="122" spans="2:5" x14ac:dyDescent="0.25">
      <c r="B122" t="s">
        <v>47</v>
      </c>
      <c r="C122">
        <v>2019</v>
      </c>
      <c r="D122">
        <v>1</v>
      </c>
      <c r="E122" s="8">
        <v>67098</v>
      </c>
    </row>
    <row r="123" spans="2:5" x14ac:dyDescent="0.25">
      <c r="B123" t="s">
        <v>47</v>
      </c>
      <c r="C123">
        <v>2019</v>
      </c>
      <c r="D123">
        <v>2</v>
      </c>
      <c r="E123" s="8">
        <v>60918</v>
      </c>
    </row>
    <row r="124" spans="2:5" x14ac:dyDescent="0.25">
      <c r="B124" t="s">
        <v>47</v>
      </c>
      <c r="C124">
        <v>2019</v>
      </c>
      <c r="D124">
        <v>3</v>
      </c>
      <c r="E124" s="8">
        <v>67209</v>
      </c>
    </row>
    <row r="125" spans="2:5" x14ac:dyDescent="0.25">
      <c r="B125" t="s">
        <v>47</v>
      </c>
      <c r="C125">
        <v>2019</v>
      </c>
      <c r="D125">
        <v>4</v>
      </c>
      <c r="E125" s="8">
        <v>65456</v>
      </c>
    </row>
    <row r="126" spans="2:5" x14ac:dyDescent="0.25">
      <c r="B126" t="s">
        <v>47</v>
      </c>
      <c r="C126">
        <v>2019</v>
      </c>
      <c r="D126">
        <v>5</v>
      </c>
      <c r="E126" s="8">
        <v>65808</v>
      </c>
    </row>
    <row r="127" spans="2:5" x14ac:dyDescent="0.25">
      <c r="B127" t="s">
        <v>47</v>
      </c>
      <c r="C127">
        <v>2019</v>
      </c>
      <c r="D127">
        <v>6</v>
      </c>
      <c r="E127" s="8">
        <v>65403.000000000007</v>
      </c>
    </row>
    <row r="128" spans="2:5" x14ac:dyDescent="0.25">
      <c r="B128" t="s">
        <v>47</v>
      </c>
      <c r="C128">
        <v>2019</v>
      </c>
      <c r="D128">
        <v>7</v>
      </c>
      <c r="E128" s="8">
        <v>69994</v>
      </c>
    </row>
    <row r="129" spans="2:5" x14ac:dyDescent="0.25">
      <c r="B129" t="s">
        <v>47</v>
      </c>
      <c r="C129">
        <v>2019</v>
      </c>
      <c r="D129">
        <v>8</v>
      </c>
      <c r="E129" s="8">
        <v>64039</v>
      </c>
    </row>
    <row r="130" spans="2:5" x14ac:dyDescent="0.25">
      <c r="B130" t="s">
        <v>47</v>
      </c>
      <c r="C130">
        <v>2019</v>
      </c>
      <c r="D130">
        <v>9</v>
      </c>
      <c r="E130" s="8">
        <v>66065</v>
      </c>
    </row>
    <row r="131" spans="2:5" x14ac:dyDescent="0.25">
      <c r="B131" t="s">
        <v>47</v>
      </c>
      <c r="C131">
        <v>2019</v>
      </c>
      <c r="D131">
        <v>10</v>
      </c>
      <c r="E131" s="8">
        <v>72780</v>
      </c>
    </row>
    <row r="132" spans="2:5" x14ac:dyDescent="0.25">
      <c r="B132" t="s">
        <v>47</v>
      </c>
      <c r="C132">
        <v>2019</v>
      </c>
      <c r="D132">
        <v>11</v>
      </c>
      <c r="E132" s="8">
        <v>70217</v>
      </c>
    </row>
    <row r="133" spans="2:5" x14ac:dyDescent="0.25">
      <c r="B133" t="s">
        <v>47</v>
      </c>
      <c r="C133">
        <v>2019</v>
      </c>
      <c r="D133">
        <v>12</v>
      </c>
      <c r="E133" s="8">
        <v>68661</v>
      </c>
    </row>
    <row r="134" spans="2:5" x14ac:dyDescent="0.25">
      <c r="B134" t="s">
        <v>47</v>
      </c>
      <c r="C134">
        <v>2020</v>
      </c>
      <c r="D134">
        <v>1</v>
      </c>
      <c r="E134" s="8">
        <v>73964</v>
      </c>
    </row>
    <row r="135" spans="2:5" x14ac:dyDescent="0.25">
      <c r="B135" t="s">
        <v>47</v>
      </c>
      <c r="C135">
        <v>2020</v>
      </c>
      <c r="D135">
        <v>2</v>
      </c>
      <c r="E135" s="8">
        <v>66085</v>
      </c>
    </row>
    <row r="136" spans="2:5" x14ac:dyDescent="0.25">
      <c r="B136" t="s">
        <v>47</v>
      </c>
      <c r="C136">
        <v>2020</v>
      </c>
      <c r="D136">
        <v>3</v>
      </c>
      <c r="E136" s="8">
        <v>60931</v>
      </c>
    </row>
    <row r="137" spans="2:5" x14ac:dyDescent="0.25">
      <c r="B137" t="s">
        <v>47</v>
      </c>
      <c r="C137">
        <v>2020</v>
      </c>
      <c r="D137">
        <v>4</v>
      </c>
      <c r="E137" s="8">
        <v>56462</v>
      </c>
    </row>
    <row r="138" spans="2:5" x14ac:dyDescent="0.25">
      <c r="B138" t="s">
        <v>47</v>
      </c>
      <c r="C138">
        <v>2020</v>
      </c>
      <c r="D138">
        <v>5</v>
      </c>
      <c r="E138" s="8">
        <v>64080</v>
      </c>
    </row>
    <row r="139" spans="2:5" x14ac:dyDescent="0.25">
      <c r="B139" t="s">
        <v>47</v>
      </c>
      <c r="C139">
        <v>2020</v>
      </c>
      <c r="D139">
        <v>6</v>
      </c>
      <c r="E139" s="8">
        <v>67704</v>
      </c>
    </row>
    <row r="140" spans="2:5" x14ac:dyDescent="0.25">
      <c r="B140" t="s">
        <v>47</v>
      </c>
      <c r="C140">
        <v>2020</v>
      </c>
      <c r="D140">
        <v>7</v>
      </c>
      <c r="E140" s="8">
        <v>70633</v>
      </c>
    </row>
    <row r="141" spans="2:5" x14ac:dyDescent="0.25">
      <c r="B141" t="s">
        <v>47</v>
      </c>
      <c r="C141">
        <v>2020</v>
      </c>
      <c r="D141">
        <v>8</v>
      </c>
      <c r="E141" s="8">
        <v>66956</v>
      </c>
    </row>
    <row r="142" spans="2:5" x14ac:dyDescent="0.25">
      <c r="B142" t="s">
        <v>47</v>
      </c>
      <c r="C142">
        <v>2020</v>
      </c>
      <c r="D142">
        <v>9</v>
      </c>
      <c r="E142" s="8">
        <v>69577</v>
      </c>
    </row>
    <row r="143" spans="2:5" x14ac:dyDescent="0.25">
      <c r="B143" t="s">
        <v>47</v>
      </c>
      <c r="C143">
        <v>2020</v>
      </c>
      <c r="D143">
        <v>10</v>
      </c>
      <c r="E143" s="8">
        <v>69616</v>
      </c>
    </row>
    <row r="144" spans="2:5" x14ac:dyDescent="0.25">
      <c r="B144" t="s">
        <v>47</v>
      </c>
      <c r="C144">
        <v>2020</v>
      </c>
      <c r="D144">
        <v>11</v>
      </c>
      <c r="E144" s="8">
        <v>67114</v>
      </c>
    </row>
    <row r="145" spans="2:5" x14ac:dyDescent="0.25">
      <c r="B145" t="s">
        <v>47</v>
      </c>
      <c r="C145">
        <v>2020</v>
      </c>
      <c r="D145">
        <v>12</v>
      </c>
      <c r="E145" s="8">
        <v>64531.000000000007</v>
      </c>
    </row>
    <row r="146" spans="2:5" x14ac:dyDescent="0.25">
      <c r="B146" t="s">
        <v>47</v>
      </c>
      <c r="C146">
        <v>2021</v>
      </c>
      <c r="D146">
        <v>1</v>
      </c>
      <c r="E146" s="8">
        <v>59599</v>
      </c>
    </row>
    <row r="147" spans="2:5" x14ac:dyDescent="0.25">
      <c r="B147" t="s">
        <v>47</v>
      </c>
      <c r="C147">
        <v>2021</v>
      </c>
      <c r="D147">
        <v>2</v>
      </c>
      <c r="E147" s="8">
        <v>51512</v>
      </c>
    </row>
    <row r="148" spans="2:5" x14ac:dyDescent="0.25">
      <c r="B148" t="s">
        <v>47</v>
      </c>
      <c r="C148">
        <v>2021</v>
      </c>
      <c r="D148">
        <v>3</v>
      </c>
      <c r="E148" s="8">
        <v>64607</v>
      </c>
    </row>
    <row r="149" spans="2:5" x14ac:dyDescent="0.25">
      <c r="B149" t="s">
        <v>47</v>
      </c>
      <c r="C149">
        <v>2021</v>
      </c>
      <c r="D149">
        <v>4</v>
      </c>
      <c r="E149" s="8">
        <v>56697</v>
      </c>
    </row>
    <row r="150" spans="2:5" x14ac:dyDescent="0.25">
      <c r="B150" t="s">
        <v>47</v>
      </c>
      <c r="C150">
        <v>2021</v>
      </c>
      <c r="D150">
        <v>5</v>
      </c>
      <c r="E150" s="8">
        <v>59897</v>
      </c>
    </row>
    <row r="151" spans="2:5" x14ac:dyDescent="0.25">
      <c r="B151" t="s">
        <v>47</v>
      </c>
      <c r="C151">
        <v>2021</v>
      </c>
      <c r="D151">
        <v>6</v>
      </c>
      <c r="E151" s="8">
        <v>64122</v>
      </c>
    </row>
    <row r="152" spans="2:5" x14ac:dyDescent="0.25">
      <c r="B152" t="s">
        <v>47</v>
      </c>
      <c r="C152">
        <v>2021</v>
      </c>
      <c r="D152">
        <v>7</v>
      </c>
      <c r="E152" s="8">
        <v>64943</v>
      </c>
    </row>
    <row r="153" spans="2:5" x14ac:dyDescent="0.25">
      <c r="B153" t="s">
        <v>47</v>
      </c>
      <c r="C153">
        <v>2021</v>
      </c>
      <c r="D153">
        <v>8</v>
      </c>
      <c r="E153" s="8">
        <v>61690</v>
      </c>
    </row>
    <row r="154" spans="2:5" x14ac:dyDescent="0.25">
      <c r="B154" t="s">
        <v>47</v>
      </c>
      <c r="C154">
        <v>2021</v>
      </c>
      <c r="D154">
        <v>9</v>
      </c>
      <c r="E154" s="8">
        <v>63455</v>
      </c>
    </row>
    <row r="155" spans="2:5" x14ac:dyDescent="0.25">
      <c r="B155" t="s">
        <v>47</v>
      </c>
      <c r="C155">
        <v>2021</v>
      </c>
      <c r="D155">
        <v>10</v>
      </c>
      <c r="E155" s="8">
        <v>67245</v>
      </c>
    </row>
    <row r="156" spans="2:5" x14ac:dyDescent="0.25">
      <c r="B156" t="s">
        <v>47</v>
      </c>
      <c r="C156">
        <v>2021</v>
      </c>
      <c r="D156">
        <v>11</v>
      </c>
      <c r="E156" s="8">
        <v>66390</v>
      </c>
    </row>
    <row r="157" spans="2:5" x14ac:dyDescent="0.25">
      <c r="B157" t="s">
        <v>47</v>
      </c>
      <c r="C157">
        <v>2021</v>
      </c>
      <c r="D157">
        <v>12</v>
      </c>
      <c r="E157" s="8">
        <v>59498</v>
      </c>
    </row>
    <row r="158" spans="2:5" x14ac:dyDescent="0.25">
      <c r="B158" t="s">
        <v>48</v>
      </c>
      <c r="C158">
        <v>2016</v>
      </c>
      <c r="D158">
        <v>3</v>
      </c>
      <c r="E158" s="8">
        <v>103</v>
      </c>
    </row>
    <row r="159" spans="2:5" x14ac:dyDescent="0.25">
      <c r="B159" t="s">
        <v>48</v>
      </c>
      <c r="C159">
        <v>2016</v>
      </c>
      <c r="D159">
        <v>4</v>
      </c>
      <c r="E159" s="8">
        <v>103.8</v>
      </c>
    </row>
    <row r="160" spans="2:5" x14ac:dyDescent="0.25">
      <c r="B160" t="s">
        <v>48</v>
      </c>
      <c r="C160">
        <v>2017</v>
      </c>
      <c r="D160">
        <v>1</v>
      </c>
      <c r="E160" s="8">
        <v>104.4</v>
      </c>
    </row>
    <row r="161" spans="2:5" x14ac:dyDescent="0.25">
      <c r="B161" t="s">
        <v>48</v>
      </c>
      <c r="C161">
        <v>2017</v>
      </c>
      <c r="D161">
        <v>2</v>
      </c>
      <c r="E161" s="8">
        <v>105.3</v>
      </c>
    </row>
    <row r="162" spans="2:5" x14ac:dyDescent="0.25">
      <c r="B162" t="s">
        <v>48</v>
      </c>
      <c r="C162">
        <v>2017</v>
      </c>
      <c r="D162">
        <v>3</v>
      </c>
      <c r="E162" s="8">
        <v>106.1</v>
      </c>
    </row>
    <row r="163" spans="2:5" x14ac:dyDescent="0.25">
      <c r="B163" t="s">
        <v>48</v>
      </c>
      <c r="C163">
        <v>2017</v>
      </c>
      <c r="D163">
        <v>4</v>
      </c>
      <c r="E163" s="8">
        <v>106.9</v>
      </c>
    </row>
    <row r="164" spans="2:5" x14ac:dyDescent="0.25">
      <c r="B164" t="s">
        <v>48</v>
      </c>
      <c r="C164">
        <v>2018</v>
      </c>
      <c r="D164">
        <v>1</v>
      </c>
      <c r="E164" s="8">
        <v>107.3</v>
      </c>
    </row>
    <row r="165" spans="2:5" x14ac:dyDescent="0.25">
      <c r="B165" t="s">
        <v>48</v>
      </c>
      <c r="C165">
        <v>2018</v>
      </c>
      <c r="D165">
        <v>2</v>
      </c>
      <c r="E165" s="8">
        <v>108</v>
      </c>
    </row>
    <row r="166" spans="2:5" x14ac:dyDescent="0.25">
      <c r="B166" t="s">
        <v>48</v>
      </c>
      <c r="C166">
        <v>2018</v>
      </c>
      <c r="D166">
        <v>3</v>
      </c>
      <c r="E166" s="8">
        <v>108.3</v>
      </c>
    </row>
    <row r="167" spans="2:5" x14ac:dyDescent="0.25">
      <c r="B167" t="s">
        <v>48</v>
      </c>
      <c r="C167">
        <v>2018</v>
      </c>
      <c r="D167">
        <v>4</v>
      </c>
      <c r="E167" s="8">
        <v>108.8</v>
      </c>
    </row>
    <row r="168" spans="2:5" x14ac:dyDescent="0.25">
      <c r="B168" t="s">
        <v>48</v>
      </c>
      <c r="C168">
        <v>2019</v>
      </c>
      <c r="D168">
        <v>1</v>
      </c>
      <c r="E168" s="8">
        <v>109.5</v>
      </c>
    </row>
    <row r="169" spans="2:5" x14ac:dyDescent="0.25">
      <c r="B169" t="s">
        <v>48</v>
      </c>
      <c r="C169">
        <v>2019</v>
      </c>
      <c r="D169">
        <v>2</v>
      </c>
      <c r="E169" s="8">
        <v>109.9</v>
      </c>
    </row>
    <row r="170" spans="2:5" x14ac:dyDescent="0.25">
      <c r="B170" t="s">
        <v>48</v>
      </c>
      <c r="C170">
        <v>2019</v>
      </c>
      <c r="D170">
        <v>3</v>
      </c>
      <c r="E170" s="8">
        <v>110.3</v>
      </c>
    </row>
    <row r="171" spans="2:5" x14ac:dyDescent="0.25">
      <c r="B171" t="s">
        <v>48</v>
      </c>
      <c r="C171">
        <v>2019</v>
      </c>
      <c r="D171">
        <v>4</v>
      </c>
      <c r="E171" s="8">
        <v>110.9</v>
      </c>
    </row>
    <row r="172" spans="2:5" x14ac:dyDescent="0.25">
      <c r="B172" t="s">
        <v>48</v>
      </c>
      <c r="C172">
        <v>2020</v>
      </c>
      <c r="D172">
        <v>1</v>
      </c>
      <c r="E172" s="8">
        <v>109.1</v>
      </c>
    </row>
    <row r="173" spans="2:5" x14ac:dyDescent="0.25">
      <c r="B173" t="s">
        <v>48</v>
      </c>
      <c r="C173">
        <v>2020</v>
      </c>
      <c r="D173">
        <v>2</v>
      </c>
      <c r="E173" s="8">
        <v>99.9</v>
      </c>
    </row>
    <row r="174" spans="2:5" x14ac:dyDescent="0.25">
      <c r="B174" t="s">
        <v>48</v>
      </c>
      <c r="C174">
        <v>2020</v>
      </c>
      <c r="D174">
        <v>3</v>
      </c>
      <c r="E174" s="8">
        <v>107.4</v>
      </c>
    </row>
    <row r="175" spans="2:5" x14ac:dyDescent="0.25">
      <c r="B175" t="s">
        <v>48</v>
      </c>
      <c r="C175">
        <v>2020</v>
      </c>
      <c r="D175">
        <v>4</v>
      </c>
      <c r="E175" s="8">
        <v>107.4</v>
      </c>
    </row>
    <row r="176" spans="2:5" x14ac:dyDescent="0.25">
      <c r="B176" t="s">
        <v>48</v>
      </c>
      <c r="C176">
        <v>2021</v>
      </c>
      <c r="D176">
        <v>1</v>
      </c>
      <c r="E176" s="8">
        <v>106.6</v>
      </c>
    </row>
    <row r="177" spans="2:5" x14ac:dyDescent="0.25">
      <c r="B177" t="s">
        <v>48</v>
      </c>
      <c r="C177">
        <v>2021</v>
      </c>
      <c r="D177">
        <v>2</v>
      </c>
      <c r="E177" s="8">
        <v>110.6</v>
      </c>
    </row>
    <row r="178" spans="2:5" x14ac:dyDescent="0.25">
      <c r="B178" t="s">
        <v>48</v>
      </c>
      <c r="C178">
        <v>2021</v>
      </c>
      <c r="D178">
        <v>3</v>
      </c>
      <c r="E178" s="8">
        <v>112.9</v>
      </c>
    </row>
    <row r="179" spans="2:5" x14ac:dyDescent="0.25">
      <c r="B179" t="s">
        <v>49</v>
      </c>
      <c r="C179">
        <v>2016</v>
      </c>
      <c r="D179">
        <v>12</v>
      </c>
      <c r="E179" s="15">
        <v>8653000</v>
      </c>
    </row>
    <row r="180" spans="2:5" x14ac:dyDescent="0.25">
      <c r="B180" t="s">
        <v>49</v>
      </c>
      <c r="C180">
        <v>2017</v>
      </c>
      <c r="D180">
        <v>1</v>
      </c>
      <c r="E180" s="15">
        <v>8676000</v>
      </c>
    </row>
    <row r="181" spans="2:5" x14ac:dyDescent="0.25">
      <c r="B181" t="s">
        <v>49</v>
      </c>
      <c r="C181">
        <v>2017</v>
      </c>
      <c r="D181">
        <v>2</v>
      </c>
      <c r="E181" s="15">
        <v>8669000</v>
      </c>
    </row>
    <row r="182" spans="2:5" x14ac:dyDescent="0.25">
      <c r="B182" t="s">
        <v>49</v>
      </c>
      <c r="C182">
        <v>2017</v>
      </c>
      <c r="D182">
        <v>3</v>
      </c>
      <c r="E182" s="15">
        <v>8696000</v>
      </c>
    </row>
    <row r="183" spans="2:5" x14ac:dyDescent="0.25">
      <c r="B183" t="s">
        <v>49</v>
      </c>
      <c r="C183">
        <v>2017</v>
      </c>
      <c r="D183">
        <v>4</v>
      </c>
      <c r="E183" s="15">
        <v>8705000</v>
      </c>
    </row>
    <row r="184" spans="2:5" x14ac:dyDescent="0.25">
      <c r="B184" t="s">
        <v>49</v>
      </c>
      <c r="C184">
        <v>2017</v>
      </c>
      <c r="D184">
        <v>5</v>
      </c>
      <c r="E184" s="15">
        <v>8712000</v>
      </c>
    </row>
    <row r="185" spans="2:5" x14ac:dyDescent="0.25">
      <c r="B185" t="s">
        <v>49</v>
      </c>
      <c r="C185">
        <v>2017</v>
      </c>
      <c r="D185">
        <v>6</v>
      </c>
      <c r="E185" s="15">
        <v>8729000</v>
      </c>
    </row>
    <row r="186" spans="2:5" x14ac:dyDescent="0.25">
      <c r="B186" t="s">
        <v>49</v>
      </c>
      <c r="C186">
        <v>2017</v>
      </c>
      <c r="D186">
        <v>7</v>
      </c>
      <c r="E186" s="15">
        <v>8758000</v>
      </c>
    </row>
    <row r="187" spans="2:5" x14ac:dyDescent="0.25">
      <c r="B187" t="s">
        <v>49</v>
      </c>
      <c r="C187">
        <v>2017</v>
      </c>
      <c r="D187">
        <v>8</v>
      </c>
      <c r="E187" s="15">
        <v>8773000</v>
      </c>
    </row>
    <row r="188" spans="2:5" x14ac:dyDescent="0.25">
      <c r="B188" t="s">
        <v>49</v>
      </c>
      <c r="C188">
        <v>2017</v>
      </c>
      <c r="D188">
        <v>9</v>
      </c>
      <c r="E188" s="15">
        <v>8790000</v>
      </c>
    </row>
    <row r="189" spans="2:5" x14ac:dyDescent="0.25">
      <c r="B189" t="s">
        <v>49</v>
      </c>
      <c r="C189">
        <v>2017</v>
      </c>
      <c r="D189">
        <v>10</v>
      </c>
      <c r="E189" s="15">
        <v>8799000</v>
      </c>
    </row>
    <row r="190" spans="2:5" x14ac:dyDescent="0.25">
      <c r="B190" t="s">
        <v>49</v>
      </c>
      <c r="C190">
        <v>2017</v>
      </c>
      <c r="D190">
        <v>11</v>
      </c>
      <c r="E190" s="15">
        <v>8816000</v>
      </c>
    </row>
    <row r="191" spans="2:5" x14ac:dyDescent="0.25">
      <c r="B191" t="s">
        <v>49</v>
      </c>
      <c r="C191">
        <v>2017</v>
      </c>
      <c r="D191">
        <v>12</v>
      </c>
      <c r="E191" s="15">
        <v>8817000</v>
      </c>
    </row>
    <row r="192" spans="2:5" x14ac:dyDescent="0.25">
      <c r="B192" t="s">
        <v>49</v>
      </c>
      <c r="C192">
        <v>2018</v>
      </c>
      <c r="D192">
        <v>1</v>
      </c>
      <c r="E192" s="15">
        <v>8845000</v>
      </c>
    </row>
    <row r="193" spans="2:5" x14ac:dyDescent="0.25">
      <c r="B193" t="s">
        <v>49</v>
      </c>
      <c r="C193">
        <v>2018</v>
      </c>
      <c r="D193">
        <v>2</v>
      </c>
      <c r="E193" s="15">
        <v>8853000</v>
      </c>
    </row>
    <row r="194" spans="2:5" x14ac:dyDescent="0.25">
      <c r="B194" t="s">
        <v>49</v>
      </c>
      <c r="C194">
        <v>2018</v>
      </c>
      <c r="D194">
        <v>3</v>
      </c>
      <c r="E194" s="15">
        <v>8878000</v>
      </c>
    </row>
    <row r="195" spans="2:5" x14ac:dyDescent="0.25">
      <c r="B195" t="s">
        <v>49</v>
      </c>
      <c r="C195">
        <v>2018</v>
      </c>
      <c r="D195">
        <v>4</v>
      </c>
      <c r="E195" s="15">
        <v>8890000</v>
      </c>
    </row>
    <row r="196" spans="2:5" x14ac:dyDescent="0.25">
      <c r="B196" t="s">
        <v>49</v>
      </c>
      <c r="C196">
        <v>2018</v>
      </c>
      <c r="D196">
        <v>5</v>
      </c>
      <c r="E196" s="15">
        <v>8912000</v>
      </c>
    </row>
    <row r="197" spans="2:5" x14ac:dyDescent="0.25">
      <c r="B197" t="s">
        <v>49</v>
      </c>
      <c r="C197">
        <v>2018</v>
      </c>
      <c r="D197">
        <v>6</v>
      </c>
      <c r="E197" s="15">
        <v>8927000</v>
      </c>
    </row>
    <row r="198" spans="2:5" x14ac:dyDescent="0.25">
      <c r="B198" t="s">
        <v>49</v>
      </c>
      <c r="C198">
        <v>2018</v>
      </c>
      <c r="D198">
        <v>7</v>
      </c>
      <c r="E198" s="15">
        <v>8941000</v>
      </c>
    </row>
    <row r="199" spans="2:5" x14ac:dyDescent="0.25">
      <c r="B199" t="s">
        <v>49</v>
      </c>
      <c r="C199">
        <v>2018</v>
      </c>
      <c r="D199">
        <v>8</v>
      </c>
      <c r="E199" s="15">
        <v>8971000</v>
      </c>
    </row>
    <row r="200" spans="2:5" x14ac:dyDescent="0.25">
      <c r="B200" t="s">
        <v>49</v>
      </c>
      <c r="C200">
        <v>2018</v>
      </c>
      <c r="D200">
        <v>9</v>
      </c>
      <c r="E200" s="15">
        <v>8992000</v>
      </c>
    </row>
    <row r="201" spans="2:5" x14ac:dyDescent="0.25">
      <c r="B201" t="s">
        <v>49</v>
      </c>
      <c r="C201">
        <v>2018</v>
      </c>
      <c r="D201">
        <v>10</v>
      </c>
      <c r="E201" s="15">
        <v>9000000</v>
      </c>
    </row>
    <row r="202" spans="2:5" x14ac:dyDescent="0.25">
      <c r="B202" t="s">
        <v>49</v>
      </c>
      <c r="C202">
        <v>2018</v>
      </c>
      <c r="D202">
        <v>11</v>
      </c>
      <c r="E202" s="15">
        <v>9030000</v>
      </c>
    </row>
    <row r="203" spans="2:5" x14ac:dyDescent="0.25">
      <c r="B203" t="s">
        <v>49</v>
      </c>
      <c r="C203">
        <v>2018</v>
      </c>
      <c r="D203">
        <v>12</v>
      </c>
      <c r="E203" s="15">
        <v>9033000</v>
      </c>
    </row>
    <row r="204" spans="2:5" x14ac:dyDescent="0.25">
      <c r="B204" t="s">
        <v>49</v>
      </c>
      <c r="C204">
        <v>2019</v>
      </c>
      <c r="D204">
        <v>1</v>
      </c>
      <c r="E204" s="15">
        <v>9056000</v>
      </c>
    </row>
    <row r="205" spans="2:5" x14ac:dyDescent="0.25">
      <c r="B205" t="s">
        <v>49</v>
      </c>
      <c r="C205">
        <v>2019</v>
      </c>
      <c r="D205">
        <v>2</v>
      </c>
      <c r="E205" s="15">
        <v>9071000</v>
      </c>
    </row>
    <row r="206" spans="2:5" x14ac:dyDescent="0.25">
      <c r="B206" t="s">
        <v>49</v>
      </c>
      <c r="C206">
        <v>2019</v>
      </c>
      <c r="D206">
        <v>3</v>
      </c>
      <c r="E206" s="15">
        <v>9081000</v>
      </c>
    </row>
    <row r="207" spans="2:5" x14ac:dyDescent="0.25">
      <c r="B207" t="s">
        <v>49</v>
      </c>
      <c r="C207">
        <v>2019</v>
      </c>
      <c r="D207">
        <v>4</v>
      </c>
      <c r="E207" s="15">
        <v>9089000</v>
      </c>
    </row>
    <row r="208" spans="2:5" x14ac:dyDescent="0.25">
      <c r="B208" t="s">
        <v>49</v>
      </c>
      <c r="C208">
        <v>2019</v>
      </c>
      <c r="D208">
        <v>5</v>
      </c>
      <c r="E208" s="15">
        <v>9102000</v>
      </c>
    </row>
    <row r="209" spans="2:5" x14ac:dyDescent="0.25">
      <c r="B209" t="s">
        <v>49</v>
      </c>
      <c r="C209">
        <v>2019</v>
      </c>
      <c r="D209">
        <v>6</v>
      </c>
      <c r="E209" s="15">
        <v>9116000</v>
      </c>
    </row>
    <row r="210" spans="2:5" x14ac:dyDescent="0.25">
      <c r="B210" t="s">
        <v>49</v>
      </c>
      <c r="C210">
        <v>2019</v>
      </c>
      <c r="D210">
        <v>7</v>
      </c>
      <c r="E210" s="15">
        <v>9117000</v>
      </c>
    </row>
    <row r="211" spans="2:5" x14ac:dyDescent="0.25">
      <c r="B211" t="s">
        <v>49</v>
      </c>
      <c r="C211">
        <v>2019</v>
      </c>
      <c r="D211">
        <v>8</v>
      </c>
      <c r="E211" s="15">
        <v>9121000</v>
      </c>
    </row>
    <row r="212" spans="2:5" x14ac:dyDescent="0.25">
      <c r="B212" t="s">
        <v>49</v>
      </c>
      <c r="C212">
        <v>2019</v>
      </c>
      <c r="D212">
        <v>9</v>
      </c>
      <c r="E212" s="15">
        <v>9139000</v>
      </c>
    </row>
    <row r="213" spans="2:5" x14ac:dyDescent="0.25">
      <c r="B213" t="s">
        <v>49</v>
      </c>
      <c r="C213">
        <v>2019</v>
      </c>
      <c r="D213">
        <v>10</v>
      </c>
      <c r="E213" s="15">
        <v>9160000</v>
      </c>
    </row>
    <row r="214" spans="2:5" x14ac:dyDescent="0.25">
      <c r="B214" t="s">
        <v>49</v>
      </c>
      <c r="C214">
        <v>2019</v>
      </c>
      <c r="D214">
        <v>11</v>
      </c>
      <c r="E214" s="15">
        <v>9159000</v>
      </c>
    </row>
    <row r="215" spans="2:5" x14ac:dyDescent="0.25">
      <c r="B215" t="s">
        <v>49</v>
      </c>
      <c r="C215">
        <v>2019</v>
      </c>
      <c r="D215">
        <v>12</v>
      </c>
      <c r="E215" s="15">
        <v>9194000</v>
      </c>
    </row>
    <row r="216" spans="2:5" x14ac:dyDescent="0.25">
      <c r="B216" t="s">
        <v>49</v>
      </c>
      <c r="C216">
        <v>2020</v>
      </c>
      <c r="D216">
        <v>1</v>
      </c>
      <c r="E216" s="15">
        <v>9226000</v>
      </c>
    </row>
    <row r="217" spans="2:5" x14ac:dyDescent="0.25">
      <c r="B217" t="s">
        <v>49</v>
      </c>
      <c r="C217">
        <v>2020</v>
      </c>
      <c r="D217">
        <v>2</v>
      </c>
      <c r="E217" s="15">
        <v>9224000</v>
      </c>
    </row>
    <row r="218" spans="2:5" x14ac:dyDescent="0.25">
      <c r="B218" t="s">
        <v>49</v>
      </c>
      <c r="C218">
        <v>2020</v>
      </c>
      <c r="D218">
        <v>3</v>
      </c>
      <c r="E218" s="15">
        <v>9193000</v>
      </c>
    </row>
    <row r="219" spans="2:5" x14ac:dyDescent="0.25">
      <c r="B219" t="s">
        <v>49</v>
      </c>
      <c r="C219">
        <v>2020</v>
      </c>
      <c r="D219">
        <v>4</v>
      </c>
      <c r="E219" s="15">
        <v>9047000</v>
      </c>
    </row>
    <row r="220" spans="2:5" x14ac:dyDescent="0.25">
      <c r="B220" t="s">
        <v>49</v>
      </c>
      <c r="C220">
        <v>2020</v>
      </c>
      <c r="D220">
        <v>5</v>
      </c>
      <c r="E220" s="15">
        <v>9035000</v>
      </c>
    </row>
    <row r="221" spans="2:5" x14ac:dyDescent="0.25">
      <c r="B221" t="s">
        <v>49</v>
      </c>
      <c r="C221">
        <v>2020</v>
      </c>
      <c r="D221">
        <v>6</v>
      </c>
      <c r="E221" s="15">
        <v>9062000</v>
      </c>
    </row>
    <row r="222" spans="2:5" x14ac:dyDescent="0.25">
      <c r="B222" t="s">
        <v>49</v>
      </c>
      <c r="C222">
        <v>2020</v>
      </c>
      <c r="D222">
        <v>7</v>
      </c>
      <c r="E222" s="15">
        <v>9064000</v>
      </c>
    </row>
    <row r="223" spans="2:5" x14ac:dyDescent="0.25">
      <c r="B223" t="s">
        <v>49</v>
      </c>
      <c r="C223">
        <v>2020</v>
      </c>
      <c r="D223">
        <v>8</v>
      </c>
      <c r="E223" s="15">
        <v>9074000</v>
      </c>
    </row>
    <row r="224" spans="2:5" x14ac:dyDescent="0.25">
      <c r="B224" t="s">
        <v>49</v>
      </c>
      <c r="C224">
        <v>2020</v>
      </c>
      <c r="D224">
        <v>9</v>
      </c>
      <c r="E224" s="15">
        <v>9072000</v>
      </c>
    </row>
    <row r="225" spans="2:5" x14ac:dyDescent="0.25">
      <c r="B225" t="s">
        <v>49</v>
      </c>
      <c r="C225">
        <v>2020</v>
      </c>
      <c r="D225">
        <v>10</v>
      </c>
      <c r="E225" s="15">
        <v>9111000</v>
      </c>
    </row>
    <row r="226" spans="2:5" x14ac:dyDescent="0.25">
      <c r="B226" t="s">
        <v>49</v>
      </c>
      <c r="C226">
        <v>2020</v>
      </c>
      <c r="D226">
        <v>11</v>
      </c>
      <c r="E226" s="15">
        <v>9139000</v>
      </c>
    </row>
    <row r="227" spans="2:5" x14ac:dyDescent="0.25">
      <c r="B227" t="s">
        <v>49</v>
      </c>
      <c r="C227">
        <v>2020</v>
      </c>
      <c r="D227">
        <v>12</v>
      </c>
      <c r="E227" s="15">
        <v>9143000</v>
      </c>
    </row>
    <row r="228" spans="2:5" x14ac:dyDescent="0.25">
      <c r="B228" t="s">
        <v>49</v>
      </c>
      <c r="C228">
        <v>2021</v>
      </c>
      <c r="D228">
        <v>1</v>
      </c>
      <c r="E228" s="15">
        <v>9164000</v>
      </c>
    </row>
    <row r="229" spans="2:5" x14ac:dyDescent="0.25">
      <c r="B229" t="s">
        <v>49</v>
      </c>
      <c r="C229">
        <v>2021</v>
      </c>
      <c r="D229">
        <v>2</v>
      </c>
      <c r="E229" s="15">
        <v>9188000</v>
      </c>
    </row>
    <row r="230" spans="2:5" x14ac:dyDescent="0.25">
      <c r="B230" t="s">
        <v>49</v>
      </c>
      <c r="C230">
        <v>2021</v>
      </c>
      <c r="D230">
        <v>3</v>
      </c>
      <c r="E230" s="15">
        <v>9165000</v>
      </c>
    </row>
    <row r="231" spans="2:5" x14ac:dyDescent="0.25">
      <c r="B231" t="s">
        <v>49</v>
      </c>
      <c r="C231">
        <v>2021</v>
      </c>
      <c r="D231">
        <v>4</v>
      </c>
      <c r="E231" s="15">
        <v>9171000</v>
      </c>
    </row>
    <row r="232" spans="2:5" x14ac:dyDescent="0.25">
      <c r="B232" t="s">
        <v>49</v>
      </c>
      <c r="C232">
        <v>2021</v>
      </c>
      <c r="D232">
        <v>5</v>
      </c>
      <c r="E232" s="15">
        <v>9177000</v>
      </c>
    </row>
    <row r="233" spans="2:5" x14ac:dyDescent="0.25">
      <c r="B233" t="s">
        <v>49</v>
      </c>
      <c r="C233">
        <v>2021</v>
      </c>
      <c r="D233">
        <v>6</v>
      </c>
      <c r="E233" s="15">
        <v>9245000</v>
      </c>
    </row>
    <row r="234" spans="2:5" x14ac:dyDescent="0.25">
      <c r="B234" t="s">
        <v>49</v>
      </c>
      <c r="C234">
        <v>2021</v>
      </c>
      <c r="D234">
        <v>7</v>
      </c>
      <c r="E234" s="15">
        <v>9264000</v>
      </c>
    </row>
    <row r="235" spans="2:5" x14ac:dyDescent="0.25">
      <c r="B235" t="s">
        <v>49</v>
      </c>
      <c r="C235">
        <v>2021</v>
      </c>
      <c r="D235">
        <v>8</v>
      </c>
      <c r="E235" s="15">
        <v>9277000</v>
      </c>
    </row>
    <row r="236" spans="2:5" x14ac:dyDescent="0.25">
      <c r="B236" t="s">
        <v>49</v>
      </c>
      <c r="C236">
        <v>2021</v>
      </c>
      <c r="D236">
        <v>9</v>
      </c>
      <c r="E236" s="15">
        <v>9305000</v>
      </c>
    </row>
    <row r="237" spans="2:5" x14ac:dyDescent="0.25">
      <c r="B237" t="s">
        <v>49</v>
      </c>
      <c r="C237">
        <v>2021</v>
      </c>
      <c r="D237">
        <v>10</v>
      </c>
      <c r="E237" s="15">
        <v>9336000</v>
      </c>
    </row>
    <row r="238" spans="2:5" x14ac:dyDescent="0.25">
      <c r="B238" t="s">
        <v>49</v>
      </c>
      <c r="C238">
        <v>2021</v>
      </c>
      <c r="D238">
        <v>11</v>
      </c>
      <c r="E238" s="15">
        <v>9376000</v>
      </c>
    </row>
    <row r="239" spans="2:5" x14ac:dyDescent="0.25">
      <c r="B239" t="s">
        <v>49</v>
      </c>
      <c r="C239">
        <v>2021</v>
      </c>
      <c r="D239">
        <v>12</v>
      </c>
      <c r="E239" s="15">
        <v>9380000</v>
      </c>
    </row>
    <row r="240" spans="2:5" x14ac:dyDescent="0.25">
      <c r="B240" t="s">
        <v>50</v>
      </c>
      <c r="C240">
        <v>2016</v>
      </c>
      <c r="D240">
        <v>11</v>
      </c>
      <c r="E240" s="8">
        <v>100.7</v>
      </c>
    </row>
    <row r="241" spans="2:5" x14ac:dyDescent="0.25">
      <c r="B241" t="s">
        <v>50</v>
      </c>
      <c r="C241">
        <v>2016</v>
      </c>
      <c r="D241">
        <v>12</v>
      </c>
      <c r="E241" s="8">
        <v>108.1</v>
      </c>
    </row>
    <row r="242" spans="2:5" x14ac:dyDescent="0.25">
      <c r="B242" t="s">
        <v>50</v>
      </c>
      <c r="C242">
        <v>2017</v>
      </c>
      <c r="D242">
        <v>1</v>
      </c>
      <c r="E242" s="8">
        <v>103.4</v>
      </c>
    </row>
    <row r="243" spans="2:5" x14ac:dyDescent="0.25">
      <c r="B243" t="s">
        <v>50</v>
      </c>
      <c r="C243">
        <v>2017</v>
      </c>
      <c r="D243">
        <v>2</v>
      </c>
      <c r="E243" s="8">
        <v>97.6</v>
      </c>
    </row>
    <row r="244" spans="2:5" x14ac:dyDescent="0.25">
      <c r="B244" t="s">
        <v>50</v>
      </c>
      <c r="C244">
        <v>2017</v>
      </c>
      <c r="D244">
        <v>3</v>
      </c>
      <c r="E244" s="8">
        <v>104.3</v>
      </c>
    </row>
    <row r="245" spans="2:5" x14ac:dyDescent="0.25">
      <c r="B245" t="s">
        <v>50</v>
      </c>
      <c r="C245">
        <v>2017</v>
      </c>
      <c r="D245">
        <v>4</v>
      </c>
      <c r="E245" s="8">
        <v>102.8</v>
      </c>
    </row>
    <row r="246" spans="2:5" x14ac:dyDescent="0.25">
      <c r="B246" t="s">
        <v>50</v>
      </c>
      <c r="C246">
        <v>2017</v>
      </c>
      <c r="D246">
        <v>5</v>
      </c>
      <c r="E246" s="8">
        <v>105.2</v>
      </c>
    </row>
    <row r="247" spans="2:5" x14ac:dyDescent="0.25">
      <c r="B247" t="s">
        <v>50</v>
      </c>
      <c r="C247">
        <v>2017</v>
      </c>
      <c r="D247">
        <v>6</v>
      </c>
      <c r="E247" s="8">
        <v>105.3</v>
      </c>
    </row>
    <row r="248" spans="2:5" x14ac:dyDescent="0.25">
      <c r="B248" t="s">
        <v>50</v>
      </c>
      <c r="C248">
        <v>2017</v>
      </c>
      <c r="D248">
        <v>7</v>
      </c>
      <c r="E248" s="8">
        <v>104.6</v>
      </c>
    </row>
    <row r="249" spans="2:5" x14ac:dyDescent="0.25">
      <c r="B249" t="s">
        <v>50</v>
      </c>
      <c r="C249">
        <v>2017</v>
      </c>
      <c r="D249">
        <v>8</v>
      </c>
      <c r="E249" s="8">
        <v>102.2</v>
      </c>
    </row>
    <row r="250" spans="2:5" x14ac:dyDescent="0.25">
      <c r="B250" t="s">
        <v>50</v>
      </c>
      <c r="C250">
        <v>2017</v>
      </c>
      <c r="D250">
        <v>9</v>
      </c>
      <c r="E250" s="8">
        <v>104.3</v>
      </c>
    </row>
    <row r="251" spans="2:5" x14ac:dyDescent="0.25">
      <c r="B251" t="s">
        <v>50</v>
      </c>
      <c r="C251">
        <v>2017</v>
      </c>
      <c r="D251">
        <v>10</v>
      </c>
      <c r="E251" s="8">
        <v>101.6</v>
      </c>
    </row>
    <row r="252" spans="2:5" x14ac:dyDescent="0.25">
      <c r="B252" t="s">
        <v>50</v>
      </c>
      <c r="C252">
        <v>2017</v>
      </c>
      <c r="D252">
        <v>11</v>
      </c>
      <c r="E252" s="8">
        <v>103.4</v>
      </c>
    </row>
    <row r="253" spans="2:5" x14ac:dyDescent="0.25">
      <c r="B253" t="s">
        <v>50</v>
      </c>
      <c r="C253">
        <v>2017</v>
      </c>
      <c r="D253">
        <v>12</v>
      </c>
      <c r="E253" s="8">
        <v>108.9</v>
      </c>
    </row>
    <row r="254" spans="2:5" x14ac:dyDescent="0.25">
      <c r="B254" t="s">
        <v>50</v>
      </c>
      <c r="C254">
        <v>2018</v>
      </c>
      <c r="D254">
        <v>1</v>
      </c>
      <c r="E254" s="8">
        <v>106</v>
      </c>
    </row>
    <row r="255" spans="2:5" x14ac:dyDescent="0.25">
      <c r="B255" t="s">
        <v>50</v>
      </c>
      <c r="C255">
        <v>2018</v>
      </c>
      <c r="D255">
        <v>2</v>
      </c>
      <c r="E255" s="8">
        <v>100.7</v>
      </c>
    </row>
    <row r="256" spans="2:5" x14ac:dyDescent="0.25">
      <c r="B256" t="s">
        <v>50</v>
      </c>
      <c r="C256">
        <v>2018</v>
      </c>
      <c r="D256">
        <v>3</v>
      </c>
      <c r="E256" s="8">
        <v>108.1</v>
      </c>
    </row>
    <row r="257" spans="2:5" x14ac:dyDescent="0.25">
      <c r="B257" t="s">
        <v>50</v>
      </c>
      <c r="C257">
        <v>2018</v>
      </c>
      <c r="D257">
        <v>4</v>
      </c>
      <c r="E257" s="8">
        <v>104.8</v>
      </c>
    </row>
    <row r="258" spans="2:5" x14ac:dyDescent="0.25">
      <c r="B258" t="s">
        <v>50</v>
      </c>
      <c r="C258">
        <v>2018</v>
      </c>
      <c r="D258">
        <v>5</v>
      </c>
      <c r="E258" s="8">
        <v>107.8</v>
      </c>
    </row>
    <row r="259" spans="2:5" x14ac:dyDescent="0.25">
      <c r="B259" t="s">
        <v>50</v>
      </c>
      <c r="C259">
        <v>2018</v>
      </c>
      <c r="D259">
        <v>6</v>
      </c>
      <c r="E259" s="8">
        <v>108.4</v>
      </c>
    </row>
    <row r="260" spans="2:5" x14ac:dyDescent="0.25">
      <c r="B260" t="s">
        <v>50</v>
      </c>
      <c r="C260">
        <v>2018</v>
      </c>
      <c r="D260">
        <v>7</v>
      </c>
      <c r="E260" s="8">
        <v>107</v>
      </c>
    </row>
    <row r="261" spans="2:5" x14ac:dyDescent="0.25">
      <c r="B261" t="s">
        <v>50</v>
      </c>
      <c r="C261">
        <v>2018</v>
      </c>
      <c r="D261">
        <v>8</v>
      </c>
      <c r="E261" s="8">
        <v>105.3</v>
      </c>
    </row>
    <row r="262" spans="2:5" x14ac:dyDescent="0.25">
      <c r="B262" t="s">
        <v>50</v>
      </c>
      <c r="C262">
        <v>2018</v>
      </c>
      <c r="D262">
        <v>9</v>
      </c>
      <c r="E262" s="8">
        <v>105.3</v>
      </c>
    </row>
    <row r="263" spans="2:5" x14ac:dyDescent="0.25">
      <c r="B263" t="s">
        <v>50</v>
      </c>
      <c r="C263">
        <v>2018</v>
      </c>
      <c r="D263">
        <v>10</v>
      </c>
      <c r="E263" s="8">
        <v>104.6</v>
      </c>
    </row>
    <row r="264" spans="2:5" x14ac:dyDescent="0.25">
      <c r="B264" t="s">
        <v>50</v>
      </c>
      <c r="C264">
        <v>2018</v>
      </c>
      <c r="D264">
        <v>11</v>
      </c>
      <c r="E264" s="8">
        <v>106</v>
      </c>
    </row>
    <row r="265" spans="2:5" x14ac:dyDescent="0.25">
      <c r="B265" t="s">
        <v>50</v>
      </c>
      <c r="C265">
        <v>2018</v>
      </c>
      <c r="D265">
        <v>12</v>
      </c>
      <c r="E265" s="8">
        <v>110</v>
      </c>
    </row>
    <row r="266" spans="2:5" x14ac:dyDescent="0.25">
      <c r="B266" t="s">
        <v>50</v>
      </c>
      <c r="C266">
        <v>2019</v>
      </c>
      <c r="D266">
        <v>1</v>
      </c>
      <c r="E266" s="8">
        <v>107.4</v>
      </c>
    </row>
    <row r="267" spans="2:5" x14ac:dyDescent="0.25">
      <c r="B267" t="s">
        <v>50</v>
      </c>
      <c r="C267">
        <v>2019</v>
      </c>
      <c r="D267">
        <v>2</v>
      </c>
      <c r="E267" s="8">
        <v>101.1</v>
      </c>
    </row>
    <row r="268" spans="2:5" x14ac:dyDescent="0.25">
      <c r="B268" t="s">
        <v>50</v>
      </c>
      <c r="C268">
        <v>2019</v>
      </c>
      <c r="D268">
        <v>3</v>
      </c>
      <c r="E268" s="8">
        <v>107.8</v>
      </c>
    </row>
    <row r="269" spans="2:5" x14ac:dyDescent="0.25">
      <c r="B269" t="s">
        <v>50</v>
      </c>
      <c r="C269">
        <v>2019</v>
      </c>
      <c r="D269">
        <v>4</v>
      </c>
      <c r="E269" s="8">
        <v>107.1</v>
      </c>
    </row>
    <row r="270" spans="2:5" x14ac:dyDescent="0.25">
      <c r="B270" t="s">
        <v>50</v>
      </c>
      <c r="C270">
        <v>2019</v>
      </c>
      <c r="D270">
        <v>5</v>
      </c>
      <c r="E270" s="8">
        <v>110.4</v>
      </c>
    </row>
    <row r="271" spans="2:5" x14ac:dyDescent="0.25">
      <c r="B271" t="s">
        <v>50</v>
      </c>
      <c r="C271">
        <v>2019</v>
      </c>
      <c r="D271">
        <v>6</v>
      </c>
      <c r="E271" s="8">
        <v>108.1</v>
      </c>
    </row>
    <row r="272" spans="2:5" x14ac:dyDescent="0.25">
      <c r="B272" t="s">
        <v>50</v>
      </c>
      <c r="C272">
        <v>2019</v>
      </c>
      <c r="D272">
        <v>7</v>
      </c>
      <c r="E272" s="8">
        <v>108.5</v>
      </c>
    </row>
    <row r="273" spans="2:5" x14ac:dyDescent="0.25">
      <c r="B273" t="s">
        <v>50</v>
      </c>
      <c r="C273">
        <v>2019</v>
      </c>
      <c r="D273">
        <v>8</v>
      </c>
      <c r="E273" s="8">
        <v>106.2</v>
      </c>
    </row>
    <row r="274" spans="2:5" x14ac:dyDescent="0.25">
      <c r="B274" t="s">
        <v>50</v>
      </c>
      <c r="C274">
        <v>2019</v>
      </c>
      <c r="D274">
        <v>9</v>
      </c>
      <c r="E274" s="8">
        <v>106</v>
      </c>
    </row>
    <row r="275" spans="2:5" x14ac:dyDescent="0.25">
      <c r="B275" t="s">
        <v>50</v>
      </c>
      <c r="C275">
        <v>2019</v>
      </c>
      <c r="D275">
        <v>10</v>
      </c>
      <c r="E275" s="8">
        <v>106.5</v>
      </c>
    </row>
    <row r="276" spans="2:5" x14ac:dyDescent="0.25">
      <c r="B276" t="s">
        <v>50</v>
      </c>
      <c r="C276">
        <v>2019</v>
      </c>
      <c r="D276">
        <v>11</v>
      </c>
      <c r="E276" s="8">
        <v>107.4</v>
      </c>
    </row>
    <row r="277" spans="2:5" x14ac:dyDescent="0.25">
      <c r="B277" t="s">
        <v>50</v>
      </c>
      <c r="C277">
        <v>2019</v>
      </c>
      <c r="D277">
        <v>12</v>
      </c>
      <c r="E277" s="8">
        <v>112.1</v>
      </c>
    </row>
    <row r="278" spans="2:5" x14ac:dyDescent="0.25">
      <c r="B278" t="s">
        <v>50</v>
      </c>
      <c r="C278">
        <v>2020</v>
      </c>
      <c r="D278">
        <v>1</v>
      </c>
      <c r="E278" s="8">
        <v>108.6</v>
      </c>
    </row>
    <row r="279" spans="2:5" x14ac:dyDescent="0.25">
      <c r="B279" t="s">
        <v>50</v>
      </c>
      <c r="C279">
        <v>2020</v>
      </c>
      <c r="D279">
        <v>2</v>
      </c>
      <c r="E279" s="8">
        <v>104.8</v>
      </c>
    </row>
    <row r="280" spans="2:5" x14ac:dyDescent="0.25">
      <c r="B280" t="s">
        <v>50</v>
      </c>
      <c r="C280">
        <v>2020</v>
      </c>
      <c r="D280">
        <v>3</v>
      </c>
      <c r="E280" s="8">
        <v>98.6</v>
      </c>
    </row>
    <row r="281" spans="2:5" x14ac:dyDescent="0.25">
      <c r="B281" t="s">
        <v>50</v>
      </c>
      <c r="C281">
        <v>2020</v>
      </c>
      <c r="D281">
        <v>4</v>
      </c>
      <c r="E281" s="8">
        <v>89</v>
      </c>
    </row>
    <row r="282" spans="2:5" x14ac:dyDescent="0.25">
      <c r="B282" t="s">
        <v>50</v>
      </c>
      <c r="C282">
        <v>2020</v>
      </c>
      <c r="D282">
        <v>5</v>
      </c>
      <c r="E282" s="8">
        <v>96.2</v>
      </c>
    </row>
    <row r="283" spans="2:5" x14ac:dyDescent="0.25">
      <c r="B283" t="s">
        <v>50</v>
      </c>
      <c r="C283">
        <v>2020</v>
      </c>
      <c r="D283">
        <v>6</v>
      </c>
      <c r="E283" s="8">
        <v>100.2</v>
      </c>
    </row>
    <row r="284" spans="2:5" x14ac:dyDescent="0.25">
      <c r="B284" t="s">
        <v>50</v>
      </c>
      <c r="C284">
        <v>2020</v>
      </c>
      <c r="D284">
        <v>7</v>
      </c>
      <c r="E284" s="8">
        <v>106.7</v>
      </c>
    </row>
    <row r="285" spans="2:5" x14ac:dyDescent="0.25">
      <c r="B285" t="s">
        <v>50</v>
      </c>
      <c r="C285">
        <v>2020</v>
      </c>
      <c r="D285">
        <v>8</v>
      </c>
      <c r="E285" s="8">
        <v>102.1</v>
      </c>
    </row>
    <row r="286" spans="2:5" x14ac:dyDescent="0.25">
      <c r="B286" t="s">
        <v>50</v>
      </c>
      <c r="C286">
        <v>2020</v>
      </c>
      <c r="D286">
        <v>9</v>
      </c>
      <c r="E286" s="8">
        <v>103.1</v>
      </c>
    </row>
    <row r="287" spans="2:5" x14ac:dyDescent="0.25">
      <c r="B287" t="s">
        <v>50</v>
      </c>
      <c r="C287">
        <v>2020</v>
      </c>
      <c r="D287">
        <v>10</v>
      </c>
      <c r="E287" s="8">
        <v>100.7</v>
      </c>
    </row>
    <row r="288" spans="2:5" x14ac:dyDescent="0.25">
      <c r="B288" t="s">
        <v>50</v>
      </c>
      <c r="C288">
        <v>2020</v>
      </c>
      <c r="D288">
        <v>11</v>
      </c>
      <c r="E288" s="8">
        <v>98.5</v>
      </c>
    </row>
    <row r="289" spans="2:5" x14ac:dyDescent="0.25">
      <c r="B289" t="s">
        <v>50</v>
      </c>
      <c r="C289">
        <v>2020</v>
      </c>
      <c r="D289">
        <v>12</v>
      </c>
      <c r="E289" s="8">
        <v>100.6</v>
      </c>
    </row>
    <row r="290" spans="2:5" x14ac:dyDescent="0.25">
      <c r="B290" t="s">
        <v>50</v>
      </c>
      <c r="C290">
        <v>2021</v>
      </c>
      <c r="D290">
        <v>1</v>
      </c>
      <c r="E290" s="8">
        <v>94.3</v>
      </c>
    </row>
    <row r="291" spans="2:5" x14ac:dyDescent="0.25">
      <c r="B291" t="s">
        <v>50</v>
      </c>
      <c r="C291">
        <v>2021</v>
      </c>
      <c r="D291">
        <v>2</v>
      </c>
      <c r="E291" s="8">
        <v>90.9</v>
      </c>
    </row>
    <row r="292" spans="2:5" x14ac:dyDescent="0.25">
      <c r="B292" t="s">
        <v>50</v>
      </c>
      <c r="C292">
        <v>2021</v>
      </c>
      <c r="D292">
        <v>3</v>
      </c>
      <c r="E292" s="8">
        <v>99.4</v>
      </c>
    </row>
    <row r="293" spans="2:5" x14ac:dyDescent="0.25">
      <c r="B293" t="s">
        <v>50</v>
      </c>
      <c r="C293">
        <v>2021</v>
      </c>
      <c r="D293">
        <v>4</v>
      </c>
      <c r="E293" s="8">
        <v>99.6</v>
      </c>
    </row>
    <row r="294" spans="2:5" x14ac:dyDescent="0.25">
      <c r="B294" t="s">
        <v>50</v>
      </c>
      <c r="C294">
        <v>2021</v>
      </c>
      <c r="D294">
        <v>5</v>
      </c>
      <c r="E294" s="8">
        <v>105.7</v>
      </c>
    </row>
    <row r="295" spans="2:5" x14ac:dyDescent="0.25">
      <c r="B295" t="s">
        <v>50</v>
      </c>
      <c r="C295">
        <v>2021</v>
      </c>
      <c r="D295">
        <v>6</v>
      </c>
      <c r="E295" s="8">
        <v>107.7</v>
      </c>
    </row>
    <row r="296" spans="2:5" x14ac:dyDescent="0.25">
      <c r="B296" t="s">
        <v>50</v>
      </c>
      <c r="C296">
        <v>2021</v>
      </c>
      <c r="D296">
        <v>7</v>
      </c>
      <c r="E296" s="8">
        <v>109.7</v>
      </c>
    </row>
    <row r="297" spans="2:5" x14ac:dyDescent="0.25">
      <c r="B297" t="s">
        <v>50</v>
      </c>
      <c r="C297">
        <v>2021</v>
      </c>
      <c r="D297">
        <v>8</v>
      </c>
      <c r="E297" s="8">
        <v>105.1</v>
      </c>
    </row>
    <row r="298" spans="2:5" x14ac:dyDescent="0.25">
      <c r="B298" t="s">
        <v>50</v>
      </c>
      <c r="C298">
        <v>2021</v>
      </c>
      <c r="D298">
        <v>9</v>
      </c>
      <c r="E298" s="8">
        <v>108</v>
      </c>
    </row>
    <row r="299" spans="2:5" x14ac:dyDescent="0.25">
      <c r="B299" t="s">
        <v>50</v>
      </c>
      <c r="C299">
        <v>2021</v>
      </c>
      <c r="D299">
        <v>10</v>
      </c>
      <c r="E299" s="8">
        <v>108.2</v>
      </c>
    </row>
    <row r="300" spans="2:5" x14ac:dyDescent="0.25">
      <c r="B300" t="s">
        <v>50</v>
      </c>
      <c r="C300">
        <v>2021</v>
      </c>
      <c r="D300">
        <v>11</v>
      </c>
      <c r="E300" s="8">
        <v>107.8</v>
      </c>
    </row>
    <row r="301" spans="2:5" x14ac:dyDescent="0.25">
      <c r="B301" t="s">
        <v>51</v>
      </c>
      <c r="C301">
        <v>2016</v>
      </c>
      <c r="D301">
        <v>11</v>
      </c>
      <c r="E301" s="8">
        <v>108</v>
      </c>
    </row>
    <row r="302" spans="2:5" x14ac:dyDescent="0.25">
      <c r="B302" t="s">
        <v>51</v>
      </c>
      <c r="C302">
        <v>2016</v>
      </c>
      <c r="D302">
        <v>12</v>
      </c>
      <c r="E302" s="8">
        <v>108</v>
      </c>
    </row>
    <row r="303" spans="2:5" x14ac:dyDescent="0.25">
      <c r="B303" t="s">
        <v>51</v>
      </c>
      <c r="C303">
        <v>2017</v>
      </c>
      <c r="D303">
        <v>1</v>
      </c>
      <c r="E303" s="8">
        <v>109</v>
      </c>
    </row>
    <row r="304" spans="2:5" x14ac:dyDescent="0.25">
      <c r="B304" t="s">
        <v>51</v>
      </c>
      <c r="C304">
        <v>2017</v>
      </c>
      <c r="D304">
        <v>2</v>
      </c>
      <c r="E304" s="8">
        <v>109</v>
      </c>
    </row>
    <row r="305" spans="2:5" x14ac:dyDescent="0.25">
      <c r="B305" t="s">
        <v>51</v>
      </c>
      <c r="C305">
        <v>2017</v>
      </c>
      <c r="D305">
        <v>3</v>
      </c>
      <c r="E305" s="8">
        <v>111</v>
      </c>
    </row>
    <row r="306" spans="2:5" x14ac:dyDescent="0.25">
      <c r="B306" t="s">
        <v>51</v>
      </c>
      <c r="C306">
        <v>2017</v>
      </c>
      <c r="D306">
        <v>4</v>
      </c>
      <c r="E306" s="8">
        <v>111</v>
      </c>
    </row>
    <row r="307" spans="2:5" x14ac:dyDescent="0.25">
      <c r="B307" t="s">
        <v>51</v>
      </c>
      <c r="C307">
        <v>2017</v>
      </c>
      <c r="D307">
        <v>5</v>
      </c>
      <c r="E307" s="8">
        <v>112</v>
      </c>
    </row>
    <row r="308" spans="2:5" x14ac:dyDescent="0.25">
      <c r="B308" t="s">
        <v>51</v>
      </c>
      <c r="C308">
        <v>2017</v>
      </c>
      <c r="D308">
        <v>6</v>
      </c>
      <c r="E308" s="8">
        <v>113</v>
      </c>
    </row>
    <row r="309" spans="2:5" x14ac:dyDescent="0.25">
      <c r="B309" t="s">
        <v>51</v>
      </c>
      <c r="C309">
        <v>2017</v>
      </c>
      <c r="D309">
        <v>7</v>
      </c>
      <c r="E309" s="8">
        <v>114</v>
      </c>
    </row>
    <row r="310" spans="2:5" x14ac:dyDescent="0.25">
      <c r="B310" t="s">
        <v>51</v>
      </c>
      <c r="C310">
        <v>2017</v>
      </c>
      <c r="D310">
        <v>8</v>
      </c>
      <c r="E310" s="8">
        <v>115</v>
      </c>
    </row>
    <row r="311" spans="2:5" x14ac:dyDescent="0.25">
      <c r="B311" t="s">
        <v>51</v>
      </c>
      <c r="C311">
        <v>2017</v>
      </c>
      <c r="D311">
        <v>9</v>
      </c>
      <c r="E311" s="8">
        <v>115</v>
      </c>
    </row>
    <row r="312" spans="2:5" x14ac:dyDescent="0.25">
      <c r="B312" t="s">
        <v>51</v>
      </c>
      <c r="C312">
        <v>2017</v>
      </c>
      <c r="D312">
        <v>10</v>
      </c>
      <c r="E312" s="8">
        <v>116</v>
      </c>
    </row>
    <row r="313" spans="2:5" x14ac:dyDescent="0.25">
      <c r="B313" t="s">
        <v>51</v>
      </c>
      <c r="C313">
        <v>2017</v>
      </c>
      <c r="D313">
        <v>11</v>
      </c>
      <c r="E313" s="8">
        <v>116</v>
      </c>
    </row>
    <row r="314" spans="2:5" x14ac:dyDescent="0.25">
      <c r="B314" t="s">
        <v>51</v>
      </c>
      <c r="C314">
        <v>2017</v>
      </c>
      <c r="D314">
        <v>12</v>
      </c>
      <c r="E314" s="8">
        <v>117</v>
      </c>
    </row>
    <row r="315" spans="2:5" x14ac:dyDescent="0.25">
      <c r="B315" t="s">
        <v>51</v>
      </c>
      <c r="C315">
        <v>2018</v>
      </c>
      <c r="D315">
        <v>1</v>
      </c>
      <c r="E315" s="8">
        <v>119</v>
      </c>
    </row>
    <row r="316" spans="2:5" x14ac:dyDescent="0.25">
      <c r="B316" t="s">
        <v>51</v>
      </c>
      <c r="C316">
        <v>2018</v>
      </c>
      <c r="D316">
        <v>2</v>
      </c>
      <c r="E316" s="8">
        <v>120</v>
      </c>
    </row>
    <row r="317" spans="2:5" x14ac:dyDescent="0.25">
      <c r="B317" t="s">
        <v>51</v>
      </c>
      <c r="C317">
        <v>2018</v>
      </c>
      <c r="D317">
        <v>3</v>
      </c>
      <c r="E317" s="8">
        <v>120</v>
      </c>
    </row>
    <row r="318" spans="2:5" x14ac:dyDescent="0.25">
      <c r="B318" t="s">
        <v>51</v>
      </c>
      <c r="C318">
        <v>2018</v>
      </c>
      <c r="D318">
        <v>4</v>
      </c>
      <c r="E318" s="8">
        <v>121</v>
      </c>
    </row>
    <row r="319" spans="2:5" x14ac:dyDescent="0.25">
      <c r="B319" t="s">
        <v>51</v>
      </c>
      <c r="C319">
        <v>2018</v>
      </c>
      <c r="D319">
        <v>5</v>
      </c>
      <c r="E319" s="8">
        <v>122</v>
      </c>
    </row>
    <row r="320" spans="2:5" x14ac:dyDescent="0.25">
      <c r="B320" t="s">
        <v>51</v>
      </c>
      <c r="C320">
        <v>2018</v>
      </c>
      <c r="D320">
        <v>6</v>
      </c>
      <c r="E320" s="8">
        <v>123</v>
      </c>
    </row>
    <row r="321" spans="2:5" x14ac:dyDescent="0.25">
      <c r="B321" t="s">
        <v>51</v>
      </c>
      <c r="C321">
        <v>2018</v>
      </c>
      <c r="D321">
        <v>7</v>
      </c>
      <c r="E321" s="8">
        <v>124</v>
      </c>
    </row>
    <row r="322" spans="2:5" x14ac:dyDescent="0.25">
      <c r="B322" t="s">
        <v>51</v>
      </c>
      <c r="C322">
        <v>2018</v>
      </c>
      <c r="D322">
        <v>8</v>
      </c>
      <c r="E322" s="8">
        <v>125</v>
      </c>
    </row>
    <row r="323" spans="2:5" x14ac:dyDescent="0.25">
      <c r="B323" t="s">
        <v>51</v>
      </c>
      <c r="C323">
        <v>2018</v>
      </c>
      <c r="D323">
        <v>9</v>
      </c>
      <c r="E323" s="8">
        <v>126</v>
      </c>
    </row>
    <row r="324" spans="2:5" x14ac:dyDescent="0.25">
      <c r="B324" t="s">
        <v>51</v>
      </c>
      <c r="C324">
        <v>2018</v>
      </c>
      <c r="D324">
        <v>10</v>
      </c>
      <c r="E324" s="8">
        <v>126</v>
      </c>
    </row>
    <row r="325" spans="2:5" x14ac:dyDescent="0.25">
      <c r="B325" t="s">
        <v>51</v>
      </c>
      <c r="C325">
        <v>2018</v>
      </c>
      <c r="D325">
        <v>11</v>
      </c>
      <c r="E325" s="8">
        <v>127</v>
      </c>
    </row>
    <row r="326" spans="2:5" x14ac:dyDescent="0.25">
      <c r="B326" t="s">
        <v>51</v>
      </c>
      <c r="C326">
        <v>2018</v>
      </c>
      <c r="D326">
        <v>12</v>
      </c>
      <c r="E326" s="8">
        <v>127</v>
      </c>
    </row>
    <row r="327" spans="2:5" x14ac:dyDescent="0.25">
      <c r="B327" t="s">
        <v>51</v>
      </c>
      <c r="C327">
        <v>2019</v>
      </c>
      <c r="D327">
        <v>1</v>
      </c>
      <c r="E327" s="8">
        <v>129</v>
      </c>
    </row>
    <row r="328" spans="2:5" x14ac:dyDescent="0.25">
      <c r="B328" t="s">
        <v>51</v>
      </c>
      <c r="C328">
        <v>2019</v>
      </c>
      <c r="D328">
        <v>2</v>
      </c>
      <c r="E328" s="8">
        <v>129</v>
      </c>
    </row>
    <row r="329" spans="2:5" x14ac:dyDescent="0.25">
      <c r="B329" t="s">
        <v>51</v>
      </c>
      <c r="C329">
        <v>2019</v>
      </c>
      <c r="D329">
        <v>3</v>
      </c>
      <c r="E329" s="8">
        <v>129</v>
      </c>
    </row>
    <row r="330" spans="2:5" x14ac:dyDescent="0.25">
      <c r="B330" t="s">
        <v>51</v>
      </c>
      <c r="C330">
        <v>2019</v>
      </c>
      <c r="D330">
        <v>4</v>
      </c>
      <c r="E330" s="8">
        <v>130</v>
      </c>
    </row>
    <row r="331" spans="2:5" x14ac:dyDescent="0.25">
      <c r="B331" t="s">
        <v>51</v>
      </c>
      <c r="C331">
        <v>2019</v>
      </c>
      <c r="D331">
        <v>5</v>
      </c>
      <c r="E331" s="8">
        <v>130</v>
      </c>
    </row>
    <row r="332" spans="2:5" x14ac:dyDescent="0.25">
      <c r="B332" t="s">
        <v>51</v>
      </c>
      <c r="C332">
        <v>2019</v>
      </c>
      <c r="D332">
        <v>6</v>
      </c>
      <c r="E332" s="8">
        <v>131</v>
      </c>
    </row>
    <row r="333" spans="2:5" x14ac:dyDescent="0.25">
      <c r="B333" t="s">
        <v>51</v>
      </c>
      <c r="C333">
        <v>2019</v>
      </c>
      <c r="D333">
        <v>7</v>
      </c>
      <c r="E333" s="8">
        <v>132</v>
      </c>
    </row>
    <row r="334" spans="2:5" x14ac:dyDescent="0.25">
      <c r="B334" t="s">
        <v>51</v>
      </c>
      <c r="C334">
        <v>2019</v>
      </c>
      <c r="D334">
        <v>8</v>
      </c>
      <c r="E334" s="8">
        <v>133</v>
      </c>
    </row>
    <row r="335" spans="2:5" x14ac:dyDescent="0.25">
      <c r="B335" t="s">
        <v>51</v>
      </c>
      <c r="C335">
        <v>2019</v>
      </c>
      <c r="D335">
        <v>9</v>
      </c>
      <c r="E335" s="8">
        <v>133</v>
      </c>
    </row>
    <row r="336" spans="2:5" x14ac:dyDescent="0.25">
      <c r="B336" t="s">
        <v>51</v>
      </c>
      <c r="C336">
        <v>2019</v>
      </c>
      <c r="D336">
        <v>10</v>
      </c>
      <c r="E336" s="8">
        <v>134</v>
      </c>
    </row>
    <row r="337" spans="2:5" x14ac:dyDescent="0.25">
      <c r="B337" t="s">
        <v>51</v>
      </c>
      <c r="C337">
        <v>2019</v>
      </c>
      <c r="D337">
        <v>11</v>
      </c>
      <c r="E337" s="8">
        <v>135</v>
      </c>
    </row>
    <row r="338" spans="2:5" x14ac:dyDescent="0.25">
      <c r="B338" t="s">
        <v>51</v>
      </c>
      <c r="C338">
        <v>2019</v>
      </c>
      <c r="D338">
        <v>12</v>
      </c>
      <c r="E338" s="8">
        <v>135</v>
      </c>
    </row>
    <row r="339" spans="2:5" x14ac:dyDescent="0.25">
      <c r="B339" t="s">
        <v>51</v>
      </c>
      <c r="C339">
        <v>2020</v>
      </c>
      <c r="D339">
        <v>1</v>
      </c>
      <c r="E339" s="8">
        <v>137</v>
      </c>
    </row>
    <row r="340" spans="2:5" x14ac:dyDescent="0.25">
      <c r="B340" t="s">
        <v>51</v>
      </c>
      <c r="C340">
        <v>2020</v>
      </c>
      <c r="D340">
        <v>2</v>
      </c>
      <c r="E340" s="8">
        <v>137</v>
      </c>
    </row>
    <row r="341" spans="2:5" x14ac:dyDescent="0.25">
      <c r="B341" t="s">
        <v>51</v>
      </c>
      <c r="C341">
        <v>2020</v>
      </c>
      <c r="D341">
        <v>3</v>
      </c>
      <c r="E341" s="8">
        <v>138</v>
      </c>
    </row>
    <row r="342" spans="2:5" x14ac:dyDescent="0.25">
      <c r="B342" t="s">
        <v>51</v>
      </c>
      <c r="C342">
        <v>2020</v>
      </c>
      <c r="D342">
        <v>4</v>
      </c>
      <c r="E342" s="8">
        <v>139</v>
      </c>
    </row>
    <row r="343" spans="2:5" x14ac:dyDescent="0.25">
      <c r="B343" t="s">
        <v>51</v>
      </c>
      <c r="C343">
        <v>2020</v>
      </c>
      <c r="D343">
        <v>5</v>
      </c>
      <c r="E343" s="8">
        <v>140</v>
      </c>
    </row>
    <row r="344" spans="2:5" x14ac:dyDescent="0.25">
      <c r="B344" t="s">
        <v>51</v>
      </c>
      <c r="C344">
        <v>2020</v>
      </c>
      <c r="D344">
        <v>6</v>
      </c>
      <c r="E344" s="8">
        <v>141</v>
      </c>
    </row>
    <row r="345" spans="2:5" x14ac:dyDescent="0.25">
      <c r="B345" t="s">
        <v>51</v>
      </c>
      <c r="C345">
        <v>2020</v>
      </c>
      <c r="D345">
        <v>7</v>
      </c>
      <c r="E345" s="8">
        <v>142</v>
      </c>
    </row>
    <row r="346" spans="2:5" x14ac:dyDescent="0.25">
      <c r="B346" t="s">
        <v>51</v>
      </c>
      <c r="C346">
        <v>2020</v>
      </c>
      <c r="D346">
        <v>8</v>
      </c>
      <c r="E346" s="8">
        <v>143</v>
      </c>
    </row>
    <row r="347" spans="2:5" x14ac:dyDescent="0.25">
      <c r="B347" t="s">
        <v>51</v>
      </c>
      <c r="C347">
        <v>2020</v>
      </c>
      <c r="D347">
        <v>9</v>
      </c>
      <c r="E347" s="8">
        <v>145</v>
      </c>
    </row>
    <row r="348" spans="2:5" x14ac:dyDescent="0.25">
      <c r="B348" t="s">
        <v>51</v>
      </c>
      <c r="C348">
        <v>2020</v>
      </c>
      <c r="D348">
        <v>10</v>
      </c>
      <c r="E348" s="8">
        <v>146</v>
      </c>
    </row>
    <row r="349" spans="2:5" x14ac:dyDescent="0.25">
      <c r="B349" t="s">
        <v>51</v>
      </c>
      <c r="C349">
        <v>2020</v>
      </c>
      <c r="D349">
        <v>11</v>
      </c>
      <c r="E349" s="8">
        <v>147</v>
      </c>
    </row>
    <row r="350" spans="2:5" x14ac:dyDescent="0.25">
      <c r="B350" t="s">
        <v>51</v>
      </c>
      <c r="C350">
        <v>2020</v>
      </c>
      <c r="D350">
        <v>12</v>
      </c>
      <c r="E350" s="8">
        <v>146</v>
      </c>
    </row>
    <row r="351" spans="2:5" x14ac:dyDescent="0.25">
      <c r="B351" t="s">
        <v>51</v>
      </c>
      <c r="C351">
        <v>2021</v>
      </c>
      <c r="D351">
        <v>1</v>
      </c>
      <c r="E351" s="8">
        <v>150</v>
      </c>
    </row>
    <row r="352" spans="2:5" x14ac:dyDescent="0.25">
      <c r="B352" t="s">
        <v>51</v>
      </c>
      <c r="C352">
        <v>2021</v>
      </c>
      <c r="D352">
        <v>2</v>
      </c>
      <c r="E352" s="8">
        <v>151</v>
      </c>
    </row>
    <row r="353" spans="2:5" x14ac:dyDescent="0.25">
      <c r="B353" t="s">
        <v>51</v>
      </c>
      <c r="C353">
        <v>2021</v>
      </c>
      <c r="D353">
        <v>3</v>
      </c>
      <c r="E353" s="8">
        <v>154</v>
      </c>
    </row>
    <row r="354" spans="2:5" x14ac:dyDescent="0.25">
      <c r="B354" t="s">
        <v>51</v>
      </c>
      <c r="C354">
        <v>2021</v>
      </c>
      <c r="D354">
        <v>4</v>
      </c>
      <c r="E354" s="8">
        <v>155</v>
      </c>
    </row>
    <row r="355" spans="2:5" x14ac:dyDescent="0.25">
      <c r="B355" t="s">
        <v>51</v>
      </c>
      <c r="C355">
        <v>2021</v>
      </c>
      <c r="D355">
        <v>5</v>
      </c>
      <c r="E355" s="8">
        <v>158</v>
      </c>
    </row>
    <row r="356" spans="2:5" x14ac:dyDescent="0.25">
      <c r="B356" t="s">
        <v>51</v>
      </c>
      <c r="C356">
        <v>2021</v>
      </c>
      <c r="D356">
        <v>6</v>
      </c>
      <c r="E356" s="8">
        <v>161</v>
      </c>
    </row>
    <row r="357" spans="2:5" x14ac:dyDescent="0.25">
      <c r="B357" t="s">
        <v>51</v>
      </c>
      <c r="C357">
        <v>2021</v>
      </c>
      <c r="D357">
        <v>7</v>
      </c>
      <c r="E357" s="8">
        <v>165</v>
      </c>
    </row>
    <row r="358" spans="2:5" x14ac:dyDescent="0.25">
      <c r="B358" t="s">
        <v>51</v>
      </c>
      <c r="C358">
        <v>2021</v>
      </c>
      <c r="D358">
        <v>8</v>
      </c>
      <c r="E358" s="8">
        <v>169</v>
      </c>
    </row>
    <row r="359" spans="2:5" x14ac:dyDescent="0.25">
      <c r="B359" t="s">
        <v>51</v>
      </c>
      <c r="C359">
        <v>2021</v>
      </c>
      <c r="D359">
        <v>9</v>
      </c>
      <c r="E359" s="8">
        <v>172</v>
      </c>
    </row>
    <row r="360" spans="2:5" x14ac:dyDescent="0.25">
      <c r="B360" t="s">
        <v>51</v>
      </c>
      <c r="C360">
        <v>2021</v>
      </c>
      <c r="D360">
        <v>10</v>
      </c>
      <c r="E360" s="8">
        <v>173</v>
      </c>
    </row>
    <row r="361" spans="2:5" x14ac:dyDescent="0.25">
      <c r="B361" t="s">
        <v>51</v>
      </c>
      <c r="C361">
        <v>2021</v>
      </c>
      <c r="D361">
        <v>11</v>
      </c>
      <c r="E361" s="8">
        <v>176</v>
      </c>
    </row>
    <row r="362" spans="2:5" x14ac:dyDescent="0.25">
      <c r="B362" t="s">
        <v>92</v>
      </c>
      <c r="C362" s="4">
        <v>2016</v>
      </c>
      <c r="D362" s="4">
        <v>11</v>
      </c>
      <c r="E362" s="30">
        <v>5163000</v>
      </c>
    </row>
    <row r="363" spans="2:5" x14ac:dyDescent="0.25">
      <c r="B363" t="s">
        <v>92</v>
      </c>
      <c r="C363" s="4">
        <v>2016</v>
      </c>
      <c r="D363" s="4">
        <v>12</v>
      </c>
      <c r="E363" s="30">
        <v>5212000</v>
      </c>
    </row>
    <row r="364" spans="2:5" x14ac:dyDescent="0.25">
      <c r="B364" t="s">
        <v>92</v>
      </c>
      <c r="C364" s="4">
        <v>2017</v>
      </c>
      <c r="D364" s="4">
        <v>1</v>
      </c>
      <c r="E364" s="30">
        <v>5024000</v>
      </c>
    </row>
    <row r="365" spans="2:5" x14ac:dyDescent="0.25">
      <c r="B365" t="s">
        <v>92</v>
      </c>
      <c r="C365" s="4">
        <v>2017</v>
      </c>
      <c r="D365" s="4">
        <v>2</v>
      </c>
      <c r="E365" s="30">
        <v>4788000</v>
      </c>
    </row>
    <row r="366" spans="2:5" x14ac:dyDescent="0.25">
      <c r="B366" t="s">
        <v>92</v>
      </c>
      <c r="C366" s="4">
        <v>2017</v>
      </c>
      <c r="D366" s="4">
        <v>3</v>
      </c>
      <c r="E366" s="30">
        <v>5717000</v>
      </c>
    </row>
    <row r="367" spans="2:5" x14ac:dyDescent="0.25">
      <c r="B367" t="s">
        <v>92</v>
      </c>
      <c r="C367" s="4">
        <v>2017</v>
      </c>
      <c r="D367" s="4">
        <v>4</v>
      </c>
      <c r="E367" s="30">
        <v>6526000</v>
      </c>
    </row>
    <row r="368" spans="2:5" x14ac:dyDescent="0.25">
      <c r="B368" t="s">
        <v>92</v>
      </c>
      <c r="C368" s="4">
        <v>2017</v>
      </c>
      <c r="D368" s="4">
        <v>5</v>
      </c>
      <c r="E368" s="30">
        <v>6989000</v>
      </c>
    </row>
    <row r="369" spans="2:5" x14ac:dyDescent="0.25">
      <c r="B369" t="s">
        <v>92</v>
      </c>
      <c r="C369" s="4">
        <v>2017</v>
      </c>
      <c r="D369" s="4">
        <v>6</v>
      </c>
      <c r="E369" s="30">
        <v>6904000</v>
      </c>
    </row>
    <row r="370" spans="2:5" x14ac:dyDescent="0.25">
      <c r="B370" t="s">
        <v>92</v>
      </c>
      <c r="C370" s="4">
        <v>2017</v>
      </c>
      <c r="D370" s="4">
        <v>7</v>
      </c>
      <c r="E370" s="30">
        <v>7533000</v>
      </c>
    </row>
    <row r="371" spans="2:5" x14ac:dyDescent="0.25">
      <c r="B371" t="s">
        <v>92</v>
      </c>
      <c r="C371" s="4">
        <v>2017</v>
      </c>
      <c r="D371" s="4">
        <v>8</v>
      </c>
      <c r="E371" s="30">
        <v>7608000</v>
      </c>
    </row>
    <row r="372" spans="2:5" x14ac:dyDescent="0.25">
      <c r="B372" t="s">
        <v>92</v>
      </c>
      <c r="C372" s="4">
        <v>2017</v>
      </c>
      <c r="D372" s="4">
        <v>9</v>
      </c>
      <c r="E372" s="30">
        <v>7044000</v>
      </c>
    </row>
    <row r="373" spans="2:5" x14ac:dyDescent="0.25">
      <c r="B373" t="s">
        <v>92</v>
      </c>
      <c r="C373" s="4">
        <v>2017</v>
      </c>
      <c r="D373" s="4">
        <v>10</v>
      </c>
      <c r="E373" s="30">
        <v>6976000</v>
      </c>
    </row>
    <row r="374" spans="2:5" x14ac:dyDescent="0.25">
      <c r="B374" t="s">
        <v>92</v>
      </c>
      <c r="C374" s="4">
        <v>2017</v>
      </c>
      <c r="D374" s="4">
        <v>11</v>
      </c>
      <c r="E374" s="30">
        <v>5657000</v>
      </c>
    </row>
    <row r="375" spans="2:5" x14ac:dyDescent="0.25">
      <c r="B375" t="s">
        <v>92</v>
      </c>
      <c r="C375" s="4">
        <v>2017</v>
      </c>
      <c r="D375" s="4">
        <v>12</v>
      </c>
      <c r="E375" s="30">
        <v>5438000</v>
      </c>
    </row>
    <row r="376" spans="2:5" x14ac:dyDescent="0.25">
      <c r="B376" t="s">
        <v>92</v>
      </c>
      <c r="C376" s="4">
        <v>2018</v>
      </c>
      <c r="D376" s="4">
        <v>1</v>
      </c>
      <c r="E376" s="30">
        <v>5411000</v>
      </c>
    </row>
    <row r="377" spans="2:5" x14ac:dyDescent="0.25">
      <c r="B377" t="s">
        <v>92</v>
      </c>
      <c r="C377" s="4">
        <v>2018</v>
      </c>
      <c r="D377" s="4">
        <v>2</v>
      </c>
      <c r="E377" s="30">
        <v>5237000</v>
      </c>
    </row>
    <row r="378" spans="2:5" x14ac:dyDescent="0.25">
      <c r="B378" t="s">
        <v>92</v>
      </c>
      <c r="C378" s="4">
        <v>2018</v>
      </c>
      <c r="D378" s="4">
        <v>3</v>
      </c>
      <c r="E378" s="30">
        <v>6151000</v>
      </c>
    </row>
    <row r="379" spans="2:5" x14ac:dyDescent="0.25">
      <c r="B379" t="s">
        <v>92</v>
      </c>
      <c r="C379" s="4">
        <v>2018</v>
      </c>
      <c r="D379" s="4">
        <v>4</v>
      </c>
      <c r="E379" s="30">
        <v>6731000</v>
      </c>
    </row>
    <row r="380" spans="2:5" x14ac:dyDescent="0.25">
      <c r="B380" t="s">
        <v>92</v>
      </c>
      <c r="C380" s="4">
        <v>2018</v>
      </c>
      <c r="D380" s="4">
        <v>5</v>
      </c>
      <c r="E380" s="30">
        <v>7262000</v>
      </c>
    </row>
    <row r="381" spans="2:5" x14ac:dyDescent="0.25">
      <c r="B381" t="s">
        <v>92</v>
      </c>
      <c r="C381" s="4">
        <v>2018</v>
      </c>
      <c r="D381" s="4">
        <v>6</v>
      </c>
      <c r="E381" s="30">
        <v>7234000</v>
      </c>
    </row>
    <row r="382" spans="2:5" x14ac:dyDescent="0.25">
      <c r="B382" t="s">
        <v>92</v>
      </c>
      <c r="C382" s="4">
        <v>2018</v>
      </c>
      <c r="D382" s="4">
        <v>7</v>
      </c>
      <c r="E382" s="30">
        <v>7692000</v>
      </c>
    </row>
    <row r="383" spans="2:5" x14ac:dyDescent="0.25">
      <c r="B383" t="s">
        <v>92</v>
      </c>
      <c r="C383" s="4">
        <v>2018</v>
      </c>
      <c r="D383" s="4">
        <v>8</v>
      </c>
      <c r="E383" s="30">
        <v>7787000</v>
      </c>
    </row>
    <row r="384" spans="2:5" x14ac:dyDescent="0.25">
      <c r="B384" t="s">
        <v>92</v>
      </c>
      <c r="C384" s="4">
        <v>2018</v>
      </c>
      <c r="D384" s="4">
        <v>9</v>
      </c>
      <c r="E384" s="30">
        <v>7294000</v>
      </c>
    </row>
    <row r="385" spans="2:5" x14ac:dyDescent="0.25">
      <c r="B385" t="s">
        <v>92</v>
      </c>
      <c r="C385" s="4">
        <v>2018</v>
      </c>
      <c r="D385" s="4">
        <v>10</v>
      </c>
      <c r="E385" s="30">
        <v>7263000</v>
      </c>
    </row>
    <row r="386" spans="2:5" x14ac:dyDescent="0.25">
      <c r="B386" t="s">
        <v>92</v>
      </c>
      <c r="C386" s="4">
        <v>2018</v>
      </c>
      <c r="D386" s="4">
        <v>11</v>
      </c>
      <c r="E386" s="30">
        <v>5803000</v>
      </c>
    </row>
    <row r="387" spans="2:5" x14ac:dyDescent="0.25">
      <c r="B387" t="s">
        <v>92</v>
      </c>
      <c r="C387" s="4">
        <v>2018</v>
      </c>
      <c r="D387" s="4">
        <v>12</v>
      </c>
      <c r="E387" s="30">
        <v>5743000</v>
      </c>
    </row>
    <row r="388" spans="2:5" x14ac:dyDescent="0.25">
      <c r="B388" t="s">
        <v>92</v>
      </c>
      <c r="C388" s="4">
        <v>2019</v>
      </c>
      <c r="D388" s="4">
        <v>1</v>
      </c>
      <c r="E388" s="30">
        <v>5495000</v>
      </c>
    </row>
    <row r="389" spans="2:5" x14ac:dyDescent="0.25">
      <c r="B389" t="s">
        <v>92</v>
      </c>
      <c r="C389" s="4">
        <v>2019</v>
      </c>
      <c r="D389" s="4">
        <v>2</v>
      </c>
      <c r="E389" s="30">
        <v>5352000</v>
      </c>
    </row>
    <row r="390" spans="2:5" x14ac:dyDescent="0.25">
      <c r="B390" t="s">
        <v>92</v>
      </c>
      <c r="C390" s="4">
        <v>2019</v>
      </c>
      <c r="D390" s="4">
        <v>3</v>
      </c>
      <c r="E390" s="30">
        <v>6271000</v>
      </c>
    </row>
    <row r="391" spans="2:5" x14ac:dyDescent="0.25">
      <c r="B391" t="s">
        <v>92</v>
      </c>
      <c r="C391" s="4">
        <v>2019</v>
      </c>
      <c r="D391" s="4">
        <v>4</v>
      </c>
      <c r="E391" s="30">
        <v>6926000</v>
      </c>
    </row>
    <row r="392" spans="2:5" x14ac:dyDescent="0.25">
      <c r="B392" t="s">
        <v>92</v>
      </c>
      <c r="C392" s="4">
        <v>2019</v>
      </c>
      <c r="D392" s="4">
        <v>5</v>
      </c>
      <c r="E392" s="30">
        <v>7397000</v>
      </c>
    </row>
    <row r="393" spans="2:5" x14ac:dyDescent="0.25">
      <c r="B393" t="s">
        <v>92</v>
      </c>
      <c r="C393" s="4">
        <v>2019</v>
      </c>
      <c r="D393" s="4">
        <v>6</v>
      </c>
      <c r="E393" s="30">
        <v>7471000</v>
      </c>
    </row>
    <row r="394" spans="2:5" x14ac:dyDescent="0.25">
      <c r="B394" t="s">
        <v>92</v>
      </c>
      <c r="C394" s="4">
        <v>2019</v>
      </c>
      <c r="D394" s="4">
        <v>7</v>
      </c>
      <c r="E394" s="30">
        <v>7730000</v>
      </c>
    </row>
    <row r="395" spans="2:5" x14ac:dyDescent="0.25">
      <c r="B395" t="s">
        <v>92</v>
      </c>
      <c r="C395" s="4">
        <v>2019</v>
      </c>
      <c r="D395" s="4">
        <v>8</v>
      </c>
      <c r="E395" s="30">
        <v>7859000</v>
      </c>
    </row>
    <row r="396" spans="2:5" x14ac:dyDescent="0.25">
      <c r="B396" t="s">
        <v>92</v>
      </c>
      <c r="C396" s="4">
        <v>2019</v>
      </c>
      <c r="D396" s="4">
        <v>9</v>
      </c>
      <c r="E396" s="30">
        <v>7486000</v>
      </c>
    </row>
    <row r="397" spans="2:5" x14ac:dyDescent="0.25">
      <c r="B397" t="s">
        <v>92</v>
      </c>
      <c r="C397" s="4">
        <v>2019</v>
      </c>
      <c r="D397" s="4">
        <v>10</v>
      </c>
      <c r="E397" s="30">
        <v>7354000</v>
      </c>
    </row>
    <row r="398" spans="2:5" x14ac:dyDescent="0.25">
      <c r="B398" t="s">
        <v>92</v>
      </c>
      <c r="C398" s="4">
        <v>2019</v>
      </c>
      <c r="D398" s="4">
        <v>11</v>
      </c>
      <c r="E398" s="30">
        <v>5886000</v>
      </c>
    </row>
    <row r="399" spans="2:5" x14ac:dyDescent="0.25">
      <c r="B399" t="s">
        <v>92</v>
      </c>
      <c r="C399" s="4">
        <v>2019</v>
      </c>
      <c r="D399" s="4">
        <v>12</v>
      </c>
      <c r="E399" s="30">
        <v>5939000</v>
      </c>
    </row>
    <row r="400" spans="2:5" x14ac:dyDescent="0.25">
      <c r="B400" t="s">
        <v>92</v>
      </c>
      <c r="C400" s="4">
        <v>2020</v>
      </c>
      <c r="D400" s="4">
        <v>1</v>
      </c>
      <c r="E400" s="30">
        <v>5595000</v>
      </c>
    </row>
    <row r="401" spans="2:5" x14ac:dyDescent="0.25">
      <c r="B401" t="s">
        <v>92</v>
      </c>
      <c r="C401" s="4">
        <v>2020</v>
      </c>
      <c r="D401" s="4">
        <v>2</v>
      </c>
      <c r="E401" s="30">
        <v>5282000</v>
      </c>
    </row>
    <row r="402" spans="2:5" x14ac:dyDescent="0.25">
      <c r="B402" t="s">
        <v>92</v>
      </c>
      <c r="C402" s="4">
        <v>2020</v>
      </c>
      <c r="D402" s="4">
        <v>3</v>
      </c>
      <c r="E402" s="30">
        <v>2774000</v>
      </c>
    </row>
    <row r="403" spans="2:5" x14ac:dyDescent="0.25">
      <c r="B403" t="s">
        <v>92</v>
      </c>
      <c r="C403" s="4">
        <v>2020</v>
      </c>
      <c r="D403" s="4">
        <v>4</v>
      </c>
      <c r="E403" s="30">
        <v>134000</v>
      </c>
    </row>
    <row r="404" spans="2:5" x14ac:dyDescent="0.25">
      <c r="B404" t="s">
        <v>92</v>
      </c>
      <c r="C404" s="4">
        <v>2020</v>
      </c>
      <c r="D404" s="4">
        <v>5</v>
      </c>
      <c r="E404" s="30">
        <v>220000</v>
      </c>
    </row>
    <row r="405" spans="2:5" x14ac:dyDescent="0.25">
      <c r="B405" t="s">
        <v>92</v>
      </c>
      <c r="C405" s="4">
        <v>2020</v>
      </c>
      <c r="D405" s="4">
        <v>6</v>
      </c>
      <c r="E405" s="30">
        <v>527000</v>
      </c>
    </row>
    <row r="406" spans="2:5" x14ac:dyDescent="0.25">
      <c r="B406" t="s">
        <v>92</v>
      </c>
      <c r="C406" s="4">
        <v>2020</v>
      </c>
      <c r="D406" s="4">
        <v>7</v>
      </c>
      <c r="E406" s="30">
        <v>1691000</v>
      </c>
    </row>
    <row r="407" spans="2:5" x14ac:dyDescent="0.25">
      <c r="B407" t="s">
        <v>92</v>
      </c>
      <c r="C407" s="4">
        <v>2020</v>
      </c>
      <c r="D407" s="4">
        <v>8</v>
      </c>
      <c r="E407" s="30">
        <v>2243000</v>
      </c>
    </row>
    <row r="408" spans="2:5" x14ac:dyDescent="0.25">
      <c r="B408" t="s">
        <v>92</v>
      </c>
      <c r="C408" s="4">
        <v>2020</v>
      </c>
      <c r="D408" s="4">
        <v>9</v>
      </c>
      <c r="E408" s="30">
        <v>1547000</v>
      </c>
    </row>
    <row r="409" spans="2:5" x14ac:dyDescent="0.25">
      <c r="B409" t="s">
        <v>92</v>
      </c>
      <c r="C409" s="4">
        <v>2020</v>
      </c>
      <c r="D409" s="4">
        <v>10</v>
      </c>
      <c r="E409" s="30">
        <v>1303000</v>
      </c>
    </row>
    <row r="410" spans="2:5" x14ac:dyDescent="0.25">
      <c r="B410" t="s">
        <v>92</v>
      </c>
      <c r="C410" s="4">
        <v>2020</v>
      </c>
      <c r="D410" s="4">
        <v>11</v>
      </c>
      <c r="E410" s="30">
        <v>965000</v>
      </c>
    </row>
    <row r="411" spans="2:5" x14ac:dyDescent="0.25">
      <c r="B411" t="s">
        <v>92</v>
      </c>
      <c r="C411" s="4">
        <v>2020</v>
      </c>
      <c r="D411" s="4">
        <v>12</v>
      </c>
      <c r="E411" s="30">
        <v>1306000</v>
      </c>
    </row>
    <row r="412" spans="2:5" x14ac:dyDescent="0.25">
      <c r="B412" t="s">
        <v>92</v>
      </c>
      <c r="C412" s="4">
        <v>2021</v>
      </c>
      <c r="D412" s="4">
        <v>1</v>
      </c>
      <c r="E412" s="30">
        <v>910000</v>
      </c>
    </row>
    <row r="413" spans="2:5" x14ac:dyDescent="0.25">
      <c r="B413" t="s">
        <v>92</v>
      </c>
      <c r="C413" s="4">
        <v>2021</v>
      </c>
      <c r="D413" s="4">
        <v>2</v>
      </c>
      <c r="E413" s="30">
        <v>520000</v>
      </c>
    </row>
    <row r="414" spans="2:5" x14ac:dyDescent="0.25">
      <c r="B414" t="s">
        <v>92</v>
      </c>
      <c r="C414" s="4">
        <v>2021</v>
      </c>
      <c r="D414" s="4">
        <v>3</v>
      </c>
      <c r="E414" s="30">
        <v>677000</v>
      </c>
    </row>
    <row r="415" spans="2:5" x14ac:dyDescent="0.25">
      <c r="B415" t="s">
        <v>92</v>
      </c>
      <c r="C415" s="4">
        <v>2021</v>
      </c>
      <c r="D415" s="4">
        <v>4</v>
      </c>
      <c r="E415" s="30">
        <v>818000</v>
      </c>
    </row>
    <row r="416" spans="2:5" x14ac:dyDescent="0.25">
      <c r="B416" t="s">
        <v>92</v>
      </c>
      <c r="C416" s="4">
        <v>2021</v>
      </c>
      <c r="D416" s="4">
        <v>5</v>
      </c>
      <c r="E416" s="30">
        <v>1170000</v>
      </c>
    </row>
    <row r="417" spans="2:5" x14ac:dyDescent="0.25">
      <c r="B417" t="s">
        <v>92</v>
      </c>
      <c r="C417" s="4">
        <v>2021</v>
      </c>
      <c r="D417" s="4">
        <v>6</v>
      </c>
      <c r="E417" s="30">
        <v>1870000</v>
      </c>
    </row>
    <row r="418" spans="2:5" x14ac:dyDescent="0.25">
      <c r="B418" t="s">
        <v>92</v>
      </c>
      <c r="C418" s="4">
        <v>2021</v>
      </c>
      <c r="D418" s="4">
        <v>7</v>
      </c>
      <c r="E418" s="30">
        <v>3515000</v>
      </c>
    </row>
    <row r="419" spans="2:5" x14ac:dyDescent="0.25">
      <c r="B419" t="s">
        <v>92</v>
      </c>
      <c r="C419" s="4">
        <v>2021</v>
      </c>
      <c r="D419" s="4">
        <v>8</v>
      </c>
      <c r="E419" s="30">
        <v>4479000</v>
      </c>
    </row>
    <row r="420" spans="2:5" x14ac:dyDescent="0.25">
      <c r="B420" t="s">
        <v>92</v>
      </c>
      <c r="C420" s="4">
        <v>2021</v>
      </c>
      <c r="D420" s="4">
        <v>9</v>
      </c>
      <c r="E420" s="30">
        <v>4013000</v>
      </c>
    </row>
    <row r="421" spans="2:5" x14ac:dyDescent="0.25">
      <c r="B421" t="s">
        <v>92</v>
      </c>
      <c r="C421" s="4">
        <v>2021</v>
      </c>
      <c r="D421" s="4">
        <v>10</v>
      </c>
      <c r="E421" s="30">
        <v>4396000</v>
      </c>
    </row>
    <row r="422" spans="2:5" x14ac:dyDescent="0.25">
      <c r="B422" t="s">
        <v>92</v>
      </c>
      <c r="C422" s="4">
        <v>2021</v>
      </c>
      <c r="D422" s="4">
        <v>11</v>
      </c>
      <c r="E422" s="30">
        <v>3493000</v>
      </c>
    </row>
    <row r="423" spans="2:5" x14ac:dyDescent="0.25">
      <c r="B423" t="s">
        <v>93</v>
      </c>
      <c r="C423" s="9">
        <v>2016</v>
      </c>
      <c r="D423" s="10">
        <v>4</v>
      </c>
      <c r="E423" s="8">
        <v>103.1</v>
      </c>
    </row>
    <row r="424" spans="2:5" x14ac:dyDescent="0.25">
      <c r="B424" t="s">
        <v>93</v>
      </c>
      <c r="C424" s="9">
        <v>2016</v>
      </c>
      <c r="D424" s="10">
        <v>5</v>
      </c>
      <c r="E424" s="11">
        <v>109.05027932960894</v>
      </c>
    </row>
    <row r="425" spans="2:5" x14ac:dyDescent="0.25">
      <c r="B425" t="s">
        <v>93</v>
      </c>
      <c r="C425" s="9">
        <v>2016</v>
      </c>
      <c r="D425" s="10">
        <v>6</v>
      </c>
      <c r="E425" s="11">
        <v>108.60335195530726</v>
      </c>
    </row>
    <row r="426" spans="2:5" x14ac:dyDescent="0.25">
      <c r="B426" t="s">
        <v>93</v>
      </c>
      <c r="C426" s="9">
        <v>2016</v>
      </c>
      <c r="D426" s="10">
        <v>7</v>
      </c>
      <c r="E426" s="11">
        <v>108.26815642458101</v>
      </c>
    </row>
    <row r="427" spans="2:5" x14ac:dyDescent="0.25">
      <c r="B427" t="s">
        <v>93</v>
      </c>
      <c r="C427" s="9">
        <v>2016</v>
      </c>
      <c r="D427" s="10">
        <v>8</v>
      </c>
      <c r="E427" s="11">
        <v>106.4804469273743</v>
      </c>
    </row>
    <row r="428" spans="2:5" x14ac:dyDescent="0.25">
      <c r="B428" t="s">
        <v>93</v>
      </c>
      <c r="C428" s="9">
        <v>2016</v>
      </c>
      <c r="D428" s="10">
        <v>9</v>
      </c>
      <c r="E428" s="11">
        <v>106.59217877094973</v>
      </c>
    </row>
    <row r="429" spans="2:5" x14ac:dyDescent="0.25">
      <c r="B429" t="s">
        <v>93</v>
      </c>
      <c r="C429" s="9">
        <v>2016</v>
      </c>
      <c r="D429" s="10">
        <v>10</v>
      </c>
      <c r="E429" s="11">
        <v>107.37430167597766</v>
      </c>
    </row>
    <row r="430" spans="2:5" x14ac:dyDescent="0.25">
      <c r="B430" t="s">
        <v>93</v>
      </c>
      <c r="C430" s="9">
        <v>2016</v>
      </c>
      <c r="D430" s="10">
        <v>11</v>
      </c>
      <c r="E430" s="11">
        <v>101.56424581005588</v>
      </c>
    </row>
    <row r="431" spans="2:5" x14ac:dyDescent="0.25">
      <c r="B431" t="s">
        <v>93</v>
      </c>
      <c r="C431" s="9">
        <v>2016</v>
      </c>
      <c r="D431" s="10">
        <v>12</v>
      </c>
      <c r="E431" s="11">
        <v>100.55865921787711</v>
      </c>
    </row>
    <row r="432" spans="2:5" x14ac:dyDescent="0.25">
      <c r="B432" t="s">
        <v>93</v>
      </c>
      <c r="C432" s="9">
        <v>2017</v>
      </c>
      <c r="D432" s="10">
        <v>1</v>
      </c>
      <c r="E432" s="11">
        <v>101.2290502793296</v>
      </c>
    </row>
    <row r="433" spans="2:5" x14ac:dyDescent="0.25">
      <c r="B433" t="s">
        <v>93</v>
      </c>
      <c r="C433" s="9">
        <v>2017</v>
      </c>
      <c r="D433" s="10">
        <v>2</v>
      </c>
      <c r="E433" s="11">
        <v>93.184357541899445</v>
      </c>
    </row>
    <row r="434" spans="2:5" x14ac:dyDescent="0.25">
      <c r="B434" t="s">
        <v>93</v>
      </c>
      <c r="C434" s="9">
        <v>2017</v>
      </c>
      <c r="D434" s="10">
        <v>3</v>
      </c>
      <c r="E434" s="11">
        <v>109.16201117318435</v>
      </c>
    </row>
    <row r="435" spans="2:5" x14ac:dyDescent="0.25">
      <c r="B435" t="s">
        <v>93</v>
      </c>
      <c r="C435" s="9">
        <v>2017</v>
      </c>
      <c r="D435" s="10">
        <v>4</v>
      </c>
      <c r="E435" s="11">
        <v>106.14525139664805</v>
      </c>
    </row>
    <row r="436" spans="2:5" x14ac:dyDescent="0.25">
      <c r="B436" t="s">
        <v>93</v>
      </c>
      <c r="C436" s="9">
        <v>2017</v>
      </c>
      <c r="D436" s="10">
        <v>5</v>
      </c>
      <c r="E436" s="11">
        <v>110.83798882681563</v>
      </c>
    </row>
    <row r="437" spans="2:5" x14ac:dyDescent="0.25">
      <c r="B437" t="s">
        <v>93</v>
      </c>
      <c r="C437" s="9">
        <v>2017</v>
      </c>
      <c r="D437" s="10">
        <v>6</v>
      </c>
      <c r="E437" s="11">
        <v>108.49162011173183</v>
      </c>
    </row>
    <row r="438" spans="2:5" x14ac:dyDescent="0.25">
      <c r="B438" t="s">
        <v>93</v>
      </c>
      <c r="C438" s="9">
        <v>2017</v>
      </c>
      <c r="D438" s="10">
        <v>7</v>
      </c>
      <c r="E438" s="11">
        <v>106.59217877094973</v>
      </c>
    </row>
    <row r="439" spans="2:5" x14ac:dyDescent="0.25">
      <c r="B439" t="s">
        <v>93</v>
      </c>
      <c r="C439" s="9">
        <v>2017</v>
      </c>
      <c r="D439" s="10">
        <v>8</v>
      </c>
      <c r="E439" s="11">
        <v>104.80446927374301</v>
      </c>
    </row>
    <row r="440" spans="2:5" x14ac:dyDescent="0.25">
      <c r="B440" t="s">
        <v>93</v>
      </c>
      <c r="C440" s="9">
        <v>2017</v>
      </c>
      <c r="D440" s="10">
        <v>9</v>
      </c>
      <c r="E440" s="11">
        <v>107.26256983240224</v>
      </c>
    </row>
    <row r="441" spans="2:5" x14ac:dyDescent="0.25">
      <c r="B441" t="s">
        <v>93</v>
      </c>
      <c r="C441" s="9">
        <v>2017</v>
      </c>
      <c r="D441" s="10">
        <v>10</v>
      </c>
      <c r="E441" s="11">
        <v>108.93854748603351</v>
      </c>
    </row>
    <row r="442" spans="2:5" x14ac:dyDescent="0.25">
      <c r="B442" t="s">
        <v>93</v>
      </c>
      <c r="C442" s="9">
        <v>2017</v>
      </c>
      <c r="D442" s="10">
        <v>11</v>
      </c>
      <c r="E442" s="11">
        <v>104.91620111731845</v>
      </c>
    </row>
    <row r="443" spans="2:5" x14ac:dyDescent="0.25">
      <c r="B443" t="s">
        <v>93</v>
      </c>
      <c r="C443" s="9">
        <v>2017</v>
      </c>
      <c r="D443" s="10">
        <v>12</v>
      </c>
      <c r="E443" s="11">
        <v>103.68715083798882</v>
      </c>
    </row>
    <row r="444" spans="2:5" x14ac:dyDescent="0.25">
      <c r="B444" t="s">
        <v>93</v>
      </c>
      <c r="C444" s="9">
        <v>2018</v>
      </c>
      <c r="D444" s="10">
        <v>1</v>
      </c>
      <c r="E444" s="11">
        <v>102.12290502793297</v>
      </c>
    </row>
    <row r="445" spans="2:5" x14ac:dyDescent="0.25">
      <c r="B445" t="s">
        <v>93</v>
      </c>
      <c r="C445" s="9">
        <v>2018</v>
      </c>
      <c r="D445" s="10">
        <v>2</v>
      </c>
      <c r="E445" s="11">
        <v>95.754189944134083</v>
      </c>
    </row>
    <row r="446" spans="2:5" x14ac:dyDescent="0.25">
      <c r="B446" t="s">
        <v>93</v>
      </c>
      <c r="C446" s="9">
        <v>2018</v>
      </c>
      <c r="D446" s="10">
        <v>3</v>
      </c>
      <c r="E446" s="11">
        <v>106.59217877094973</v>
      </c>
    </row>
    <row r="447" spans="2:5" x14ac:dyDescent="0.25">
      <c r="B447" t="s">
        <v>93</v>
      </c>
      <c r="C447" s="9">
        <v>2018</v>
      </c>
      <c r="D447" s="10">
        <v>4</v>
      </c>
      <c r="E447" s="11">
        <v>101.45251396648045</v>
      </c>
    </row>
    <row r="448" spans="2:5" x14ac:dyDescent="0.25">
      <c r="B448" t="s">
        <v>93</v>
      </c>
      <c r="C448" s="9">
        <v>2018</v>
      </c>
      <c r="D448" s="10">
        <v>5</v>
      </c>
      <c r="E448" s="11">
        <v>110.72625698324021</v>
      </c>
    </row>
    <row r="449" spans="2:5" x14ac:dyDescent="0.25">
      <c r="B449" t="s">
        <v>93</v>
      </c>
      <c r="C449" s="9">
        <v>2018</v>
      </c>
      <c r="D449" s="10">
        <v>6</v>
      </c>
      <c r="E449" s="11">
        <v>106.59217877094973</v>
      </c>
    </row>
    <row r="450" spans="2:5" x14ac:dyDescent="0.25">
      <c r="B450" t="s">
        <v>93</v>
      </c>
      <c r="C450" s="9">
        <v>2018</v>
      </c>
      <c r="D450" s="10">
        <v>7</v>
      </c>
      <c r="E450" s="11">
        <v>116.31284916201116</v>
      </c>
    </row>
    <row r="451" spans="2:5" x14ac:dyDescent="0.25">
      <c r="B451" t="s">
        <v>93</v>
      </c>
      <c r="C451" s="9">
        <v>2018</v>
      </c>
      <c r="D451" s="10">
        <v>8</v>
      </c>
      <c r="E451" s="11">
        <v>107.7094972067039</v>
      </c>
    </row>
    <row r="452" spans="2:5" x14ac:dyDescent="0.25">
      <c r="B452" t="s">
        <v>93</v>
      </c>
      <c r="C452" s="9">
        <v>2018</v>
      </c>
      <c r="D452" s="10">
        <v>9</v>
      </c>
      <c r="E452" s="11">
        <v>104.02234636871508</v>
      </c>
    </row>
    <row r="453" spans="2:5" x14ac:dyDescent="0.25">
      <c r="B453" t="s">
        <v>93</v>
      </c>
      <c r="C453" s="9">
        <v>2018</v>
      </c>
      <c r="D453" s="10">
        <v>10</v>
      </c>
      <c r="E453" s="11">
        <v>105.13966480446926</v>
      </c>
    </row>
    <row r="454" spans="2:5" x14ac:dyDescent="0.25">
      <c r="B454" t="s">
        <v>93</v>
      </c>
      <c r="C454" s="9">
        <v>2018</v>
      </c>
      <c r="D454" s="10">
        <v>11</v>
      </c>
      <c r="E454" s="11">
        <v>103.46368715083798</v>
      </c>
    </row>
    <row r="455" spans="2:5" x14ac:dyDescent="0.25">
      <c r="B455" t="s">
        <v>93</v>
      </c>
      <c r="C455" s="9">
        <v>2018</v>
      </c>
      <c r="D455" s="10">
        <v>12</v>
      </c>
      <c r="E455" s="11">
        <v>99.77653631284916</v>
      </c>
    </row>
    <row r="456" spans="2:5" x14ac:dyDescent="0.25">
      <c r="B456" t="s">
        <v>93</v>
      </c>
      <c r="C456" s="9">
        <v>2019</v>
      </c>
      <c r="D456" s="10">
        <v>1</v>
      </c>
      <c r="E456" s="11">
        <v>102.79329608938548</v>
      </c>
    </row>
    <row r="457" spans="2:5" x14ac:dyDescent="0.25">
      <c r="B457" t="s">
        <v>93</v>
      </c>
      <c r="C457" s="9">
        <v>2019</v>
      </c>
      <c r="D457" s="10">
        <v>2</v>
      </c>
      <c r="E457" s="11">
        <v>99.664804469273747</v>
      </c>
    </row>
    <row r="458" spans="2:5" x14ac:dyDescent="0.25">
      <c r="B458" t="s">
        <v>93</v>
      </c>
      <c r="C458" s="9">
        <v>2019</v>
      </c>
      <c r="D458" s="10">
        <v>3</v>
      </c>
      <c r="E458" s="11">
        <v>107.37430167597766</v>
      </c>
    </row>
    <row r="459" spans="2:5" x14ac:dyDescent="0.25">
      <c r="B459" t="s">
        <v>93</v>
      </c>
      <c r="C459" s="9">
        <v>2019</v>
      </c>
      <c r="D459" s="10">
        <v>4</v>
      </c>
      <c r="E459" s="11">
        <v>107.03910614525138</v>
      </c>
    </row>
    <row r="460" spans="2:5" x14ac:dyDescent="0.25">
      <c r="B460" t="s">
        <v>93</v>
      </c>
      <c r="C460" s="9">
        <v>2019</v>
      </c>
      <c r="D460" s="10">
        <v>5</v>
      </c>
      <c r="E460" s="11">
        <v>108.82681564245812</v>
      </c>
    </row>
    <row r="461" spans="2:5" x14ac:dyDescent="0.25">
      <c r="B461" t="s">
        <v>93</v>
      </c>
      <c r="C461" s="9">
        <v>2019</v>
      </c>
      <c r="D461" s="10">
        <v>6</v>
      </c>
      <c r="E461" s="11">
        <v>103.35195530726257</v>
      </c>
    </row>
    <row r="462" spans="2:5" x14ac:dyDescent="0.25">
      <c r="B462" t="s">
        <v>93</v>
      </c>
      <c r="C462" s="9">
        <v>2019</v>
      </c>
      <c r="D462" s="10">
        <v>7</v>
      </c>
      <c r="E462" s="11">
        <v>108.04469273743018</v>
      </c>
    </row>
    <row r="463" spans="2:5" x14ac:dyDescent="0.25">
      <c r="B463" t="s">
        <v>93</v>
      </c>
      <c r="C463" s="9">
        <v>2019</v>
      </c>
      <c r="D463" s="10">
        <v>8</v>
      </c>
      <c r="E463" s="11">
        <v>102.23463687150837</v>
      </c>
    </row>
    <row r="464" spans="2:5" x14ac:dyDescent="0.25">
      <c r="B464" t="s">
        <v>93</v>
      </c>
      <c r="C464" s="9">
        <v>2019</v>
      </c>
      <c r="D464" s="10">
        <v>9</v>
      </c>
      <c r="E464" s="11">
        <v>105.92178770949721</v>
      </c>
    </row>
    <row r="465" spans="2:5" x14ac:dyDescent="0.25">
      <c r="B465" t="s">
        <v>93</v>
      </c>
      <c r="C465" s="9">
        <v>2019</v>
      </c>
      <c r="D465" s="10">
        <v>10</v>
      </c>
      <c r="E465" s="11">
        <v>109.16201117318435</v>
      </c>
    </row>
    <row r="466" spans="2:5" x14ac:dyDescent="0.25">
      <c r="B466" t="s">
        <v>93</v>
      </c>
      <c r="C466" s="9">
        <v>2019</v>
      </c>
      <c r="D466" s="10">
        <v>11</v>
      </c>
      <c r="E466" s="11">
        <v>105.58659217877096</v>
      </c>
    </row>
    <row r="467" spans="2:5" x14ac:dyDescent="0.25">
      <c r="B467" t="s">
        <v>93</v>
      </c>
      <c r="C467" s="9">
        <v>2019</v>
      </c>
      <c r="D467" s="10">
        <v>12</v>
      </c>
      <c r="E467" s="11">
        <v>102.56983240223462</v>
      </c>
    </row>
    <row r="468" spans="2:5" x14ac:dyDescent="0.25">
      <c r="B468" t="s">
        <v>93</v>
      </c>
      <c r="C468" s="9">
        <v>2020</v>
      </c>
      <c r="D468" s="10">
        <v>1</v>
      </c>
      <c r="E468" s="11">
        <v>105.58659217877096</v>
      </c>
    </row>
    <row r="469" spans="2:5" x14ac:dyDescent="0.25">
      <c r="B469" t="s">
        <v>93</v>
      </c>
      <c r="C469" s="9">
        <v>2020</v>
      </c>
      <c r="D469" s="10">
        <v>2</v>
      </c>
      <c r="E469" s="11">
        <v>93.072625698324018</v>
      </c>
    </row>
    <row r="470" spans="2:5" x14ac:dyDescent="0.25">
      <c r="B470" t="s">
        <v>93</v>
      </c>
      <c r="C470" s="9">
        <v>2020</v>
      </c>
      <c r="D470" s="10">
        <v>3</v>
      </c>
      <c r="E470" s="11">
        <v>97.094972067039109</v>
      </c>
    </row>
    <row r="471" spans="2:5" x14ac:dyDescent="0.25">
      <c r="B471" t="s">
        <v>93</v>
      </c>
      <c r="C471" s="9">
        <v>2020</v>
      </c>
      <c r="D471" s="10">
        <v>4</v>
      </c>
      <c r="E471" s="11">
        <v>81.787709497206706</v>
      </c>
    </row>
    <row r="472" spans="2:5" x14ac:dyDescent="0.25">
      <c r="B472" t="s">
        <v>93</v>
      </c>
      <c r="C472" s="9">
        <v>2020</v>
      </c>
      <c r="D472" s="10">
        <v>5</v>
      </c>
      <c r="E472" s="11">
        <v>90.055865921787699</v>
      </c>
    </row>
    <row r="473" spans="2:5" x14ac:dyDescent="0.25">
      <c r="B473" t="s">
        <v>93</v>
      </c>
      <c r="C473" s="9">
        <v>2020</v>
      </c>
      <c r="D473" s="10">
        <v>6</v>
      </c>
      <c r="E473" s="11">
        <v>90.391061452513981</v>
      </c>
    </row>
    <row r="474" spans="2:5" x14ac:dyDescent="0.25">
      <c r="B474" t="s">
        <v>93</v>
      </c>
      <c r="C474" s="9">
        <v>2020</v>
      </c>
      <c r="D474" s="10">
        <v>7</v>
      </c>
      <c r="E474" s="11">
        <v>97.653631284916216</v>
      </c>
    </row>
    <row r="475" spans="2:5" x14ac:dyDescent="0.25">
      <c r="B475" t="s">
        <v>93</v>
      </c>
      <c r="C475" s="9">
        <v>2020</v>
      </c>
      <c r="D475" s="10">
        <v>8</v>
      </c>
      <c r="E475" s="11">
        <v>93.85474860335195</v>
      </c>
    </row>
    <row r="476" spans="2:5" x14ac:dyDescent="0.25">
      <c r="B476" t="s">
        <v>93</v>
      </c>
      <c r="C476" s="9">
        <v>2020</v>
      </c>
      <c r="D476" s="10">
        <v>9</v>
      </c>
      <c r="E476" s="11">
        <v>100.67039106145251</v>
      </c>
    </row>
    <row r="477" spans="2:5" x14ac:dyDescent="0.25">
      <c r="B477" t="s">
        <v>93</v>
      </c>
      <c r="C477" s="9">
        <v>2020</v>
      </c>
      <c r="D477" s="10">
        <v>10</v>
      </c>
      <c r="E477" s="11">
        <v>96.201117318435749</v>
      </c>
    </row>
    <row r="478" spans="2:5" x14ac:dyDescent="0.25">
      <c r="B478" t="s">
        <v>93</v>
      </c>
      <c r="C478" s="9">
        <v>2020</v>
      </c>
      <c r="D478" s="10">
        <v>11</v>
      </c>
      <c r="E478" s="11">
        <v>90.949720670391059</v>
      </c>
    </row>
    <row r="479" spans="2:5" x14ac:dyDescent="0.25">
      <c r="B479" t="s">
        <v>93</v>
      </c>
      <c r="C479" s="9">
        <v>2020</v>
      </c>
      <c r="D479" s="10">
        <v>12</v>
      </c>
      <c r="E479" s="11">
        <v>90.726256983240233</v>
      </c>
    </row>
    <row r="480" spans="2:5" x14ac:dyDescent="0.25">
      <c r="B480" t="s">
        <v>93</v>
      </c>
      <c r="C480" s="9">
        <v>2021</v>
      </c>
      <c r="D480" s="10">
        <v>1</v>
      </c>
      <c r="E480" s="11">
        <v>85.69832402234637</v>
      </c>
    </row>
    <row r="481" spans="2:5" x14ac:dyDescent="0.25">
      <c r="B481" t="s">
        <v>93</v>
      </c>
      <c r="C481" s="9">
        <v>2021</v>
      </c>
      <c r="D481" s="10">
        <v>2</v>
      </c>
      <c r="E481" s="11">
        <v>80</v>
      </c>
    </row>
    <row r="482" spans="2:5" x14ac:dyDescent="0.25">
      <c r="B482" t="s">
        <v>93</v>
      </c>
      <c r="C482" s="9">
        <v>2021</v>
      </c>
      <c r="D482" s="10">
        <v>3</v>
      </c>
      <c r="E482" s="11">
        <v>94.636871508379897</v>
      </c>
    </row>
    <row r="483" spans="2:5" x14ac:dyDescent="0.25">
      <c r="B483" t="s">
        <v>93</v>
      </c>
      <c r="C483" s="31">
        <v>2021</v>
      </c>
      <c r="D483" s="32">
        <v>4</v>
      </c>
      <c r="E483" s="11">
        <v>92.849162011173178</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42ABE-F540-4F9E-BEFF-002D4234FB0F}">
  <dimension ref="B2:K49"/>
  <sheetViews>
    <sheetView showGridLines="0" zoomScaleNormal="100" workbookViewId="0"/>
  </sheetViews>
  <sheetFormatPr defaultRowHeight="15" x14ac:dyDescent="0.25"/>
  <cols>
    <col min="1" max="1" width="2.85546875" customWidth="1"/>
    <col min="2" max="3" width="9.28515625" customWidth="1"/>
    <col min="4" max="4" width="17.140625" bestFit="1" customWidth="1"/>
    <col min="5" max="5" width="9.28515625" customWidth="1"/>
    <col min="6" max="6" width="4.7109375" customWidth="1"/>
    <col min="7" max="7" width="14.85546875" bestFit="1" customWidth="1"/>
    <col min="8" max="8" width="14.7109375" bestFit="1" customWidth="1"/>
    <col min="9" max="9" width="4.28515625" customWidth="1"/>
    <col min="10" max="10" width="14.85546875" bestFit="1" customWidth="1"/>
    <col min="11" max="11" width="14.7109375" bestFit="1" customWidth="1"/>
  </cols>
  <sheetData>
    <row r="2" spans="2:11" x14ac:dyDescent="0.25">
      <c r="B2" t="s">
        <v>19</v>
      </c>
      <c r="C2" t="s">
        <v>20</v>
      </c>
      <c r="D2" t="s">
        <v>96</v>
      </c>
      <c r="E2" t="s">
        <v>21</v>
      </c>
      <c r="G2" s="13" t="s">
        <v>96</v>
      </c>
      <c r="H2" t="s">
        <v>94</v>
      </c>
      <c r="J2" s="13" t="s">
        <v>96</v>
      </c>
      <c r="K2" t="s">
        <v>95</v>
      </c>
    </row>
    <row r="3" spans="2:11" x14ac:dyDescent="0.25">
      <c r="B3" t="s">
        <v>59</v>
      </c>
      <c r="C3" t="s">
        <v>75</v>
      </c>
      <c r="D3" t="s">
        <v>94</v>
      </c>
      <c r="E3">
        <v>185</v>
      </c>
      <c r="G3" s="13" t="s">
        <v>20</v>
      </c>
      <c r="H3" t="s">
        <v>75</v>
      </c>
      <c r="J3" s="13" t="s">
        <v>20</v>
      </c>
      <c r="K3" t="s">
        <v>75</v>
      </c>
    </row>
    <row r="4" spans="2:11" x14ac:dyDescent="0.25">
      <c r="B4" t="s">
        <v>60</v>
      </c>
      <c r="C4" t="s">
        <v>73</v>
      </c>
      <c r="D4" t="s">
        <v>94</v>
      </c>
      <c r="E4">
        <v>152</v>
      </c>
    </row>
    <row r="5" spans="2:11" x14ac:dyDescent="0.25">
      <c r="B5" t="s">
        <v>59</v>
      </c>
      <c r="C5" t="s">
        <v>75</v>
      </c>
      <c r="D5" t="s">
        <v>94</v>
      </c>
      <c r="E5">
        <v>103</v>
      </c>
      <c r="G5" s="13" t="s">
        <v>19</v>
      </c>
      <c r="H5" t="s">
        <v>37</v>
      </c>
      <c r="J5" s="13" t="s">
        <v>19</v>
      </c>
      <c r="K5" t="s">
        <v>37</v>
      </c>
    </row>
    <row r="6" spans="2:11" x14ac:dyDescent="0.25">
      <c r="B6" t="s">
        <v>58</v>
      </c>
      <c r="C6" t="s">
        <v>75</v>
      </c>
      <c r="D6" t="s">
        <v>94</v>
      </c>
      <c r="E6">
        <v>123</v>
      </c>
      <c r="G6" t="s">
        <v>58</v>
      </c>
      <c r="H6" s="4">
        <v>361</v>
      </c>
      <c r="J6" t="s">
        <v>58</v>
      </c>
      <c r="K6" s="4">
        <v>715</v>
      </c>
    </row>
    <row r="7" spans="2:11" x14ac:dyDescent="0.25">
      <c r="B7" t="s">
        <v>60</v>
      </c>
      <c r="C7" t="s">
        <v>75</v>
      </c>
      <c r="D7" t="s">
        <v>94</v>
      </c>
      <c r="E7">
        <v>170</v>
      </c>
      <c r="G7" t="s">
        <v>59</v>
      </c>
      <c r="H7" s="4">
        <v>606</v>
      </c>
      <c r="J7" t="s">
        <v>59</v>
      </c>
      <c r="K7" s="4">
        <v>341</v>
      </c>
    </row>
    <row r="8" spans="2:11" x14ac:dyDescent="0.25">
      <c r="B8" t="s">
        <v>58</v>
      </c>
      <c r="C8" t="s">
        <v>73</v>
      </c>
      <c r="D8" t="s">
        <v>94</v>
      </c>
      <c r="E8">
        <v>144</v>
      </c>
      <c r="G8" t="s">
        <v>60</v>
      </c>
      <c r="H8" s="4">
        <v>646</v>
      </c>
      <c r="J8" t="s">
        <v>60</v>
      </c>
      <c r="K8" s="4">
        <v>542</v>
      </c>
    </row>
    <row r="9" spans="2:11" x14ac:dyDescent="0.25">
      <c r="B9" t="s">
        <v>58</v>
      </c>
      <c r="C9" t="s">
        <v>75</v>
      </c>
      <c r="D9" t="s">
        <v>94</v>
      </c>
      <c r="E9">
        <v>128</v>
      </c>
      <c r="G9" t="s">
        <v>30</v>
      </c>
      <c r="H9" s="4">
        <v>1613</v>
      </c>
      <c r="J9" t="s">
        <v>30</v>
      </c>
      <c r="K9" s="4">
        <v>1598</v>
      </c>
    </row>
    <row r="10" spans="2:11" x14ac:dyDescent="0.25">
      <c r="B10" t="s">
        <v>59</v>
      </c>
      <c r="C10" t="s">
        <v>75</v>
      </c>
      <c r="D10" t="s">
        <v>94</v>
      </c>
      <c r="E10">
        <v>109</v>
      </c>
    </row>
    <row r="11" spans="2:11" x14ac:dyDescent="0.25">
      <c r="B11" t="s">
        <v>60</v>
      </c>
      <c r="C11" t="s">
        <v>73</v>
      </c>
      <c r="D11" t="s">
        <v>94</v>
      </c>
      <c r="E11">
        <v>199</v>
      </c>
    </row>
    <row r="12" spans="2:11" x14ac:dyDescent="0.25">
      <c r="B12" t="s">
        <v>60</v>
      </c>
      <c r="C12" t="s">
        <v>73</v>
      </c>
      <c r="D12" t="s">
        <v>94</v>
      </c>
      <c r="E12">
        <v>125</v>
      </c>
    </row>
    <row r="13" spans="2:11" x14ac:dyDescent="0.25">
      <c r="B13" t="s">
        <v>59</v>
      </c>
      <c r="C13" t="s">
        <v>75</v>
      </c>
      <c r="D13" t="s">
        <v>94</v>
      </c>
      <c r="E13">
        <v>108</v>
      </c>
    </row>
    <row r="14" spans="2:11" x14ac:dyDescent="0.25">
      <c r="B14" t="s">
        <v>58</v>
      </c>
      <c r="C14" t="s">
        <v>75</v>
      </c>
      <c r="D14" t="s">
        <v>94</v>
      </c>
      <c r="E14">
        <v>110</v>
      </c>
    </row>
    <row r="15" spans="2:11" x14ac:dyDescent="0.25">
      <c r="B15" t="s">
        <v>59</v>
      </c>
      <c r="C15" t="s">
        <v>73</v>
      </c>
      <c r="D15" t="s">
        <v>94</v>
      </c>
      <c r="E15">
        <v>118</v>
      </c>
    </row>
    <row r="16" spans="2:11" x14ac:dyDescent="0.25">
      <c r="B16" t="s">
        <v>59</v>
      </c>
      <c r="C16" t="s">
        <v>75</v>
      </c>
      <c r="D16" t="s">
        <v>94</v>
      </c>
      <c r="E16">
        <v>101</v>
      </c>
    </row>
    <row r="17" spans="2:5" x14ac:dyDescent="0.25">
      <c r="B17" t="s">
        <v>60</v>
      </c>
      <c r="C17" t="s">
        <v>75</v>
      </c>
      <c r="D17" t="s">
        <v>94</v>
      </c>
      <c r="E17">
        <v>137</v>
      </c>
    </row>
    <row r="18" spans="2:5" x14ac:dyDescent="0.25">
      <c r="B18" t="s">
        <v>60</v>
      </c>
      <c r="C18" t="s">
        <v>75</v>
      </c>
      <c r="D18" t="s">
        <v>94</v>
      </c>
      <c r="E18">
        <v>111</v>
      </c>
    </row>
    <row r="19" spans="2:5" x14ac:dyDescent="0.25">
      <c r="B19" t="s">
        <v>60</v>
      </c>
      <c r="C19" t="s">
        <v>75</v>
      </c>
      <c r="D19" t="s">
        <v>94</v>
      </c>
      <c r="E19">
        <v>110</v>
      </c>
    </row>
    <row r="20" spans="2:5" x14ac:dyDescent="0.25">
      <c r="B20" t="s">
        <v>60</v>
      </c>
      <c r="C20" t="s">
        <v>75</v>
      </c>
      <c r="D20" t="s">
        <v>94</v>
      </c>
      <c r="E20">
        <v>118</v>
      </c>
    </row>
    <row r="21" spans="2:5" x14ac:dyDescent="0.25">
      <c r="B21" t="s">
        <v>58</v>
      </c>
      <c r="C21" t="s">
        <v>73</v>
      </c>
      <c r="D21" t="s">
        <v>94</v>
      </c>
      <c r="E21">
        <v>122</v>
      </c>
    </row>
    <row r="22" spans="2:5" x14ac:dyDescent="0.25">
      <c r="B22" t="s">
        <v>58</v>
      </c>
      <c r="C22" t="s">
        <v>75</v>
      </c>
      <c r="D22" t="s">
        <v>95</v>
      </c>
      <c r="E22">
        <v>131</v>
      </c>
    </row>
    <row r="23" spans="2:5" x14ac:dyDescent="0.25">
      <c r="B23" t="s">
        <v>59</v>
      </c>
      <c r="C23" t="s">
        <v>73</v>
      </c>
      <c r="D23" t="s">
        <v>95</v>
      </c>
      <c r="E23">
        <v>163</v>
      </c>
    </row>
    <row r="24" spans="2:5" x14ac:dyDescent="0.25">
      <c r="B24" t="s">
        <v>58</v>
      </c>
      <c r="C24" t="s">
        <v>73</v>
      </c>
      <c r="D24" t="s">
        <v>95</v>
      </c>
      <c r="E24">
        <v>116</v>
      </c>
    </row>
    <row r="25" spans="2:5" x14ac:dyDescent="0.25">
      <c r="B25" t="s">
        <v>58</v>
      </c>
      <c r="C25" t="s">
        <v>73</v>
      </c>
      <c r="D25" t="s">
        <v>95</v>
      </c>
      <c r="E25">
        <v>101</v>
      </c>
    </row>
    <row r="26" spans="2:5" x14ac:dyDescent="0.25">
      <c r="B26" t="s">
        <v>58</v>
      </c>
      <c r="C26" t="s">
        <v>75</v>
      </c>
      <c r="D26" t="s">
        <v>95</v>
      </c>
      <c r="E26">
        <v>124</v>
      </c>
    </row>
    <row r="27" spans="2:5" x14ac:dyDescent="0.25">
      <c r="B27" t="s">
        <v>59</v>
      </c>
      <c r="C27" t="s">
        <v>73</v>
      </c>
      <c r="D27" t="s">
        <v>95</v>
      </c>
      <c r="E27">
        <v>200</v>
      </c>
    </row>
    <row r="28" spans="2:5" x14ac:dyDescent="0.25">
      <c r="B28" t="s">
        <v>60</v>
      </c>
      <c r="C28" t="s">
        <v>73</v>
      </c>
      <c r="D28" t="s">
        <v>95</v>
      </c>
      <c r="E28">
        <v>153</v>
      </c>
    </row>
    <row r="29" spans="2:5" x14ac:dyDescent="0.25">
      <c r="B29" t="s">
        <v>59</v>
      </c>
      <c r="C29" t="s">
        <v>73</v>
      </c>
      <c r="D29" t="s">
        <v>95</v>
      </c>
      <c r="E29">
        <v>150</v>
      </c>
    </row>
    <row r="30" spans="2:5" x14ac:dyDescent="0.25">
      <c r="B30" t="s">
        <v>60</v>
      </c>
      <c r="C30" t="s">
        <v>75</v>
      </c>
      <c r="D30" t="s">
        <v>95</v>
      </c>
      <c r="E30">
        <v>163</v>
      </c>
    </row>
    <row r="31" spans="2:5" x14ac:dyDescent="0.25">
      <c r="B31" t="s">
        <v>60</v>
      </c>
      <c r="C31" t="s">
        <v>75</v>
      </c>
      <c r="D31" t="s">
        <v>95</v>
      </c>
      <c r="E31">
        <v>198</v>
      </c>
    </row>
    <row r="32" spans="2:5" x14ac:dyDescent="0.25">
      <c r="B32" t="s">
        <v>58</v>
      </c>
      <c r="C32" t="s">
        <v>75</v>
      </c>
      <c r="D32" t="s">
        <v>95</v>
      </c>
      <c r="E32">
        <v>131</v>
      </c>
    </row>
    <row r="33" spans="2:5" x14ac:dyDescent="0.25">
      <c r="B33" t="s">
        <v>58</v>
      </c>
      <c r="C33" t="s">
        <v>73</v>
      </c>
      <c r="D33" t="s">
        <v>95</v>
      </c>
      <c r="E33">
        <v>110</v>
      </c>
    </row>
    <row r="34" spans="2:5" x14ac:dyDescent="0.25">
      <c r="B34" t="s">
        <v>58</v>
      </c>
      <c r="C34" t="s">
        <v>75</v>
      </c>
      <c r="D34" t="s">
        <v>95</v>
      </c>
      <c r="E34">
        <v>191</v>
      </c>
    </row>
    <row r="35" spans="2:5" x14ac:dyDescent="0.25">
      <c r="B35" t="s">
        <v>60</v>
      </c>
      <c r="C35" t="s">
        <v>73</v>
      </c>
      <c r="D35" t="s">
        <v>95</v>
      </c>
      <c r="E35">
        <v>182</v>
      </c>
    </row>
    <row r="36" spans="2:5" x14ac:dyDescent="0.25">
      <c r="B36" t="s">
        <v>60</v>
      </c>
      <c r="C36" t="s">
        <v>75</v>
      </c>
      <c r="D36" t="s">
        <v>95</v>
      </c>
      <c r="E36">
        <v>181</v>
      </c>
    </row>
    <row r="37" spans="2:5" x14ac:dyDescent="0.25">
      <c r="B37" t="s">
        <v>58</v>
      </c>
      <c r="C37" t="s">
        <v>73</v>
      </c>
      <c r="D37" t="s">
        <v>95</v>
      </c>
      <c r="E37">
        <v>128</v>
      </c>
    </row>
    <row r="38" spans="2:5" x14ac:dyDescent="0.25">
      <c r="B38" t="s">
        <v>58</v>
      </c>
      <c r="C38" t="s">
        <v>73</v>
      </c>
      <c r="D38" t="s">
        <v>95</v>
      </c>
      <c r="E38">
        <v>149</v>
      </c>
    </row>
    <row r="39" spans="2:5" x14ac:dyDescent="0.25">
      <c r="B39" t="s">
        <v>59</v>
      </c>
      <c r="C39" t="s">
        <v>75</v>
      </c>
      <c r="D39" t="s">
        <v>95</v>
      </c>
      <c r="E39">
        <v>168</v>
      </c>
    </row>
    <row r="40" spans="2:5" x14ac:dyDescent="0.25">
      <c r="B40" t="s">
        <v>58</v>
      </c>
      <c r="C40" t="s">
        <v>75</v>
      </c>
      <c r="D40" t="s">
        <v>95</v>
      </c>
      <c r="E40">
        <v>138</v>
      </c>
    </row>
    <row r="41" spans="2:5" x14ac:dyDescent="0.25">
      <c r="B41" t="s">
        <v>59</v>
      </c>
      <c r="C41" t="s">
        <v>75</v>
      </c>
      <c r="D41" t="s">
        <v>95</v>
      </c>
      <c r="E41">
        <v>173</v>
      </c>
    </row>
    <row r="42" spans="2:5" x14ac:dyDescent="0.25">
      <c r="B42" t="s">
        <v>58</v>
      </c>
      <c r="C42" t="s">
        <v>73</v>
      </c>
      <c r="D42" t="s">
        <v>95</v>
      </c>
      <c r="E42">
        <v>181</v>
      </c>
    </row>
    <row r="43" spans="2:5" x14ac:dyDescent="0.25">
      <c r="B43" t="s">
        <v>59</v>
      </c>
      <c r="C43" t="s">
        <v>73</v>
      </c>
      <c r="D43" t="s">
        <v>95</v>
      </c>
      <c r="E43">
        <v>120</v>
      </c>
    </row>
    <row r="44" spans="2:5" x14ac:dyDescent="0.25">
      <c r="B44" t="s">
        <v>59</v>
      </c>
      <c r="C44" t="s">
        <v>73</v>
      </c>
      <c r="D44" t="s">
        <v>95</v>
      </c>
      <c r="E44">
        <v>187</v>
      </c>
    </row>
    <row r="45" spans="2:5" x14ac:dyDescent="0.25">
      <c r="B45" t="s">
        <v>58</v>
      </c>
      <c r="C45" t="s">
        <v>73</v>
      </c>
      <c r="D45" t="s">
        <v>95</v>
      </c>
      <c r="E45">
        <v>116</v>
      </c>
    </row>
    <row r="46" spans="2:5" x14ac:dyDescent="0.25">
      <c r="B46" t="s">
        <v>59</v>
      </c>
      <c r="C46" t="s">
        <v>73</v>
      </c>
      <c r="D46" t="s">
        <v>95</v>
      </c>
      <c r="E46">
        <v>160</v>
      </c>
    </row>
    <row r="47" spans="2:5" x14ac:dyDescent="0.25">
      <c r="B47" t="s">
        <v>60</v>
      </c>
      <c r="C47" t="s">
        <v>73</v>
      </c>
      <c r="D47" t="s">
        <v>95</v>
      </c>
      <c r="E47">
        <v>150</v>
      </c>
    </row>
    <row r="48" spans="2:5" x14ac:dyDescent="0.25">
      <c r="B48" t="s">
        <v>58</v>
      </c>
      <c r="C48" t="s">
        <v>73</v>
      </c>
      <c r="D48" t="s">
        <v>95</v>
      </c>
      <c r="E48">
        <v>163</v>
      </c>
    </row>
    <row r="49" spans="2:5" x14ac:dyDescent="0.25">
      <c r="B49" t="s">
        <v>59</v>
      </c>
      <c r="C49" t="s">
        <v>73</v>
      </c>
      <c r="D49" t="s">
        <v>95</v>
      </c>
      <c r="E49">
        <v>114</v>
      </c>
    </row>
  </sheetData>
  <pageMargins left="0.7" right="0.7" top="0.75" bottom="0.75" header="0.3" footer="0.3"/>
  <drawing r:id="rId3"/>
  <tableParts count="1">
    <tablePart r:id="rId4"/>
  </tableParts>
  <extLst>
    <ext xmlns:x14="http://schemas.microsoft.com/office/spreadsheetml/2009/9/main" uri="{A8765BA9-456A-4dab-B4F3-ACF838C121DE}">
      <x14:slicerList>
        <x14:slicer r:id="rId5"/>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742F-16C8-4927-AED8-9265409B334D}">
  <sheetPr codeName="Blad13"/>
  <dimension ref="B2:J63"/>
  <sheetViews>
    <sheetView showGridLines="0" zoomScaleNormal="100" workbookViewId="0"/>
  </sheetViews>
  <sheetFormatPr defaultRowHeight="15" x14ac:dyDescent="0.25"/>
  <cols>
    <col min="1" max="1" width="2.85546875" customWidth="1"/>
    <col min="3" max="3" width="9.28515625" customWidth="1"/>
    <col min="4" max="5" width="26.5703125" customWidth="1"/>
    <col min="6" max="6" width="9.42578125" bestFit="1" customWidth="1"/>
    <col min="8" max="8" width="10" bestFit="1" customWidth="1"/>
    <col min="9" max="9" width="7.42578125" bestFit="1" customWidth="1"/>
    <col min="10" max="10" width="6.7109375" bestFit="1" customWidth="1"/>
  </cols>
  <sheetData>
    <row r="2" spans="2:10" x14ac:dyDescent="0.25">
      <c r="B2" t="s">
        <v>6</v>
      </c>
      <c r="C2" t="s">
        <v>19</v>
      </c>
      <c r="D2" t="s">
        <v>15</v>
      </c>
      <c r="E2" t="s">
        <v>38</v>
      </c>
      <c r="F2" t="s">
        <v>56</v>
      </c>
      <c r="H2" s="13" t="s">
        <v>71</v>
      </c>
      <c r="I2" s="13" t="s">
        <v>70</v>
      </c>
      <c r="J2" t="s">
        <v>21</v>
      </c>
    </row>
    <row r="3" spans="2:10" x14ac:dyDescent="0.25">
      <c r="B3">
        <v>2016</v>
      </c>
      <c r="C3">
        <v>12</v>
      </c>
      <c r="D3" s="3">
        <v>74113</v>
      </c>
      <c r="E3" s="3">
        <f>AVERAGE(tblVeilig2[Geregistreerde misdrijven])</f>
        <v>65608.229508196717</v>
      </c>
      <c r="F3" s="16">
        <f>DATE(tblVeilig2[[#This Row],[Jaar]],tblVeilig2[[#This Row],[Maand]],1)</f>
        <v>42705</v>
      </c>
      <c r="H3" t="s">
        <v>98</v>
      </c>
      <c r="I3" s="16" t="s">
        <v>57</v>
      </c>
      <c r="J3" s="17">
        <v>74113</v>
      </c>
    </row>
    <row r="4" spans="2:10" x14ac:dyDescent="0.25">
      <c r="B4">
        <v>2017</v>
      </c>
      <c r="C4">
        <v>1</v>
      </c>
      <c r="D4" s="3">
        <v>73839</v>
      </c>
      <c r="E4" s="3">
        <f>AVERAGE(tblVeilig2[Geregistreerde misdrijven])</f>
        <v>65608.229508196717</v>
      </c>
      <c r="F4" s="16">
        <f>DATE(tblVeilig2[[#This Row],[Jaar]],tblVeilig2[[#This Row],[Maand]],1)</f>
        <v>42736</v>
      </c>
      <c r="H4" t="s">
        <v>99</v>
      </c>
      <c r="I4" s="16" t="s">
        <v>58</v>
      </c>
      <c r="J4" s="17">
        <v>73839</v>
      </c>
    </row>
    <row r="5" spans="2:10" x14ac:dyDescent="0.25">
      <c r="B5">
        <v>2017</v>
      </c>
      <c r="C5">
        <v>2</v>
      </c>
      <c r="D5" s="3">
        <v>66691</v>
      </c>
      <c r="E5" s="3">
        <f>AVERAGE(tblVeilig2[Geregistreerde misdrijven])</f>
        <v>65608.229508196717</v>
      </c>
      <c r="F5" s="16">
        <f>DATE(tblVeilig2[[#This Row],[Jaar]],tblVeilig2[[#This Row],[Maand]],1)</f>
        <v>42767</v>
      </c>
      <c r="I5" s="16" t="s">
        <v>59</v>
      </c>
      <c r="J5" s="17">
        <v>66691</v>
      </c>
    </row>
    <row r="6" spans="2:10" x14ac:dyDescent="0.25">
      <c r="B6">
        <v>2017</v>
      </c>
      <c r="C6">
        <v>3</v>
      </c>
      <c r="D6" s="3">
        <v>76148</v>
      </c>
      <c r="E6" s="3">
        <f>AVERAGE(tblVeilig2[Geregistreerde misdrijven])</f>
        <v>65608.229508196717</v>
      </c>
      <c r="F6" s="16">
        <f>DATE(tblVeilig2[[#This Row],[Jaar]],tblVeilig2[[#This Row],[Maand]],1)</f>
        <v>42795</v>
      </c>
      <c r="I6" s="16" t="s">
        <v>60</v>
      </c>
      <c r="J6" s="17">
        <v>76148</v>
      </c>
    </row>
    <row r="7" spans="2:10" x14ac:dyDescent="0.25">
      <c r="B7">
        <v>2017</v>
      </c>
      <c r="C7">
        <v>4</v>
      </c>
      <c r="D7" s="3">
        <v>64852.000000000007</v>
      </c>
      <c r="E7" s="3">
        <f>AVERAGE(tblVeilig2[Geregistreerde misdrijven])</f>
        <v>65608.229508196717</v>
      </c>
      <c r="F7" s="16">
        <f>DATE(tblVeilig2[[#This Row],[Jaar]],tblVeilig2[[#This Row],[Maand]],1)</f>
        <v>42826</v>
      </c>
      <c r="I7" s="16" t="s">
        <v>61</v>
      </c>
      <c r="J7" s="17">
        <v>64852.000000000007</v>
      </c>
    </row>
    <row r="8" spans="2:10" x14ac:dyDescent="0.25">
      <c r="B8">
        <v>2017</v>
      </c>
      <c r="C8">
        <v>5</v>
      </c>
      <c r="D8" s="3">
        <v>70027</v>
      </c>
      <c r="E8" s="3">
        <f>AVERAGE(tblVeilig2[Geregistreerde misdrijven])</f>
        <v>65608.229508196717</v>
      </c>
      <c r="F8" s="16">
        <f>DATE(tblVeilig2[[#This Row],[Jaar]],tblVeilig2[[#This Row],[Maand]],1)</f>
        <v>42856</v>
      </c>
      <c r="I8" s="16" t="s">
        <v>62</v>
      </c>
      <c r="J8" s="17">
        <v>70027</v>
      </c>
    </row>
    <row r="9" spans="2:10" x14ac:dyDescent="0.25">
      <c r="B9">
        <v>2017</v>
      </c>
      <c r="C9">
        <v>6</v>
      </c>
      <c r="D9" s="3">
        <v>69264</v>
      </c>
      <c r="E9" s="3">
        <f>AVERAGE(tblVeilig2[Geregistreerde misdrijven])</f>
        <v>65608.229508196717</v>
      </c>
      <c r="F9" s="16">
        <f>DATE(tblVeilig2[[#This Row],[Jaar]],tblVeilig2[[#This Row],[Maand]],1)</f>
        <v>42887</v>
      </c>
      <c r="I9" s="16" t="s">
        <v>63</v>
      </c>
      <c r="J9" s="17">
        <v>69264</v>
      </c>
    </row>
    <row r="10" spans="2:10" x14ac:dyDescent="0.25">
      <c r="B10">
        <v>2017</v>
      </c>
      <c r="C10">
        <v>7</v>
      </c>
      <c r="D10" s="3">
        <v>69037</v>
      </c>
      <c r="E10" s="3">
        <f>AVERAGE(tblVeilig2[Geregistreerde misdrijven])</f>
        <v>65608.229508196717</v>
      </c>
      <c r="F10" s="16">
        <f>DATE(tblVeilig2[[#This Row],[Jaar]],tblVeilig2[[#This Row],[Maand]],1)</f>
        <v>42917</v>
      </c>
      <c r="I10" s="16" t="s">
        <v>64</v>
      </c>
      <c r="J10" s="17">
        <v>69037</v>
      </c>
    </row>
    <row r="11" spans="2:10" x14ac:dyDescent="0.25">
      <c r="B11">
        <v>2017</v>
      </c>
      <c r="C11">
        <v>8</v>
      </c>
      <c r="D11" s="3">
        <v>65288</v>
      </c>
      <c r="E11" s="3">
        <f>AVERAGE(tblVeilig2[Geregistreerde misdrijven])</f>
        <v>65608.229508196717</v>
      </c>
      <c r="F11" s="16">
        <f>DATE(tblVeilig2[[#This Row],[Jaar]],tblVeilig2[[#This Row],[Maand]],1)</f>
        <v>42948</v>
      </c>
      <c r="I11" s="16" t="s">
        <v>65</v>
      </c>
      <c r="J11" s="17">
        <v>65288</v>
      </c>
    </row>
    <row r="12" spans="2:10" x14ac:dyDescent="0.25">
      <c r="B12">
        <v>2017</v>
      </c>
      <c r="C12">
        <v>9</v>
      </c>
      <c r="D12" s="3">
        <v>64230.999999999993</v>
      </c>
      <c r="E12" s="3">
        <f>AVERAGE(tblVeilig2[Geregistreerde misdrijven])</f>
        <v>65608.229508196717</v>
      </c>
      <c r="F12" s="16">
        <f>DATE(tblVeilig2[[#This Row],[Jaar]],tblVeilig2[[#This Row],[Maand]],1)</f>
        <v>42979</v>
      </c>
      <c r="I12" s="16" t="s">
        <v>66</v>
      </c>
      <c r="J12" s="17">
        <v>64230.999999999993</v>
      </c>
    </row>
    <row r="13" spans="2:10" x14ac:dyDescent="0.25">
      <c r="B13">
        <v>2017</v>
      </c>
      <c r="C13">
        <v>10</v>
      </c>
      <c r="D13" s="3">
        <v>69184</v>
      </c>
      <c r="E13" s="3">
        <f>AVERAGE(tblVeilig2[Geregistreerde misdrijven])</f>
        <v>65608.229508196717</v>
      </c>
      <c r="F13" s="16">
        <f>DATE(tblVeilig2[[#This Row],[Jaar]],tblVeilig2[[#This Row],[Maand]],1)</f>
        <v>43009</v>
      </c>
      <c r="I13" s="16" t="s">
        <v>67</v>
      </c>
      <c r="J13" s="17">
        <v>69184</v>
      </c>
    </row>
    <row r="14" spans="2:10" x14ac:dyDescent="0.25">
      <c r="B14">
        <v>2017</v>
      </c>
      <c r="C14">
        <v>11</v>
      </c>
      <c r="D14" s="3">
        <v>66112</v>
      </c>
      <c r="E14" s="3">
        <f>AVERAGE(tblVeilig2[Geregistreerde misdrijven])</f>
        <v>65608.229508196717</v>
      </c>
      <c r="F14" s="16">
        <f>DATE(tblVeilig2[[#This Row],[Jaar]],tblVeilig2[[#This Row],[Maand]],1)</f>
        <v>43040</v>
      </c>
      <c r="I14" s="16" t="s">
        <v>68</v>
      </c>
      <c r="J14" s="17">
        <v>66112</v>
      </c>
    </row>
    <row r="15" spans="2:10" x14ac:dyDescent="0.25">
      <c r="B15">
        <v>2017</v>
      </c>
      <c r="C15">
        <v>12</v>
      </c>
      <c r="D15" s="3">
        <v>61930</v>
      </c>
      <c r="E15" s="3">
        <f>AVERAGE(tblVeilig2[Geregistreerde misdrijven])</f>
        <v>65608.229508196717</v>
      </c>
      <c r="F15" s="16">
        <f>DATE(tblVeilig2[[#This Row],[Jaar]],tblVeilig2[[#This Row],[Maand]],1)</f>
        <v>43070</v>
      </c>
      <c r="I15" s="16" t="s">
        <v>57</v>
      </c>
      <c r="J15" s="17">
        <v>61930</v>
      </c>
    </row>
    <row r="16" spans="2:10" x14ac:dyDescent="0.25">
      <c r="B16">
        <v>2018</v>
      </c>
      <c r="C16">
        <v>1</v>
      </c>
      <c r="D16" s="3">
        <v>66900</v>
      </c>
      <c r="E16" s="3">
        <f>AVERAGE(tblVeilig2[Geregistreerde misdrijven])</f>
        <v>65608.229508196717</v>
      </c>
      <c r="F16" s="16">
        <f>DATE(tblVeilig2[[#This Row],[Jaar]],tblVeilig2[[#This Row],[Maand]],1)</f>
        <v>43101</v>
      </c>
      <c r="H16" t="s">
        <v>100</v>
      </c>
      <c r="I16" s="16" t="s">
        <v>58</v>
      </c>
      <c r="J16" s="17">
        <v>66900</v>
      </c>
    </row>
    <row r="17" spans="2:10" x14ac:dyDescent="0.25">
      <c r="B17">
        <v>2018</v>
      </c>
      <c r="C17">
        <v>2</v>
      </c>
      <c r="D17" s="3">
        <v>56854</v>
      </c>
      <c r="E17" s="3">
        <f>AVERAGE(tblVeilig2[Geregistreerde misdrijven])</f>
        <v>65608.229508196717</v>
      </c>
      <c r="F17" s="16">
        <f>DATE(tblVeilig2[[#This Row],[Jaar]],tblVeilig2[[#This Row],[Maand]],1)</f>
        <v>43132</v>
      </c>
      <c r="I17" s="16" t="s">
        <v>59</v>
      </c>
      <c r="J17" s="17">
        <v>56854</v>
      </c>
    </row>
    <row r="18" spans="2:10" x14ac:dyDescent="0.25">
      <c r="B18">
        <v>2018</v>
      </c>
      <c r="C18">
        <v>3</v>
      </c>
      <c r="D18" s="3">
        <v>61153</v>
      </c>
      <c r="E18" s="3">
        <f>AVERAGE(tblVeilig2[Geregistreerde misdrijven])</f>
        <v>65608.229508196717</v>
      </c>
      <c r="F18" s="16">
        <f>DATE(tblVeilig2[[#This Row],[Jaar]],tblVeilig2[[#This Row],[Maand]],1)</f>
        <v>43160</v>
      </c>
      <c r="I18" s="16" t="s">
        <v>60</v>
      </c>
      <c r="J18" s="17">
        <v>61153</v>
      </c>
    </row>
    <row r="19" spans="2:10" x14ac:dyDescent="0.25">
      <c r="B19">
        <v>2018</v>
      </c>
      <c r="C19">
        <v>4</v>
      </c>
      <c r="D19" s="3">
        <v>61261</v>
      </c>
      <c r="E19" s="3">
        <f>AVERAGE(tblVeilig2[Geregistreerde misdrijven])</f>
        <v>65608.229508196717</v>
      </c>
      <c r="F19" s="16">
        <f>DATE(tblVeilig2[[#This Row],[Jaar]],tblVeilig2[[#This Row],[Maand]],1)</f>
        <v>43191</v>
      </c>
      <c r="I19" s="16" t="s">
        <v>61</v>
      </c>
      <c r="J19" s="17">
        <v>61261</v>
      </c>
    </row>
    <row r="20" spans="2:10" x14ac:dyDescent="0.25">
      <c r="B20">
        <v>2018</v>
      </c>
      <c r="C20">
        <v>5</v>
      </c>
      <c r="D20" s="3">
        <v>64525.000000000007</v>
      </c>
      <c r="E20" s="3">
        <f>AVERAGE(tblVeilig2[Geregistreerde misdrijven])</f>
        <v>65608.229508196717</v>
      </c>
      <c r="F20" s="16">
        <f>DATE(tblVeilig2[[#This Row],[Jaar]],tblVeilig2[[#This Row],[Maand]],1)</f>
        <v>43221</v>
      </c>
      <c r="I20" s="16" t="s">
        <v>62</v>
      </c>
      <c r="J20" s="17">
        <v>64525.000000000007</v>
      </c>
    </row>
    <row r="21" spans="2:10" x14ac:dyDescent="0.25">
      <c r="B21">
        <v>2018</v>
      </c>
      <c r="C21">
        <v>6</v>
      </c>
      <c r="D21" s="3">
        <v>64238</v>
      </c>
      <c r="E21" s="3">
        <f>AVERAGE(tblVeilig2[Geregistreerde misdrijven])</f>
        <v>65608.229508196717</v>
      </c>
      <c r="F21" s="16">
        <f>DATE(tblVeilig2[[#This Row],[Jaar]],tblVeilig2[[#This Row],[Maand]],1)</f>
        <v>43252</v>
      </c>
      <c r="I21" s="16" t="s">
        <v>63</v>
      </c>
      <c r="J21" s="17">
        <v>64238</v>
      </c>
    </row>
    <row r="22" spans="2:10" x14ac:dyDescent="0.25">
      <c r="B22">
        <v>2018</v>
      </c>
      <c r="C22">
        <v>7</v>
      </c>
      <c r="D22" s="3">
        <v>66406</v>
      </c>
      <c r="E22" s="3">
        <f>AVERAGE(tblVeilig2[Geregistreerde misdrijven])</f>
        <v>65608.229508196717</v>
      </c>
      <c r="F22" s="16">
        <f>DATE(tblVeilig2[[#This Row],[Jaar]],tblVeilig2[[#This Row],[Maand]],1)</f>
        <v>43282</v>
      </c>
      <c r="I22" s="16" t="s">
        <v>64</v>
      </c>
      <c r="J22" s="17">
        <v>66406</v>
      </c>
    </row>
    <row r="23" spans="2:10" x14ac:dyDescent="0.25">
      <c r="B23">
        <v>2018</v>
      </c>
      <c r="C23">
        <v>8</v>
      </c>
      <c r="D23" s="3">
        <v>64730.000000000007</v>
      </c>
      <c r="E23" s="3">
        <f>AVERAGE(tblVeilig2[Geregistreerde misdrijven])</f>
        <v>65608.229508196717</v>
      </c>
      <c r="F23" s="16">
        <f>DATE(tblVeilig2[[#This Row],[Jaar]],tblVeilig2[[#This Row],[Maand]],1)</f>
        <v>43313</v>
      </c>
      <c r="I23" s="16" t="s">
        <v>65</v>
      </c>
      <c r="J23" s="17">
        <v>64730.000000000007</v>
      </c>
    </row>
    <row r="24" spans="2:10" x14ac:dyDescent="0.25">
      <c r="B24">
        <v>2018</v>
      </c>
      <c r="C24">
        <v>9</v>
      </c>
      <c r="D24" s="3">
        <v>62994</v>
      </c>
      <c r="E24" s="3">
        <f>AVERAGE(tblVeilig2[Geregistreerde misdrijven])</f>
        <v>65608.229508196717</v>
      </c>
      <c r="F24" s="16">
        <f>DATE(tblVeilig2[[#This Row],[Jaar]],tblVeilig2[[#This Row],[Maand]],1)</f>
        <v>43344</v>
      </c>
      <c r="I24" s="16" t="s">
        <v>66</v>
      </c>
      <c r="J24" s="17">
        <v>62994</v>
      </c>
    </row>
    <row r="25" spans="2:10" x14ac:dyDescent="0.25">
      <c r="B25">
        <v>2018</v>
      </c>
      <c r="C25">
        <v>10</v>
      </c>
      <c r="D25" s="3">
        <v>69749</v>
      </c>
      <c r="E25" s="3">
        <f>AVERAGE(tblVeilig2[Geregistreerde misdrijven])</f>
        <v>65608.229508196717</v>
      </c>
      <c r="F25" s="16">
        <f>DATE(tblVeilig2[[#This Row],[Jaar]],tblVeilig2[[#This Row],[Maand]],1)</f>
        <v>43374</v>
      </c>
      <c r="I25" s="16" t="s">
        <v>67</v>
      </c>
      <c r="J25" s="17">
        <v>69749</v>
      </c>
    </row>
    <row r="26" spans="2:10" x14ac:dyDescent="0.25">
      <c r="B26">
        <v>2018</v>
      </c>
      <c r="C26">
        <v>11</v>
      </c>
      <c r="D26" s="3">
        <v>68591</v>
      </c>
      <c r="E26" s="3">
        <f>AVERAGE(tblVeilig2[Geregistreerde misdrijven])</f>
        <v>65608.229508196717</v>
      </c>
      <c r="F26" s="16">
        <f>DATE(tblVeilig2[[#This Row],[Jaar]],tblVeilig2[[#This Row],[Maand]],1)</f>
        <v>43405</v>
      </c>
      <c r="I26" s="16" t="s">
        <v>68</v>
      </c>
      <c r="J26" s="17">
        <v>68591</v>
      </c>
    </row>
    <row r="27" spans="2:10" x14ac:dyDescent="0.25">
      <c r="B27">
        <v>2018</v>
      </c>
      <c r="C27">
        <v>12</v>
      </c>
      <c r="D27" s="3">
        <v>63029</v>
      </c>
      <c r="E27" s="3">
        <f>AVERAGE(tblVeilig2[Geregistreerde misdrijven])</f>
        <v>65608.229508196717</v>
      </c>
      <c r="F27" s="16">
        <f>DATE(tblVeilig2[[#This Row],[Jaar]],tblVeilig2[[#This Row],[Maand]],1)</f>
        <v>43435</v>
      </c>
      <c r="I27" s="16" t="s">
        <v>57</v>
      </c>
      <c r="J27" s="17">
        <v>63029</v>
      </c>
    </row>
    <row r="28" spans="2:10" x14ac:dyDescent="0.25">
      <c r="B28">
        <v>2019</v>
      </c>
      <c r="C28">
        <v>1</v>
      </c>
      <c r="D28" s="3">
        <v>67098</v>
      </c>
      <c r="E28" s="3">
        <f>AVERAGE(tblVeilig2[Geregistreerde misdrijven])</f>
        <v>65608.229508196717</v>
      </c>
      <c r="F28" s="16">
        <f>DATE(tblVeilig2[[#This Row],[Jaar]],tblVeilig2[[#This Row],[Maand]],1)</f>
        <v>43466</v>
      </c>
      <c r="H28" t="s">
        <v>69</v>
      </c>
      <c r="I28" s="16" t="s">
        <v>58</v>
      </c>
      <c r="J28" s="17">
        <v>67098</v>
      </c>
    </row>
    <row r="29" spans="2:10" x14ac:dyDescent="0.25">
      <c r="B29">
        <v>2019</v>
      </c>
      <c r="C29">
        <v>2</v>
      </c>
      <c r="D29" s="3">
        <v>60918</v>
      </c>
      <c r="E29" s="3">
        <f>AVERAGE(tblVeilig2[Geregistreerde misdrijven])</f>
        <v>65608.229508196717</v>
      </c>
      <c r="F29" s="16">
        <f>DATE(tblVeilig2[[#This Row],[Jaar]],tblVeilig2[[#This Row],[Maand]],1)</f>
        <v>43497</v>
      </c>
      <c r="I29" s="16" t="s">
        <v>59</v>
      </c>
      <c r="J29" s="17">
        <v>60918</v>
      </c>
    </row>
    <row r="30" spans="2:10" x14ac:dyDescent="0.25">
      <c r="B30">
        <v>2019</v>
      </c>
      <c r="C30">
        <v>3</v>
      </c>
      <c r="D30" s="3">
        <v>67209</v>
      </c>
      <c r="E30" s="3">
        <f>AVERAGE(tblVeilig2[Geregistreerde misdrijven])</f>
        <v>65608.229508196717</v>
      </c>
      <c r="F30" s="16">
        <f>DATE(tblVeilig2[[#This Row],[Jaar]],tblVeilig2[[#This Row],[Maand]],1)</f>
        <v>43525</v>
      </c>
      <c r="I30" s="16" t="s">
        <v>60</v>
      </c>
      <c r="J30" s="17">
        <v>67209</v>
      </c>
    </row>
    <row r="31" spans="2:10" x14ac:dyDescent="0.25">
      <c r="B31">
        <v>2019</v>
      </c>
      <c r="C31">
        <v>4</v>
      </c>
      <c r="D31" s="3">
        <v>65456</v>
      </c>
      <c r="E31" s="3">
        <f>AVERAGE(tblVeilig2[Geregistreerde misdrijven])</f>
        <v>65608.229508196717</v>
      </c>
      <c r="F31" s="16">
        <f>DATE(tblVeilig2[[#This Row],[Jaar]],tblVeilig2[[#This Row],[Maand]],1)</f>
        <v>43556</v>
      </c>
      <c r="I31" s="16" t="s">
        <v>61</v>
      </c>
      <c r="J31" s="17">
        <v>65456</v>
      </c>
    </row>
    <row r="32" spans="2:10" x14ac:dyDescent="0.25">
      <c r="B32">
        <v>2019</v>
      </c>
      <c r="C32">
        <v>5</v>
      </c>
      <c r="D32" s="3">
        <v>65808</v>
      </c>
      <c r="E32" s="3">
        <f>AVERAGE(tblVeilig2[Geregistreerde misdrijven])</f>
        <v>65608.229508196717</v>
      </c>
      <c r="F32" s="16">
        <f>DATE(tblVeilig2[[#This Row],[Jaar]],tblVeilig2[[#This Row],[Maand]],1)</f>
        <v>43586</v>
      </c>
      <c r="I32" s="16" t="s">
        <v>62</v>
      </c>
      <c r="J32" s="17">
        <v>65808</v>
      </c>
    </row>
    <row r="33" spans="2:10" x14ac:dyDescent="0.25">
      <c r="B33">
        <v>2019</v>
      </c>
      <c r="C33">
        <v>6</v>
      </c>
      <c r="D33" s="3">
        <v>65403.000000000007</v>
      </c>
      <c r="E33" s="3">
        <f>AVERAGE(tblVeilig2[Geregistreerde misdrijven])</f>
        <v>65608.229508196717</v>
      </c>
      <c r="F33" s="16">
        <f>DATE(tblVeilig2[[#This Row],[Jaar]],tblVeilig2[[#This Row],[Maand]],1)</f>
        <v>43617</v>
      </c>
      <c r="I33" s="16" t="s">
        <v>63</v>
      </c>
      <c r="J33" s="17">
        <v>65403.000000000007</v>
      </c>
    </row>
    <row r="34" spans="2:10" x14ac:dyDescent="0.25">
      <c r="B34">
        <v>2019</v>
      </c>
      <c r="C34">
        <v>7</v>
      </c>
      <c r="D34" s="3">
        <v>69994</v>
      </c>
      <c r="E34" s="3">
        <f>AVERAGE(tblVeilig2[Geregistreerde misdrijven])</f>
        <v>65608.229508196717</v>
      </c>
      <c r="F34" s="16">
        <f>DATE(tblVeilig2[[#This Row],[Jaar]],tblVeilig2[[#This Row],[Maand]],1)</f>
        <v>43647</v>
      </c>
      <c r="I34" s="16" t="s">
        <v>64</v>
      </c>
      <c r="J34" s="17">
        <v>69994</v>
      </c>
    </row>
    <row r="35" spans="2:10" x14ac:dyDescent="0.25">
      <c r="B35">
        <v>2019</v>
      </c>
      <c r="C35">
        <v>8</v>
      </c>
      <c r="D35" s="3">
        <v>64039</v>
      </c>
      <c r="E35" s="3">
        <f>AVERAGE(tblVeilig2[Geregistreerde misdrijven])</f>
        <v>65608.229508196717</v>
      </c>
      <c r="F35" s="16">
        <f>DATE(tblVeilig2[[#This Row],[Jaar]],tblVeilig2[[#This Row],[Maand]],1)</f>
        <v>43678</v>
      </c>
      <c r="I35" s="16" t="s">
        <v>65</v>
      </c>
      <c r="J35" s="17">
        <v>64039</v>
      </c>
    </row>
    <row r="36" spans="2:10" x14ac:dyDescent="0.25">
      <c r="B36">
        <v>2019</v>
      </c>
      <c r="C36">
        <v>9</v>
      </c>
      <c r="D36" s="3">
        <v>66065</v>
      </c>
      <c r="E36" s="3">
        <f>AVERAGE(tblVeilig2[Geregistreerde misdrijven])</f>
        <v>65608.229508196717</v>
      </c>
      <c r="F36" s="16">
        <f>DATE(tblVeilig2[[#This Row],[Jaar]],tblVeilig2[[#This Row],[Maand]],1)</f>
        <v>43709</v>
      </c>
      <c r="I36" s="16" t="s">
        <v>66</v>
      </c>
      <c r="J36" s="17">
        <v>66065</v>
      </c>
    </row>
    <row r="37" spans="2:10" x14ac:dyDescent="0.25">
      <c r="B37">
        <v>2019</v>
      </c>
      <c r="C37">
        <v>10</v>
      </c>
      <c r="D37" s="3">
        <v>72780</v>
      </c>
      <c r="E37" s="3">
        <f>AVERAGE(tblVeilig2[Geregistreerde misdrijven])</f>
        <v>65608.229508196717</v>
      </c>
      <c r="F37" s="16">
        <f>DATE(tblVeilig2[[#This Row],[Jaar]],tblVeilig2[[#This Row],[Maand]],1)</f>
        <v>43739</v>
      </c>
      <c r="I37" s="16" t="s">
        <v>67</v>
      </c>
      <c r="J37" s="17">
        <v>72780</v>
      </c>
    </row>
    <row r="38" spans="2:10" x14ac:dyDescent="0.25">
      <c r="B38">
        <v>2019</v>
      </c>
      <c r="C38">
        <v>11</v>
      </c>
      <c r="D38" s="3">
        <v>70217</v>
      </c>
      <c r="E38" s="3">
        <f>AVERAGE(tblVeilig2[Geregistreerde misdrijven])</f>
        <v>65608.229508196717</v>
      </c>
      <c r="F38" s="16">
        <f>DATE(tblVeilig2[[#This Row],[Jaar]],tblVeilig2[[#This Row],[Maand]],1)</f>
        <v>43770</v>
      </c>
      <c r="I38" s="16" t="s">
        <v>68</v>
      </c>
      <c r="J38" s="17">
        <v>70217</v>
      </c>
    </row>
    <row r="39" spans="2:10" x14ac:dyDescent="0.25">
      <c r="B39">
        <v>2019</v>
      </c>
      <c r="C39">
        <v>12</v>
      </c>
      <c r="D39" s="3">
        <v>68661</v>
      </c>
      <c r="E39" s="3">
        <f>AVERAGE(tblVeilig2[Geregistreerde misdrijven])</f>
        <v>65608.229508196717</v>
      </c>
      <c r="F39" s="16">
        <f>DATE(tblVeilig2[[#This Row],[Jaar]],tblVeilig2[[#This Row],[Maand]],1)</f>
        <v>43800</v>
      </c>
      <c r="I39" s="16" t="s">
        <v>57</v>
      </c>
      <c r="J39" s="17">
        <v>68661</v>
      </c>
    </row>
    <row r="40" spans="2:10" x14ac:dyDescent="0.25">
      <c r="B40">
        <v>2020</v>
      </c>
      <c r="C40">
        <v>1</v>
      </c>
      <c r="D40" s="3">
        <v>73964</v>
      </c>
      <c r="E40" s="3">
        <f>AVERAGE(tblVeilig2[Geregistreerde misdrijven])</f>
        <v>65608.229508196717</v>
      </c>
      <c r="F40" s="16">
        <f>DATE(tblVeilig2[[#This Row],[Jaar]],tblVeilig2[[#This Row],[Maand]],1)</f>
        <v>43831</v>
      </c>
      <c r="H40" t="s">
        <v>101</v>
      </c>
      <c r="I40" s="16" t="s">
        <v>58</v>
      </c>
      <c r="J40" s="17">
        <v>73964</v>
      </c>
    </row>
    <row r="41" spans="2:10" x14ac:dyDescent="0.25">
      <c r="B41">
        <v>2020</v>
      </c>
      <c r="C41">
        <v>2</v>
      </c>
      <c r="D41" s="3">
        <v>66085</v>
      </c>
      <c r="E41" s="3">
        <f>AVERAGE(tblVeilig2[Geregistreerde misdrijven])</f>
        <v>65608.229508196717</v>
      </c>
      <c r="F41" s="16">
        <f>DATE(tblVeilig2[[#This Row],[Jaar]],tblVeilig2[[#This Row],[Maand]],1)</f>
        <v>43862</v>
      </c>
      <c r="I41" s="16" t="s">
        <v>59</v>
      </c>
      <c r="J41" s="17">
        <v>66085</v>
      </c>
    </row>
    <row r="42" spans="2:10" x14ac:dyDescent="0.25">
      <c r="B42">
        <v>2020</v>
      </c>
      <c r="C42">
        <v>3</v>
      </c>
      <c r="D42" s="3">
        <v>60931</v>
      </c>
      <c r="E42" s="3">
        <f>AVERAGE(tblVeilig2[Geregistreerde misdrijven])</f>
        <v>65608.229508196717</v>
      </c>
      <c r="F42" s="16">
        <f>DATE(tblVeilig2[[#This Row],[Jaar]],tblVeilig2[[#This Row],[Maand]],1)</f>
        <v>43891</v>
      </c>
      <c r="I42" s="16" t="s">
        <v>60</v>
      </c>
      <c r="J42" s="17">
        <v>60931</v>
      </c>
    </row>
    <row r="43" spans="2:10" x14ac:dyDescent="0.25">
      <c r="B43">
        <v>2020</v>
      </c>
      <c r="C43">
        <v>4</v>
      </c>
      <c r="D43" s="3">
        <v>56462</v>
      </c>
      <c r="E43" s="3">
        <f>AVERAGE(tblVeilig2[Geregistreerde misdrijven])</f>
        <v>65608.229508196717</v>
      </c>
      <c r="F43" s="16">
        <f>DATE(tblVeilig2[[#This Row],[Jaar]],tblVeilig2[[#This Row],[Maand]],1)</f>
        <v>43922</v>
      </c>
      <c r="I43" s="16" t="s">
        <v>61</v>
      </c>
      <c r="J43" s="17">
        <v>56462</v>
      </c>
    </row>
    <row r="44" spans="2:10" x14ac:dyDescent="0.25">
      <c r="B44">
        <v>2020</v>
      </c>
      <c r="C44">
        <v>5</v>
      </c>
      <c r="D44" s="3">
        <v>64080</v>
      </c>
      <c r="E44" s="3">
        <f>AVERAGE(tblVeilig2[Geregistreerde misdrijven])</f>
        <v>65608.229508196717</v>
      </c>
      <c r="F44" s="16">
        <f>DATE(tblVeilig2[[#This Row],[Jaar]],tblVeilig2[[#This Row],[Maand]],1)</f>
        <v>43952</v>
      </c>
      <c r="I44" s="16" t="s">
        <v>62</v>
      </c>
      <c r="J44" s="17">
        <v>64080</v>
      </c>
    </row>
    <row r="45" spans="2:10" x14ac:dyDescent="0.25">
      <c r="B45">
        <v>2020</v>
      </c>
      <c r="C45">
        <v>6</v>
      </c>
      <c r="D45" s="3">
        <v>67704</v>
      </c>
      <c r="E45" s="3">
        <f>AVERAGE(tblVeilig2[Geregistreerde misdrijven])</f>
        <v>65608.229508196717</v>
      </c>
      <c r="F45" s="16">
        <f>DATE(tblVeilig2[[#This Row],[Jaar]],tblVeilig2[[#This Row],[Maand]],1)</f>
        <v>43983</v>
      </c>
      <c r="I45" s="16" t="s">
        <v>63</v>
      </c>
      <c r="J45" s="17">
        <v>67704</v>
      </c>
    </row>
    <row r="46" spans="2:10" x14ac:dyDescent="0.25">
      <c r="B46">
        <v>2020</v>
      </c>
      <c r="C46">
        <v>7</v>
      </c>
      <c r="D46" s="3">
        <v>70633</v>
      </c>
      <c r="E46" s="3">
        <f>AVERAGE(tblVeilig2[Geregistreerde misdrijven])</f>
        <v>65608.229508196717</v>
      </c>
      <c r="F46" s="16">
        <f>DATE(tblVeilig2[[#This Row],[Jaar]],tblVeilig2[[#This Row],[Maand]],1)</f>
        <v>44013</v>
      </c>
      <c r="I46" s="16" t="s">
        <v>64</v>
      </c>
      <c r="J46" s="17">
        <v>70633</v>
      </c>
    </row>
    <row r="47" spans="2:10" x14ac:dyDescent="0.25">
      <c r="B47">
        <v>2020</v>
      </c>
      <c r="C47">
        <v>8</v>
      </c>
      <c r="D47" s="3">
        <v>66956</v>
      </c>
      <c r="E47" s="3">
        <f>AVERAGE(tblVeilig2[Geregistreerde misdrijven])</f>
        <v>65608.229508196717</v>
      </c>
      <c r="F47" s="16">
        <f>DATE(tblVeilig2[[#This Row],[Jaar]],tblVeilig2[[#This Row],[Maand]],1)</f>
        <v>44044</v>
      </c>
      <c r="I47" s="16" t="s">
        <v>65</v>
      </c>
      <c r="J47" s="17">
        <v>66956</v>
      </c>
    </row>
    <row r="48" spans="2:10" x14ac:dyDescent="0.25">
      <c r="B48">
        <v>2020</v>
      </c>
      <c r="C48">
        <v>9</v>
      </c>
      <c r="D48" s="3">
        <v>69577</v>
      </c>
      <c r="E48" s="3">
        <f>AVERAGE(tblVeilig2[Geregistreerde misdrijven])</f>
        <v>65608.229508196717</v>
      </c>
      <c r="F48" s="16">
        <f>DATE(tblVeilig2[[#This Row],[Jaar]],tblVeilig2[[#This Row],[Maand]],1)</f>
        <v>44075</v>
      </c>
      <c r="I48" s="16" t="s">
        <v>66</v>
      </c>
      <c r="J48" s="17">
        <v>69577</v>
      </c>
    </row>
    <row r="49" spans="2:10" x14ac:dyDescent="0.25">
      <c r="B49">
        <v>2020</v>
      </c>
      <c r="C49">
        <v>10</v>
      </c>
      <c r="D49" s="3">
        <v>69616</v>
      </c>
      <c r="E49" s="3">
        <f>AVERAGE(tblVeilig2[Geregistreerde misdrijven])</f>
        <v>65608.229508196717</v>
      </c>
      <c r="F49" s="16">
        <f>DATE(tblVeilig2[[#This Row],[Jaar]],tblVeilig2[[#This Row],[Maand]],1)</f>
        <v>44105</v>
      </c>
      <c r="I49" s="16" t="s">
        <v>67</v>
      </c>
      <c r="J49" s="17">
        <v>69616</v>
      </c>
    </row>
    <row r="50" spans="2:10" x14ac:dyDescent="0.25">
      <c r="B50">
        <v>2020</v>
      </c>
      <c r="C50">
        <v>11</v>
      </c>
      <c r="D50" s="3">
        <v>67114</v>
      </c>
      <c r="E50" s="3">
        <f>AVERAGE(tblVeilig2[Geregistreerde misdrijven])</f>
        <v>65608.229508196717</v>
      </c>
      <c r="F50" s="16">
        <f>DATE(tblVeilig2[[#This Row],[Jaar]],tblVeilig2[[#This Row],[Maand]],1)</f>
        <v>44136</v>
      </c>
      <c r="I50" s="16" t="s">
        <v>68</v>
      </c>
      <c r="J50" s="17">
        <v>67114</v>
      </c>
    </row>
    <row r="51" spans="2:10" x14ac:dyDescent="0.25">
      <c r="B51">
        <v>2020</v>
      </c>
      <c r="C51">
        <v>12</v>
      </c>
      <c r="D51" s="3">
        <v>64531.000000000007</v>
      </c>
      <c r="E51" s="3">
        <f>AVERAGE(tblVeilig2[Geregistreerde misdrijven])</f>
        <v>65608.229508196717</v>
      </c>
      <c r="F51" s="16">
        <f>DATE(tblVeilig2[[#This Row],[Jaar]],tblVeilig2[[#This Row],[Maand]],1)</f>
        <v>44166</v>
      </c>
      <c r="I51" s="16" t="s">
        <v>57</v>
      </c>
      <c r="J51" s="17">
        <v>64531.000000000007</v>
      </c>
    </row>
    <row r="52" spans="2:10" x14ac:dyDescent="0.25">
      <c r="B52">
        <v>2021</v>
      </c>
      <c r="C52">
        <v>1</v>
      </c>
      <c r="D52" s="3">
        <v>59599</v>
      </c>
      <c r="E52" s="3">
        <f>AVERAGE(tblVeilig2[Geregistreerde misdrijven])</f>
        <v>65608.229508196717</v>
      </c>
      <c r="F52" s="16">
        <f>DATE(tblVeilig2[[#This Row],[Jaar]],tblVeilig2[[#This Row],[Maand]],1)</f>
        <v>44197</v>
      </c>
      <c r="H52" t="s">
        <v>102</v>
      </c>
      <c r="I52" s="16" t="s">
        <v>58</v>
      </c>
      <c r="J52" s="17">
        <v>59599</v>
      </c>
    </row>
    <row r="53" spans="2:10" x14ac:dyDescent="0.25">
      <c r="B53">
        <v>2021</v>
      </c>
      <c r="C53">
        <v>2</v>
      </c>
      <c r="D53" s="3">
        <v>51512</v>
      </c>
      <c r="E53" s="3">
        <f>AVERAGE(tblVeilig2[Geregistreerde misdrijven])</f>
        <v>65608.229508196717</v>
      </c>
      <c r="F53" s="16">
        <f>DATE(tblVeilig2[[#This Row],[Jaar]],tblVeilig2[[#This Row],[Maand]],1)</f>
        <v>44228</v>
      </c>
      <c r="I53" s="16" t="s">
        <v>59</v>
      </c>
      <c r="J53" s="17">
        <v>51512</v>
      </c>
    </row>
    <row r="54" spans="2:10" x14ac:dyDescent="0.25">
      <c r="B54">
        <v>2021</v>
      </c>
      <c r="C54">
        <v>3</v>
      </c>
      <c r="D54" s="3">
        <v>64607</v>
      </c>
      <c r="E54" s="3">
        <f>AVERAGE(tblVeilig2[Geregistreerde misdrijven])</f>
        <v>65608.229508196717</v>
      </c>
      <c r="F54" s="16">
        <f>DATE(tblVeilig2[[#This Row],[Jaar]],tblVeilig2[[#This Row],[Maand]],1)</f>
        <v>44256</v>
      </c>
      <c r="I54" s="16" t="s">
        <v>60</v>
      </c>
      <c r="J54" s="17">
        <v>64607</v>
      </c>
    </row>
    <row r="55" spans="2:10" x14ac:dyDescent="0.25">
      <c r="B55">
        <v>2021</v>
      </c>
      <c r="C55">
        <v>4</v>
      </c>
      <c r="D55" s="3">
        <v>56697</v>
      </c>
      <c r="E55" s="3">
        <f>AVERAGE(tblVeilig2[Geregistreerde misdrijven])</f>
        <v>65608.229508196717</v>
      </c>
      <c r="F55" s="16">
        <f>DATE(tblVeilig2[[#This Row],[Jaar]],tblVeilig2[[#This Row],[Maand]],1)</f>
        <v>44287</v>
      </c>
      <c r="I55" s="16" t="s">
        <v>61</v>
      </c>
      <c r="J55" s="17">
        <v>56697</v>
      </c>
    </row>
    <row r="56" spans="2:10" x14ac:dyDescent="0.25">
      <c r="B56">
        <v>2021</v>
      </c>
      <c r="C56">
        <v>5</v>
      </c>
      <c r="D56" s="3">
        <v>59897</v>
      </c>
      <c r="E56" s="3">
        <f>AVERAGE(tblVeilig2[Geregistreerde misdrijven])</f>
        <v>65608.229508196717</v>
      </c>
      <c r="F56" s="16">
        <f>DATE(tblVeilig2[[#This Row],[Jaar]],tblVeilig2[[#This Row],[Maand]],1)</f>
        <v>44317</v>
      </c>
      <c r="I56" s="16" t="s">
        <v>62</v>
      </c>
      <c r="J56" s="17">
        <v>59897</v>
      </c>
    </row>
    <row r="57" spans="2:10" x14ac:dyDescent="0.25">
      <c r="B57">
        <v>2021</v>
      </c>
      <c r="C57">
        <v>6</v>
      </c>
      <c r="D57" s="3">
        <v>64122</v>
      </c>
      <c r="E57" s="3">
        <f>AVERAGE(tblVeilig2[Geregistreerde misdrijven])</f>
        <v>65608.229508196717</v>
      </c>
      <c r="F57" s="16">
        <f>DATE(tblVeilig2[[#This Row],[Jaar]],tblVeilig2[[#This Row],[Maand]],1)</f>
        <v>44348</v>
      </c>
      <c r="I57" s="16" t="s">
        <v>63</v>
      </c>
      <c r="J57" s="17">
        <v>64122</v>
      </c>
    </row>
    <row r="58" spans="2:10" x14ac:dyDescent="0.25">
      <c r="B58">
        <v>2021</v>
      </c>
      <c r="C58">
        <v>7</v>
      </c>
      <c r="D58" s="3">
        <v>64943</v>
      </c>
      <c r="E58" s="3">
        <f>AVERAGE(tblVeilig2[Geregistreerde misdrijven])</f>
        <v>65608.229508196717</v>
      </c>
      <c r="F58" s="16">
        <f>DATE(tblVeilig2[[#This Row],[Jaar]],tblVeilig2[[#This Row],[Maand]],1)</f>
        <v>44378</v>
      </c>
      <c r="I58" s="16" t="s">
        <v>64</v>
      </c>
      <c r="J58" s="17">
        <v>64943</v>
      </c>
    </row>
    <row r="59" spans="2:10" x14ac:dyDescent="0.25">
      <c r="B59">
        <v>2021</v>
      </c>
      <c r="C59">
        <v>8</v>
      </c>
      <c r="D59" s="3">
        <v>61690</v>
      </c>
      <c r="E59" s="3">
        <f>AVERAGE(tblVeilig2[Geregistreerde misdrijven])</f>
        <v>65608.229508196717</v>
      </c>
      <c r="F59" s="16">
        <f>DATE(tblVeilig2[[#This Row],[Jaar]],tblVeilig2[[#This Row],[Maand]],1)</f>
        <v>44409</v>
      </c>
      <c r="I59" s="16" t="s">
        <v>65</v>
      </c>
      <c r="J59" s="17">
        <v>61690</v>
      </c>
    </row>
    <row r="60" spans="2:10" x14ac:dyDescent="0.25">
      <c r="B60">
        <v>2021</v>
      </c>
      <c r="C60">
        <v>9</v>
      </c>
      <c r="D60" s="3">
        <v>63455</v>
      </c>
      <c r="E60" s="3">
        <f>AVERAGE(tblVeilig2[Geregistreerde misdrijven])</f>
        <v>65608.229508196717</v>
      </c>
      <c r="F60" s="16">
        <f>DATE(tblVeilig2[[#This Row],[Jaar]],tblVeilig2[[#This Row],[Maand]],1)</f>
        <v>44440</v>
      </c>
      <c r="I60" s="16" t="s">
        <v>66</v>
      </c>
      <c r="J60" s="17">
        <v>63455</v>
      </c>
    </row>
    <row r="61" spans="2:10" x14ac:dyDescent="0.25">
      <c r="B61">
        <v>2021</v>
      </c>
      <c r="C61">
        <v>10</v>
      </c>
      <c r="D61" s="3">
        <v>67245</v>
      </c>
      <c r="E61" s="3">
        <f>AVERAGE(tblVeilig2[Geregistreerde misdrijven])</f>
        <v>65608.229508196717</v>
      </c>
      <c r="F61" s="16">
        <f>DATE(tblVeilig2[[#This Row],[Jaar]],tblVeilig2[[#This Row],[Maand]],1)</f>
        <v>44470</v>
      </c>
      <c r="I61" s="16" t="s">
        <v>67</v>
      </c>
      <c r="J61" s="17">
        <v>67245</v>
      </c>
    </row>
    <row r="62" spans="2:10" x14ac:dyDescent="0.25">
      <c r="B62">
        <v>2021</v>
      </c>
      <c r="C62">
        <v>11</v>
      </c>
      <c r="D62" s="3">
        <v>66390</v>
      </c>
      <c r="E62" s="3">
        <f>AVERAGE(tblVeilig2[Geregistreerde misdrijven])</f>
        <v>65608.229508196717</v>
      </c>
      <c r="F62" s="16">
        <f>DATE(tblVeilig2[[#This Row],[Jaar]],tblVeilig2[[#This Row],[Maand]],1)</f>
        <v>44501</v>
      </c>
      <c r="I62" s="16" t="s">
        <v>68</v>
      </c>
      <c r="J62" s="17">
        <v>66390</v>
      </c>
    </row>
    <row r="63" spans="2:10" x14ac:dyDescent="0.25">
      <c r="B63">
        <v>2021</v>
      </c>
      <c r="C63">
        <v>12</v>
      </c>
      <c r="D63" s="3">
        <v>59498</v>
      </c>
      <c r="E63" s="3">
        <f>AVERAGE(tblVeilig2[Geregistreerde misdrijven])</f>
        <v>65608.229508196717</v>
      </c>
      <c r="F63" s="16">
        <f>DATE(tblVeilig2[[#This Row],[Jaar]],tblVeilig2[[#This Row],[Maand]],1)</f>
        <v>44531</v>
      </c>
      <c r="I63" s="16" t="s">
        <v>57</v>
      </c>
      <c r="J63" s="17">
        <v>59498</v>
      </c>
    </row>
  </sheetData>
  <pageMargins left="0.7" right="0.7" top="0.75" bottom="0.75" header="0.3" footer="0.3"/>
  <pageSetup paperSize="9" orientation="portrait" horizontalDpi="4294967293" verticalDpi="4294967293" r:id="rId2"/>
  <drawing r:id="rId3"/>
  <tableParts count="1">
    <tablePart r:id="rId4"/>
  </tableParts>
  <extLst>
    <ext xmlns:x15="http://schemas.microsoft.com/office/spreadsheetml/2010/11/main" uri="{7E03D99C-DC04-49d9-9315-930204A7B6E9}">
      <x15:timelineRefs>
        <x15:timelineRef r:id="rId5"/>
      </x15:timelineRef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0EBB-A151-4458-B629-DAA61993F8E6}">
  <sheetPr codeName="Blad12"/>
  <dimension ref="B1:L72"/>
  <sheetViews>
    <sheetView showGridLines="0" zoomScaleNormal="100" workbookViewId="0"/>
  </sheetViews>
  <sheetFormatPr defaultRowHeight="15" x14ac:dyDescent="0.25"/>
  <cols>
    <col min="1" max="1" width="2.85546875" customWidth="1"/>
    <col min="3" max="3" width="9.28515625" customWidth="1"/>
    <col min="4" max="4" width="12.5703125" bestFit="1" customWidth="1"/>
    <col min="7" max="7" width="10" bestFit="1" customWidth="1"/>
    <col min="8" max="8" width="14.85546875" bestFit="1" customWidth="1"/>
    <col min="9" max="9" width="7.140625" bestFit="1" customWidth="1"/>
    <col min="12" max="12" width="25.140625" customWidth="1"/>
  </cols>
  <sheetData>
    <row r="1" spans="2:12" ht="15.75" thickBot="1" x14ac:dyDescent="0.3"/>
    <row r="2" spans="2:12" ht="15.75" thickBot="1" x14ac:dyDescent="0.3">
      <c r="B2" t="s">
        <v>6</v>
      </c>
      <c r="C2" t="s">
        <v>19</v>
      </c>
      <c r="D2" t="s">
        <v>20</v>
      </c>
      <c r="E2" t="s">
        <v>21</v>
      </c>
      <c r="G2" s="13" t="s">
        <v>20</v>
      </c>
      <c r="H2" t="s">
        <v>76</v>
      </c>
      <c r="K2" s="25" t="s">
        <v>97</v>
      </c>
      <c r="L2" s="26" t="str">
        <f>IF(H2="(Alle)","Huwelijk en Partnerschap",H2)</f>
        <v>Huwelijk en Partnerschap</v>
      </c>
    </row>
    <row r="3" spans="2:12" x14ac:dyDescent="0.25">
      <c r="B3">
        <v>2019</v>
      </c>
      <c r="C3">
        <v>1</v>
      </c>
      <c r="D3" t="s">
        <v>53</v>
      </c>
      <c r="E3" s="3">
        <v>2768</v>
      </c>
    </row>
    <row r="4" spans="2:12" x14ac:dyDescent="0.25">
      <c r="B4">
        <v>2019</v>
      </c>
      <c r="C4">
        <v>2</v>
      </c>
      <c r="D4" t="s">
        <v>53</v>
      </c>
      <c r="E4" s="3">
        <v>2793</v>
      </c>
      <c r="G4" s="13" t="s">
        <v>6</v>
      </c>
      <c r="H4" s="13" t="s">
        <v>19</v>
      </c>
      <c r="I4" t="s">
        <v>55</v>
      </c>
    </row>
    <row r="5" spans="2:12" x14ac:dyDescent="0.25">
      <c r="B5">
        <v>2019</v>
      </c>
      <c r="C5">
        <v>3</v>
      </c>
      <c r="D5" t="s">
        <v>53</v>
      </c>
      <c r="E5" s="3">
        <v>3216</v>
      </c>
      <c r="G5">
        <v>2019</v>
      </c>
      <c r="H5">
        <v>1</v>
      </c>
      <c r="I5" s="4">
        <v>4486</v>
      </c>
    </row>
    <row r="6" spans="2:12" x14ac:dyDescent="0.25">
      <c r="B6">
        <v>2019</v>
      </c>
      <c r="C6">
        <v>4</v>
      </c>
      <c r="D6" t="s">
        <v>53</v>
      </c>
      <c r="E6" s="3">
        <v>4420</v>
      </c>
      <c r="H6">
        <v>2</v>
      </c>
      <c r="I6" s="4">
        <v>4483</v>
      </c>
    </row>
    <row r="7" spans="2:12" x14ac:dyDescent="0.25">
      <c r="B7">
        <v>2019</v>
      </c>
      <c r="C7">
        <v>5</v>
      </c>
      <c r="D7" t="s">
        <v>53</v>
      </c>
      <c r="E7" s="3">
        <v>7612</v>
      </c>
      <c r="H7">
        <v>3</v>
      </c>
      <c r="I7" s="4">
        <v>4860</v>
      </c>
    </row>
    <row r="8" spans="2:12" x14ac:dyDescent="0.25">
      <c r="B8">
        <v>2019</v>
      </c>
      <c r="C8">
        <v>6</v>
      </c>
      <c r="D8" t="s">
        <v>53</v>
      </c>
      <c r="E8" s="3">
        <v>8384</v>
      </c>
      <c r="H8">
        <v>4</v>
      </c>
      <c r="I8" s="4">
        <v>6332</v>
      </c>
    </row>
    <row r="9" spans="2:12" x14ac:dyDescent="0.25">
      <c r="B9">
        <v>2019</v>
      </c>
      <c r="C9">
        <v>7</v>
      </c>
      <c r="D9" t="s">
        <v>53</v>
      </c>
      <c r="E9" s="3">
        <v>6752</v>
      </c>
      <c r="H9">
        <v>5</v>
      </c>
      <c r="I9" s="4">
        <v>9480</v>
      </c>
    </row>
    <row r="10" spans="2:12" x14ac:dyDescent="0.25">
      <c r="B10">
        <v>2019</v>
      </c>
      <c r="C10">
        <v>8</v>
      </c>
      <c r="D10" t="s">
        <v>53</v>
      </c>
      <c r="E10" s="3">
        <v>7213</v>
      </c>
      <c r="H10">
        <v>6</v>
      </c>
      <c r="I10" s="4">
        <v>10002</v>
      </c>
    </row>
    <row r="11" spans="2:12" x14ac:dyDescent="0.25">
      <c r="B11">
        <v>2019</v>
      </c>
      <c r="C11">
        <v>9</v>
      </c>
      <c r="D11" t="s">
        <v>53</v>
      </c>
      <c r="E11" s="3">
        <v>9008</v>
      </c>
      <c r="H11">
        <v>7</v>
      </c>
      <c r="I11" s="4">
        <v>8802</v>
      </c>
    </row>
    <row r="12" spans="2:12" x14ac:dyDescent="0.25">
      <c r="B12">
        <v>2019</v>
      </c>
      <c r="C12">
        <v>10</v>
      </c>
      <c r="D12" t="s">
        <v>53</v>
      </c>
      <c r="E12" s="3">
        <v>4864</v>
      </c>
      <c r="H12">
        <v>8</v>
      </c>
      <c r="I12" s="4">
        <v>9019</v>
      </c>
    </row>
    <row r="13" spans="2:12" x14ac:dyDescent="0.25">
      <c r="B13">
        <v>2019</v>
      </c>
      <c r="C13">
        <v>11</v>
      </c>
      <c r="D13" t="s">
        <v>53</v>
      </c>
      <c r="E13" s="3">
        <v>3171</v>
      </c>
      <c r="H13">
        <v>9</v>
      </c>
      <c r="I13" s="4">
        <v>10801</v>
      </c>
    </row>
    <row r="14" spans="2:12" x14ac:dyDescent="0.25">
      <c r="B14">
        <v>2019</v>
      </c>
      <c r="C14">
        <v>12</v>
      </c>
      <c r="D14" t="s">
        <v>53</v>
      </c>
      <c r="E14" s="3">
        <v>3364</v>
      </c>
      <c r="H14">
        <v>10</v>
      </c>
      <c r="I14" s="4">
        <v>6894</v>
      </c>
    </row>
    <row r="15" spans="2:12" x14ac:dyDescent="0.25">
      <c r="B15">
        <v>2020</v>
      </c>
      <c r="C15">
        <v>1</v>
      </c>
      <c r="D15" t="s">
        <v>53</v>
      </c>
      <c r="E15" s="3">
        <v>2756</v>
      </c>
      <c r="H15">
        <v>11</v>
      </c>
      <c r="I15" s="4">
        <v>5013</v>
      </c>
    </row>
    <row r="16" spans="2:12" x14ac:dyDescent="0.25">
      <c r="B16">
        <v>2020</v>
      </c>
      <c r="C16">
        <v>2</v>
      </c>
      <c r="D16" t="s">
        <v>53</v>
      </c>
      <c r="E16" s="3">
        <v>3772</v>
      </c>
      <c r="H16">
        <v>12</v>
      </c>
      <c r="I16" s="4">
        <v>5278</v>
      </c>
    </row>
    <row r="17" spans="2:9" x14ac:dyDescent="0.25">
      <c r="B17">
        <v>2020</v>
      </c>
      <c r="C17">
        <v>3</v>
      </c>
      <c r="D17" t="s">
        <v>53</v>
      </c>
      <c r="E17" s="3">
        <v>2786</v>
      </c>
      <c r="G17">
        <v>2020</v>
      </c>
      <c r="H17">
        <v>1</v>
      </c>
      <c r="I17" s="4">
        <v>4479</v>
      </c>
    </row>
    <row r="18" spans="2:9" x14ac:dyDescent="0.25">
      <c r="B18">
        <v>2020</v>
      </c>
      <c r="C18">
        <v>4</v>
      </c>
      <c r="D18" t="s">
        <v>53</v>
      </c>
      <c r="E18" s="3">
        <v>2298</v>
      </c>
      <c r="H18">
        <v>2</v>
      </c>
      <c r="I18" s="4">
        <v>5590</v>
      </c>
    </row>
    <row r="19" spans="2:9" x14ac:dyDescent="0.25">
      <c r="B19">
        <v>2020</v>
      </c>
      <c r="C19">
        <v>5</v>
      </c>
      <c r="D19" t="s">
        <v>53</v>
      </c>
      <c r="E19" s="3">
        <v>2969</v>
      </c>
      <c r="H19">
        <v>3</v>
      </c>
      <c r="I19" s="4">
        <v>4747</v>
      </c>
    </row>
    <row r="20" spans="2:9" x14ac:dyDescent="0.25">
      <c r="B20">
        <v>2020</v>
      </c>
      <c r="C20">
        <v>6</v>
      </c>
      <c r="D20" t="s">
        <v>53</v>
      </c>
      <c r="E20" s="3">
        <v>4533</v>
      </c>
      <c r="H20">
        <v>4</v>
      </c>
      <c r="I20" s="4">
        <v>3723</v>
      </c>
    </row>
    <row r="21" spans="2:9" x14ac:dyDescent="0.25">
      <c r="B21">
        <v>2020</v>
      </c>
      <c r="C21">
        <v>7</v>
      </c>
      <c r="D21" t="s">
        <v>53</v>
      </c>
      <c r="E21" s="3">
        <v>5487</v>
      </c>
      <c r="H21">
        <v>5</v>
      </c>
      <c r="I21" s="4">
        <v>4552</v>
      </c>
    </row>
    <row r="22" spans="2:9" x14ac:dyDescent="0.25">
      <c r="B22">
        <v>2020</v>
      </c>
      <c r="C22">
        <v>8</v>
      </c>
      <c r="D22" t="s">
        <v>53</v>
      </c>
      <c r="E22" s="3">
        <v>6651</v>
      </c>
      <c r="H22">
        <v>6</v>
      </c>
      <c r="I22" s="4">
        <v>6651</v>
      </c>
    </row>
    <row r="23" spans="2:9" x14ac:dyDescent="0.25">
      <c r="B23">
        <v>2020</v>
      </c>
      <c r="C23">
        <v>9</v>
      </c>
      <c r="D23" t="s">
        <v>53</v>
      </c>
      <c r="E23" s="3">
        <v>7481</v>
      </c>
      <c r="H23">
        <v>7</v>
      </c>
      <c r="I23" s="4">
        <v>7809</v>
      </c>
    </row>
    <row r="24" spans="2:9" x14ac:dyDescent="0.25">
      <c r="B24">
        <v>2020</v>
      </c>
      <c r="C24">
        <v>10</v>
      </c>
      <c r="D24" t="s">
        <v>53</v>
      </c>
      <c r="E24" s="3">
        <v>5129</v>
      </c>
      <c r="H24">
        <v>8</v>
      </c>
      <c r="I24" s="4">
        <v>8957</v>
      </c>
    </row>
    <row r="25" spans="2:9" x14ac:dyDescent="0.25">
      <c r="B25">
        <v>2020</v>
      </c>
      <c r="C25">
        <v>11</v>
      </c>
      <c r="D25" t="s">
        <v>53</v>
      </c>
      <c r="E25" s="3">
        <v>3042</v>
      </c>
      <c r="H25">
        <v>9</v>
      </c>
      <c r="I25" s="4">
        <v>9661</v>
      </c>
    </row>
    <row r="26" spans="2:9" x14ac:dyDescent="0.25">
      <c r="B26">
        <v>2020</v>
      </c>
      <c r="C26">
        <v>12</v>
      </c>
      <c r="D26" t="s">
        <v>53</v>
      </c>
      <c r="E26" s="3">
        <v>3329</v>
      </c>
      <c r="H26">
        <v>10</v>
      </c>
      <c r="I26" s="4">
        <v>7280</v>
      </c>
    </row>
    <row r="27" spans="2:9" x14ac:dyDescent="0.25">
      <c r="B27">
        <v>2021</v>
      </c>
      <c r="C27">
        <v>1</v>
      </c>
      <c r="D27" t="s">
        <v>53</v>
      </c>
      <c r="E27" s="3">
        <v>2102</v>
      </c>
      <c r="H27">
        <v>11</v>
      </c>
      <c r="I27" s="4">
        <v>5273</v>
      </c>
    </row>
    <row r="28" spans="2:9" x14ac:dyDescent="0.25">
      <c r="B28">
        <v>2021</v>
      </c>
      <c r="C28">
        <v>2</v>
      </c>
      <c r="D28" t="s">
        <v>53</v>
      </c>
      <c r="E28" s="3">
        <v>2517</v>
      </c>
      <c r="H28">
        <v>12</v>
      </c>
      <c r="I28" s="4">
        <v>5647</v>
      </c>
    </row>
    <row r="29" spans="2:9" x14ac:dyDescent="0.25">
      <c r="B29">
        <v>2021</v>
      </c>
      <c r="C29">
        <v>3</v>
      </c>
      <c r="D29" t="s">
        <v>53</v>
      </c>
      <c r="E29" s="3">
        <v>3197</v>
      </c>
      <c r="G29">
        <v>2021</v>
      </c>
      <c r="H29">
        <v>1</v>
      </c>
      <c r="I29" s="4">
        <v>4085</v>
      </c>
    </row>
    <row r="30" spans="2:9" x14ac:dyDescent="0.25">
      <c r="B30">
        <v>2021</v>
      </c>
      <c r="C30">
        <v>4</v>
      </c>
      <c r="D30" t="s">
        <v>53</v>
      </c>
      <c r="E30" s="3">
        <v>3359</v>
      </c>
      <c r="H30">
        <v>2</v>
      </c>
      <c r="I30" s="4">
        <v>4536</v>
      </c>
    </row>
    <row r="31" spans="2:9" x14ac:dyDescent="0.25">
      <c r="B31">
        <v>2021</v>
      </c>
      <c r="C31">
        <v>5</v>
      </c>
      <c r="D31" t="s">
        <v>53</v>
      </c>
      <c r="E31" s="3">
        <v>5159</v>
      </c>
      <c r="H31">
        <v>3</v>
      </c>
      <c r="I31" s="4">
        <v>5625</v>
      </c>
    </row>
    <row r="32" spans="2:9" x14ac:dyDescent="0.25">
      <c r="B32">
        <v>2021</v>
      </c>
      <c r="C32">
        <v>6</v>
      </c>
      <c r="D32" t="s">
        <v>53</v>
      </c>
      <c r="E32" s="3">
        <v>6262</v>
      </c>
      <c r="H32">
        <v>4</v>
      </c>
      <c r="I32" s="4">
        <v>5301</v>
      </c>
    </row>
    <row r="33" spans="2:9" x14ac:dyDescent="0.25">
      <c r="B33">
        <v>2021</v>
      </c>
      <c r="C33">
        <v>7</v>
      </c>
      <c r="D33" t="s">
        <v>53</v>
      </c>
      <c r="E33" s="3">
        <v>6525</v>
      </c>
      <c r="H33">
        <v>5</v>
      </c>
      <c r="I33" s="4">
        <v>7345</v>
      </c>
    </row>
    <row r="34" spans="2:9" x14ac:dyDescent="0.25">
      <c r="B34">
        <v>2021</v>
      </c>
      <c r="C34">
        <v>8</v>
      </c>
      <c r="D34" t="s">
        <v>53</v>
      </c>
      <c r="E34" s="3">
        <v>7290</v>
      </c>
      <c r="H34">
        <v>6</v>
      </c>
      <c r="I34" s="4">
        <v>8690</v>
      </c>
    </row>
    <row r="35" spans="2:9" x14ac:dyDescent="0.25">
      <c r="B35">
        <v>2021</v>
      </c>
      <c r="C35">
        <v>9</v>
      </c>
      <c r="D35" t="s">
        <v>53</v>
      </c>
      <c r="E35" s="3">
        <v>8205</v>
      </c>
      <c r="H35">
        <v>7</v>
      </c>
      <c r="I35" s="4">
        <v>8849</v>
      </c>
    </row>
    <row r="36" spans="2:9" x14ac:dyDescent="0.25">
      <c r="B36">
        <v>2021</v>
      </c>
      <c r="C36">
        <v>10</v>
      </c>
      <c r="D36" t="s">
        <v>53</v>
      </c>
      <c r="E36" s="3">
        <v>4768</v>
      </c>
      <c r="H36">
        <v>8</v>
      </c>
      <c r="I36" s="4">
        <v>9575</v>
      </c>
    </row>
    <row r="37" spans="2:9" x14ac:dyDescent="0.25">
      <c r="B37">
        <v>2021</v>
      </c>
      <c r="C37">
        <v>11</v>
      </c>
      <c r="D37" t="s">
        <v>53</v>
      </c>
      <c r="E37" s="3">
        <v>3464</v>
      </c>
      <c r="H37">
        <v>9</v>
      </c>
      <c r="I37" s="4">
        <v>10358</v>
      </c>
    </row>
    <row r="38" spans="2:9" x14ac:dyDescent="0.25">
      <c r="B38">
        <v>2019</v>
      </c>
      <c r="C38">
        <v>1</v>
      </c>
      <c r="D38" t="s">
        <v>54</v>
      </c>
      <c r="E38" s="3">
        <v>1718</v>
      </c>
      <c r="H38">
        <v>10</v>
      </c>
      <c r="I38" s="4">
        <v>6876</v>
      </c>
    </row>
    <row r="39" spans="2:9" x14ac:dyDescent="0.25">
      <c r="B39">
        <v>2019</v>
      </c>
      <c r="C39">
        <v>2</v>
      </c>
      <c r="D39" t="s">
        <v>54</v>
      </c>
      <c r="E39" s="3">
        <v>1690</v>
      </c>
      <c r="H39">
        <v>11</v>
      </c>
      <c r="I39" s="4">
        <v>5681</v>
      </c>
    </row>
    <row r="40" spans="2:9" x14ac:dyDescent="0.25">
      <c r="B40">
        <v>2019</v>
      </c>
      <c r="C40">
        <v>3</v>
      </c>
      <c r="D40" t="s">
        <v>54</v>
      </c>
      <c r="E40" s="3">
        <v>1644</v>
      </c>
      <c r="G40" t="s">
        <v>30</v>
      </c>
      <c r="I40" s="4">
        <v>236740</v>
      </c>
    </row>
    <row r="41" spans="2:9" x14ac:dyDescent="0.25">
      <c r="B41">
        <v>2019</v>
      </c>
      <c r="C41">
        <v>4</v>
      </c>
      <c r="D41" t="s">
        <v>54</v>
      </c>
      <c r="E41" s="3">
        <v>1912</v>
      </c>
    </row>
    <row r="42" spans="2:9" x14ac:dyDescent="0.25">
      <c r="B42">
        <v>2019</v>
      </c>
      <c r="C42">
        <v>5</v>
      </c>
      <c r="D42" t="s">
        <v>54</v>
      </c>
      <c r="E42" s="3">
        <v>1868</v>
      </c>
    </row>
    <row r="43" spans="2:9" x14ac:dyDescent="0.25">
      <c r="B43">
        <v>2019</v>
      </c>
      <c r="C43">
        <v>6</v>
      </c>
      <c r="D43" t="s">
        <v>54</v>
      </c>
      <c r="E43" s="3">
        <v>1618</v>
      </c>
    </row>
    <row r="44" spans="2:9" x14ac:dyDescent="0.25">
      <c r="B44">
        <v>2019</v>
      </c>
      <c r="C44">
        <v>7</v>
      </c>
      <c r="D44" t="s">
        <v>54</v>
      </c>
      <c r="E44" s="3">
        <v>2050</v>
      </c>
    </row>
    <row r="45" spans="2:9" x14ac:dyDescent="0.25">
      <c r="B45">
        <v>2019</v>
      </c>
      <c r="C45">
        <v>8</v>
      </c>
      <c r="D45" t="s">
        <v>54</v>
      </c>
      <c r="E45" s="3">
        <v>1806</v>
      </c>
    </row>
    <row r="46" spans="2:9" x14ac:dyDescent="0.25">
      <c r="B46">
        <v>2019</v>
      </c>
      <c r="C46">
        <v>9</v>
      </c>
      <c r="D46" t="s">
        <v>54</v>
      </c>
      <c r="E46" s="3">
        <v>1793</v>
      </c>
    </row>
    <row r="47" spans="2:9" x14ac:dyDescent="0.25">
      <c r="B47">
        <v>2019</v>
      </c>
      <c r="C47">
        <v>10</v>
      </c>
      <c r="D47" t="s">
        <v>54</v>
      </c>
      <c r="E47" s="3">
        <v>2029.9999999999998</v>
      </c>
    </row>
    <row r="48" spans="2:9" x14ac:dyDescent="0.25">
      <c r="B48">
        <v>2019</v>
      </c>
      <c r="C48">
        <v>11</v>
      </c>
      <c r="D48" t="s">
        <v>54</v>
      </c>
      <c r="E48" s="3">
        <v>1842</v>
      </c>
    </row>
    <row r="49" spans="2:5" x14ac:dyDescent="0.25">
      <c r="B49">
        <v>2019</v>
      </c>
      <c r="C49">
        <v>12</v>
      </c>
      <c r="D49" t="s">
        <v>54</v>
      </c>
      <c r="E49" s="3">
        <v>1914</v>
      </c>
    </row>
    <row r="50" spans="2:5" x14ac:dyDescent="0.25">
      <c r="B50">
        <v>2020</v>
      </c>
      <c r="C50">
        <v>1</v>
      </c>
      <c r="D50" t="s">
        <v>54</v>
      </c>
      <c r="E50" s="3">
        <v>1723</v>
      </c>
    </row>
    <row r="51" spans="2:5" x14ac:dyDescent="0.25">
      <c r="B51">
        <v>2020</v>
      </c>
      <c r="C51">
        <v>2</v>
      </c>
      <c r="D51" t="s">
        <v>54</v>
      </c>
      <c r="E51" s="3">
        <v>1818</v>
      </c>
    </row>
    <row r="52" spans="2:5" x14ac:dyDescent="0.25">
      <c r="B52">
        <v>2020</v>
      </c>
      <c r="C52">
        <v>3</v>
      </c>
      <c r="D52" t="s">
        <v>54</v>
      </c>
      <c r="E52" s="3">
        <v>1961</v>
      </c>
    </row>
    <row r="53" spans="2:5" x14ac:dyDescent="0.25">
      <c r="B53">
        <v>2020</v>
      </c>
      <c r="C53">
        <v>4</v>
      </c>
      <c r="D53" t="s">
        <v>54</v>
      </c>
      <c r="E53" s="3">
        <v>1425</v>
      </c>
    </row>
    <row r="54" spans="2:5" x14ac:dyDescent="0.25">
      <c r="B54">
        <v>2020</v>
      </c>
      <c r="C54">
        <v>5</v>
      </c>
      <c r="D54" t="s">
        <v>54</v>
      </c>
      <c r="E54" s="3">
        <v>1583</v>
      </c>
    </row>
    <row r="55" spans="2:5" x14ac:dyDescent="0.25">
      <c r="B55">
        <v>2020</v>
      </c>
      <c r="C55">
        <v>6</v>
      </c>
      <c r="D55" t="s">
        <v>54</v>
      </c>
      <c r="E55" s="3">
        <v>2118</v>
      </c>
    </row>
    <row r="56" spans="2:5" x14ac:dyDescent="0.25">
      <c r="B56">
        <v>2020</v>
      </c>
      <c r="C56">
        <v>7</v>
      </c>
      <c r="D56" t="s">
        <v>54</v>
      </c>
      <c r="E56" s="3">
        <v>2322</v>
      </c>
    </row>
    <row r="57" spans="2:5" x14ac:dyDescent="0.25">
      <c r="B57">
        <v>2020</v>
      </c>
      <c r="C57">
        <v>8</v>
      </c>
      <c r="D57" t="s">
        <v>54</v>
      </c>
      <c r="E57" s="3">
        <v>2306</v>
      </c>
    </row>
    <row r="58" spans="2:5" x14ac:dyDescent="0.25">
      <c r="B58">
        <v>2020</v>
      </c>
      <c r="C58">
        <v>9</v>
      </c>
      <c r="D58" t="s">
        <v>54</v>
      </c>
      <c r="E58" s="3">
        <v>2180</v>
      </c>
    </row>
    <row r="59" spans="2:5" x14ac:dyDescent="0.25">
      <c r="B59">
        <v>2020</v>
      </c>
      <c r="C59">
        <v>10</v>
      </c>
      <c r="D59" t="s">
        <v>54</v>
      </c>
      <c r="E59" s="3">
        <v>2151</v>
      </c>
    </row>
    <row r="60" spans="2:5" x14ac:dyDescent="0.25">
      <c r="B60">
        <v>2020</v>
      </c>
      <c r="C60">
        <v>11</v>
      </c>
      <c r="D60" t="s">
        <v>54</v>
      </c>
      <c r="E60" s="3">
        <v>2231</v>
      </c>
    </row>
    <row r="61" spans="2:5" x14ac:dyDescent="0.25">
      <c r="B61">
        <v>2020</v>
      </c>
      <c r="C61">
        <v>12</v>
      </c>
      <c r="D61" t="s">
        <v>54</v>
      </c>
      <c r="E61" s="3">
        <v>2318</v>
      </c>
    </row>
    <row r="62" spans="2:5" x14ac:dyDescent="0.25">
      <c r="B62">
        <v>2021</v>
      </c>
      <c r="C62">
        <v>1</v>
      </c>
      <c r="D62" t="s">
        <v>54</v>
      </c>
      <c r="E62" s="3">
        <v>1983</v>
      </c>
    </row>
    <row r="63" spans="2:5" x14ac:dyDescent="0.25">
      <c r="B63">
        <v>2021</v>
      </c>
      <c r="C63">
        <v>2</v>
      </c>
      <c r="D63" t="s">
        <v>54</v>
      </c>
      <c r="E63" s="3">
        <v>2019.0000000000002</v>
      </c>
    </row>
    <row r="64" spans="2:5" x14ac:dyDescent="0.25">
      <c r="B64">
        <v>2021</v>
      </c>
      <c r="C64">
        <v>3</v>
      </c>
      <c r="D64" t="s">
        <v>54</v>
      </c>
      <c r="E64" s="3">
        <v>2428</v>
      </c>
    </row>
    <row r="65" spans="2:5" x14ac:dyDescent="0.25">
      <c r="B65">
        <v>2021</v>
      </c>
      <c r="C65">
        <v>4</v>
      </c>
      <c r="D65" t="s">
        <v>54</v>
      </c>
      <c r="E65" s="3">
        <v>1942</v>
      </c>
    </row>
    <row r="66" spans="2:5" x14ac:dyDescent="0.25">
      <c r="B66">
        <v>2021</v>
      </c>
      <c r="C66">
        <v>5</v>
      </c>
      <c r="D66" t="s">
        <v>54</v>
      </c>
      <c r="E66" s="3">
        <v>2186</v>
      </c>
    </row>
    <row r="67" spans="2:5" x14ac:dyDescent="0.25">
      <c r="B67">
        <v>2021</v>
      </c>
      <c r="C67">
        <v>6</v>
      </c>
      <c r="D67" t="s">
        <v>54</v>
      </c>
      <c r="E67" s="3">
        <v>2428</v>
      </c>
    </row>
    <row r="68" spans="2:5" x14ac:dyDescent="0.25">
      <c r="B68">
        <v>2021</v>
      </c>
      <c r="C68">
        <v>7</v>
      </c>
      <c r="D68" t="s">
        <v>54</v>
      </c>
      <c r="E68" s="3">
        <v>2324</v>
      </c>
    </row>
    <row r="69" spans="2:5" x14ac:dyDescent="0.25">
      <c r="B69">
        <v>2021</v>
      </c>
      <c r="C69">
        <v>8</v>
      </c>
      <c r="D69" t="s">
        <v>54</v>
      </c>
      <c r="E69" s="3">
        <v>2285</v>
      </c>
    </row>
    <row r="70" spans="2:5" x14ac:dyDescent="0.25">
      <c r="B70">
        <v>2021</v>
      </c>
      <c r="C70">
        <v>9</v>
      </c>
      <c r="D70" t="s">
        <v>54</v>
      </c>
      <c r="E70" s="3">
        <v>2153</v>
      </c>
    </row>
    <row r="71" spans="2:5" x14ac:dyDescent="0.25">
      <c r="B71">
        <v>2021</v>
      </c>
      <c r="C71">
        <v>10</v>
      </c>
      <c r="D71" t="s">
        <v>54</v>
      </c>
      <c r="E71" s="3">
        <v>2108</v>
      </c>
    </row>
    <row r="72" spans="2:5" x14ac:dyDescent="0.25">
      <c r="B72">
        <v>2021</v>
      </c>
      <c r="C72">
        <v>11</v>
      </c>
      <c r="D72" t="s">
        <v>54</v>
      </c>
      <c r="E72" s="3">
        <v>2217</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0748B-D6A2-420A-8CFE-7F6D9C3D82C8}">
  <sheetPr codeName="Blad14"/>
  <dimension ref="A2:H60"/>
  <sheetViews>
    <sheetView showGridLines="0" zoomScaleNormal="100" workbookViewId="0"/>
  </sheetViews>
  <sheetFormatPr defaultRowHeight="15" x14ac:dyDescent="0.25"/>
  <cols>
    <col min="1" max="1" width="2.85546875" customWidth="1"/>
    <col min="2" max="2" width="9.42578125" bestFit="1" customWidth="1"/>
    <col min="6" max="6" width="10" bestFit="1" customWidth="1"/>
    <col min="7" max="7" width="9.140625" bestFit="1" customWidth="1"/>
    <col min="8" max="8" width="14.7109375" bestFit="1" customWidth="1"/>
    <col min="9" max="9" width="5.7109375" customWidth="1"/>
  </cols>
  <sheetData>
    <row r="2" spans="1:8" x14ac:dyDescent="0.25">
      <c r="B2" t="s">
        <v>72</v>
      </c>
      <c r="C2" t="s">
        <v>20</v>
      </c>
      <c r="D2" t="s">
        <v>21</v>
      </c>
      <c r="F2" s="13" t="s">
        <v>20</v>
      </c>
      <c r="G2" t="s">
        <v>75</v>
      </c>
    </row>
    <row r="3" spans="1:8" x14ac:dyDescent="0.25">
      <c r="A3" s="18"/>
      <c r="B3" s="18">
        <v>44580</v>
      </c>
      <c r="C3" t="s">
        <v>73</v>
      </c>
      <c r="D3">
        <v>155</v>
      </c>
    </row>
    <row r="4" spans="1:8" x14ac:dyDescent="0.25">
      <c r="A4" s="18"/>
      <c r="B4" s="18">
        <v>44586</v>
      </c>
      <c r="C4" t="s">
        <v>74</v>
      </c>
      <c r="D4">
        <v>194</v>
      </c>
      <c r="F4" s="13" t="s">
        <v>77</v>
      </c>
      <c r="G4" s="13" t="s">
        <v>72</v>
      </c>
      <c r="H4" t="s">
        <v>37</v>
      </c>
    </row>
    <row r="5" spans="1:8" x14ac:dyDescent="0.25">
      <c r="A5" s="18"/>
      <c r="B5" s="18">
        <v>44636</v>
      </c>
      <c r="C5" t="s">
        <v>74</v>
      </c>
      <c r="D5">
        <v>168</v>
      </c>
      <c r="F5" t="s">
        <v>58</v>
      </c>
      <c r="G5" s="18" t="s">
        <v>78</v>
      </c>
      <c r="H5" s="4">
        <v>141</v>
      </c>
    </row>
    <row r="6" spans="1:8" x14ac:dyDescent="0.25">
      <c r="B6" s="18">
        <v>44591</v>
      </c>
      <c r="C6" t="s">
        <v>74</v>
      </c>
      <c r="D6">
        <v>161</v>
      </c>
      <c r="G6" s="18" t="s">
        <v>79</v>
      </c>
      <c r="H6" s="4">
        <v>181</v>
      </c>
    </row>
    <row r="7" spans="1:8" x14ac:dyDescent="0.25">
      <c r="B7" s="18">
        <v>44623</v>
      </c>
      <c r="C7" t="s">
        <v>73</v>
      </c>
      <c r="D7">
        <v>134</v>
      </c>
      <c r="F7" t="s">
        <v>59</v>
      </c>
      <c r="G7" s="18" t="s">
        <v>80</v>
      </c>
      <c r="H7" s="4">
        <v>141</v>
      </c>
    </row>
    <row r="8" spans="1:8" x14ac:dyDescent="0.25">
      <c r="B8" s="18">
        <v>44641</v>
      </c>
      <c r="C8" t="s">
        <v>73</v>
      </c>
      <c r="D8">
        <v>125</v>
      </c>
      <c r="G8" s="18" t="s">
        <v>81</v>
      </c>
      <c r="H8" s="4">
        <v>288</v>
      </c>
    </row>
    <row r="9" spans="1:8" x14ac:dyDescent="0.25">
      <c r="B9" s="18">
        <v>44578</v>
      </c>
      <c r="C9" t="s">
        <v>73</v>
      </c>
      <c r="D9">
        <v>123</v>
      </c>
      <c r="G9" s="18" t="s">
        <v>82</v>
      </c>
      <c r="H9" s="4">
        <v>197</v>
      </c>
    </row>
    <row r="10" spans="1:8" x14ac:dyDescent="0.25">
      <c r="B10" s="18">
        <v>44585</v>
      </c>
      <c r="C10" t="s">
        <v>74</v>
      </c>
      <c r="D10">
        <v>178</v>
      </c>
      <c r="G10" s="18" t="s">
        <v>83</v>
      </c>
      <c r="H10" s="4">
        <v>187</v>
      </c>
    </row>
    <row r="11" spans="1:8" x14ac:dyDescent="0.25">
      <c r="B11" s="18">
        <v>44638</v>
      </c>
      <c r="C11" t="s">
        <v>74</v>
      </c>
      <c r="D11">
        <v>170</v>
      </c>
      <c r="G11" s="18" t="s">
        <v>84</v>
      </c>
      <c r="H11" s="4">
        <v>184</v>
      </c>
    </row>
    <row r="12" spans="1:8" x14ac:dyDescent="0.25">
      <c r="B12" s="18">
        <v>44565</v>
      </c>
      <c r="C12" t="s">
        <v>75</v>
      </c>
      <c r="D12">
        <v>181</v>
      </c>
      <c r="G12" s="18" t="s">
        <v>85</v>
      </c>
      <c r="H12" s="4">
        <v>108</v>
      </c>
    </row>
    <row r="13" spans="1:8" x14ac:dyDescent="0.25">
      <c r="B13" s="18">
        <v>44615</v>
      </c>
      <c r="C13" t="s">
        <v>74</v>
      </c>
      <c r="D13">
        <v>100</v>
      </c>
      <c r="F13" t="s">
        <v>60</v>
      </c>
      <c r="G13" s="18" t="s">
        <v>86</v>
      </c>
      <c r="H13" s="4">
        <v>168</v>
      </c>
    </row>
    <row r="14" spans="1:8" x14ac:dyDescent="0.25">
      <c r="B14" s="18">
        <v>44633</v>
      </c>
      <c r="C14" t="s">
        <v>74</v>
      </c>
      <c r="D14">
        <v>166</v>
      </c>
      <c r="F14" t="s">
        <v>30</v>
      </c>
      <c r="H14" s="4">
        <v>1595</v>
      </c>
    </row>
    <row r="15" spans="1:8" x14ac:dyDescent="0.25">
      <c r="B15" s="18">
        <v>44640</v>
      </c>
      <c r="C15" t="s">
        <v>73</v>
      </c>
      <c r="D15">
        <v>151</v>
      </c>
    </row>
    <row r="16" spans="1:8" x14ac:dyDescent="0.25">
      <c r="B16" s="18">
        <v>44563</v>
      </c>
      <c r="C16" t="s">
        <v>75</v>
      </c>
      <c r="D16">
        <v>141</v>
      </c>
    </row>
    <row r="17" spans="2:4" x14ac:dyDescent="0.25">
      <c r="B17" s="18">
        <v>44614</v>
      </c>
      <c r="C17" t="s">
        <v>74</v>
      </c>
      <c r="D17">
        <v>100</v>
      </c>
    </row>
    <row r="18" spans="2:4" x14ac:dyDescent="0.25">
      <c r="B18" s="18">
        <v>44612</v>
      </c>
      <c r="C18" t="s">
        <v>75</v>
      </c>
      <c r="D18">
        <v>184</v>
      </c>
    </row>
    <row r="19" spans="2:4" x14ac:dyDescent="0.25">
      <c r="B19" s="18">
        <v>44573</v>
      </c>
      <c r="C19" t="s">
        <v>74</v>
      </c>
      <c r="D19">
        <v>146</v>
      </c>
    </row>
    <row r="20" spans="2:4" x14ac:dyDescent="0.25">
      <c r="B20" s="18">
        <v>44566</v>
      </c>
      <c r="C20" t="s">
        <v>74</v>
      </c>
      <c r="D20">
        <v>176</v>
      </c>
    </row>
    <row r="21" spans="2:4" x14ac:dyDescent="0.25">
      <c r="B21" s="18">
        <v>44609</v>
      </c>
      <c r="C21" t="s">
        <v>74</v>
      </c>
      <c r="D21">
        <v>110</v>
      </c>
    </row>
    <row r="22" spans="2:4" x14ac:dyDescent="0.25">
      <c r="B22" s="18">
        <v>44635</v>
      </c>
      <c r="C22" t="s">
        <v>74</v>
      </c>
      <c r="D22">
        <v>146</v>
      </c>
    </row>
    <row r="23" spans="2:4" x14ac:dyDescent="0.25">
      <c r="B23" s="18">
        <v>44618</v>
      </c>
      <c r="C23" t="s">
        <v>74</v>
      </c>
      <c r="D23">
        <v>151</v>
      </c>
    </row>
    <row r="24" spans="2:4" x14ac:dyDescent="0.25">
      <c r="B24" s="18">
        <v>44634</v>
      </c>
      <c r="C24" t="s">
        <v>73</v>
      </c>
      <c r="D24">
        <v>118</v>
      </c>
    </row>
    <row r="25" spans="2:4" x14ac:dyDescent="0.25">
      <c r="B25" s="18">
        <v>44583</v>
      </c>
      <c r="C25" t="s">
        <v>73</v>
      </c>
      <c r="D25">
        <v>182</v>
      </c>
    </row>
    <row r="26" spans="2:4" x14ac:dyDescent="0.25">
      <c r="B26" s="18">
        <v>44567</v>
      </c>
      <c r="C26" t="s">
        <v>73</v>
      </c>
      <c r="D26">
        <v>124</v>
      </c>
    </row>
    <row r="27" spans="2:4" x14ac:dyDescent="0.25">
      <c r="B27" s="18">
        <v>44626</v>
      </c>
      <c r="C27" t="s">
        <v>75</v>
      </c>
      <c r="D27">
        <v>168</v>
      </c>
    </row>
    <row r="28" spans="2:4" x14ac:dyDescent="0.25">
      <c r="B28" s="18">
        <v>44613</v>
      </c>
      <c r="C28" t="s">
        <v>75</v>
      </c>
      <c r="D28">
        <v>108</v>
      </c>
    </row>
    <row r="29" spans="2:4" x14ac:dyDescent="0.25">
      <c r="B29" s="18">
        <v>44617</v>
      </c>
      <c r="C29" t="s">
        <v>74</v>
      </c>
      <c r="D29">
        <v>151</v>
      </c>
    </row>
    <row r="30" spans="2:4" x14ac:dyDescent="0.25">
      <c r="B30" s="18">
        <v>44646</v>
      </c>
      <c r="C30" t="s">
        <v>73</v>
      </c>
      <c r="D30">
        <v>160</v>
      </c>
    </row>
    <row r="31" spans="2:4" x14ac:dyDescent="0.25">
      <c r="B31" s="18">
        <v>44575</v>
      </c>
      <c r="C31" t="s">
        <v>73</v>
      </c>
      <c r="D31">
        <v>140</v>
      </c>
    </row>
    <row r="32" spans="2:4" x14ac:dyDescent="0.25">
      <c r="B32" s="18">
        <v>44600</v>
      </c>
      <c r="C32" t="s">
        <v>75</v>
      </c>
      <c r="D32">
        <v>140</v>
      </c>
    </row>
    <row r="33" spans="2:4" x14ac:dyDescent="0.25">
      <c r="B33" s="18">
        <v>44640</v>
      </c>
      <c r="C33" t="s">
        <v>73</v>
      </c>
      <c r="D33">
        <v>114</v>
      </c>
    </row>
    <row r="34" spans="2:4" x14ac:dyDescent="0.25">
      <c r="B34" s="18">
        <v>44564</v>
      </c>
      <c r="C34" t="s">
        <v>74</v>
      </c>
      <c r="D34">
        <v>145</v>
      </c>
    </row>
    <row r="35" spans="2:4" x14ac:dyDescent="0.25">
      <c r="B35" s="18">
        <v>44601</v>
      </c>
      <c r="C35" t="s">
        <v>74</v>
      </c>
      <c r="D35">
        <v>104</v>
      </c>
    </row>
    <row r="36" spans="2:4" x14ac:dyDescent="0.25">
      <c r="B36" s="18">
        <v>44634</v>
      </c>
      <c r="C36" t="s">
        <v>73</v>
      </c>
      <c r="D36">
        <v>129</v>
      </c>
    </row>
    <row r="37" spans="2:4" x14ac:dyDescent="0.25">
      <c r="B37" s="18">
        <v>44636</v>
      </c>
      <c r="C37" t="s">
        <v>73</v>
      </c>
      <c r="D37">
        <v>159</v>
      </c>
    </row>
    <row r="38" spans="2:4" x14ac:dyDescent="0.25">
      <c r="B38" s="18">
        <v>44572</v>
      </c>
      <c r="C38" t="s">
        <v>73</v>
      </c>
      <c r="D38">
        <v>103</v>
      </c>
    </row>
    <row r="39" spans="2:4" x14ac:dyDescent="0.25">
      <c r="B39" s="18">
        <v>44609</v>
      </c>
      <c r="C39" t="s">
        <v>75</v>
      </c>
      <c r="D39">
        <v>187</v>
      </c>
    </row>
    <row r="40" spans="2:4" x14ac:dyDescent="0.25">
      <c r="B40" s="18">
        <v>44591</v>
      </c>
      <c r="C40" t="s">
        <v>73</v>
      </c>
      <c r="D40">
        <v>137</v>
      </c>
    </row>
    <row r="41" spans="2:4" x14ac:dyDescent="0.25">
      <c r="B41" s="18">
        <v>44562</v>
      </c>
      <c r="C41" t="s">
        <v>73</v>
      </c>
      <c r="D41">
        <v>129</v>
      </c>
    </row>
    <row r="42" spans="2:4" x14ac:dyDescent="0.25">
      <c r="B42" s="18">
        <v>44598</v>
      </c>
      <c r="C42" t="s">
        <v>75</v>
      </c>
      <c r="D42">
        <v>141</v>
      </c>
    </row>
    <row r="43" spans="2:4" x14ac:dyDescent="0.25">
      <c r="B43" s="18">
        <v>44612</v>
      </c>
      <c r="C43" t="s">
        <v>73</v>
      </c>
      <c r="D43">
        <v>103</v>
      </c>
    </row>
    <row r="44" spans="2:4" x14ac:dyDescent="0.25">
      <c r="B44" s="18">
        <v>44606</v>
      </c>
      <c r="C44" t="s">
        <v>73</v>
      </c>
      <c r="D44">
        <v>195</v>
      </c>
    </row>
    <row r="45" spans="2:4" x14ac:dyDescent="0.25">
      <c r="B45" s="18">
        <v>44641</v>
      </c>
      <c r="C45" t="s">
        <v>73</v>
      </c>
      <c r="D45">
        <v>191</v>
      </c>
    </row>
    <row r="46" spans="2:4" x14ac:dyDescent="0.25">
      <c r="B46" s="18">
        <v>44649</v>
      </c>
      <c r="C46" t="s">
        <v>74</v>
      </c>
      <c r="D46">
        <v>150</v>
      </c>
    </row>
    <row r="47" spans="2:4" x14ac:dyDescent="0.25">
      <c r="B47" s="18">
        <v>44628</v>
      </c>
      <c r="C47" t="s">
        <v>73</v>
      </c>
      <c r="D47">
        <v>149</v>
      </c>
    </row>
    <row r="48" spans="2:4" x14ac:dyDescent="0.25">
      <c r="B48" s="18">
        <v>44576</v>
      </c>
      <c r="C48" t="s">
        <v>73</v>
      </c>
      <c r="D48">
        <v>172</v>
      </c>
    </row>
    <row r="49" spans="2:4" x14ac:dyDescent="0.25">
      <c r="B49" s="18">
        <v>44622</v>
      </c>
      <c r="C49" t="s">
        <v>74</v>
      </c>
      <c r="D49">
        <v>163</v>
      </c>
    </row>
    <row r="50" spans="2:4" x14ac:dyDescent="0.25">
      <c r="B50" s="18">
        <v>44651</v>
      </c>
      <c r="C50" t="s">
        <v>73</v>
      </c>
      <c r="D50">
        <v>158</v>
      </c>
    </row>
    <row r="51" spans="2:4" x14ac:dyDescent="0.25">
      <c r="B51" s="18">
        <v>44582</v>
      </c>
      <c r="C51" t="s">
        <v>73</v>
      </c>
      <c r="D51">
        <v>188</v>
      </c>
    </row>
    <row r="52" spans="2:4" x14ac:dyDescent="0.25">
      <c r="B52" s="18">
        <v>44603</v>
      </c>
      <c r="C52" t="s">
        <v>74</v>
      </c>
      <c r="D52">
        <v>112</v>
      </c>
    </row>
    <row r="53" spans="2:4" x14ac:dyDescent="0.25">
      <c r="B53" s="18">
        <v>44640</v>
      </c>
      <c r="C53" t="s">
        <v>73</v>
      </c>
      <c r="D53">
        <v>113</v>
      </c>
    </row>
    <row r="54" spans="2:4" x14ac:dyDescent="0.25">
      <c r="B54" s="18">
        <v>44588</v>
      </c>
      <c r="C54" t="s">
        <v>74</v>
      </c>
      <c r="D54">
        <v>200</v>
      </c>
    </row>
    <row r="55" spans="2:4" x14ac:dyDescent="0.25">
      <c r="B55" s="18">
        <v>44647</v>
      </c>
      <c r="C55" t="s">
        <v>73</v>
      </c>
      <c r="D55">
        <v>179</v>
      </c>
    </row>
    <row r="56" spans="2:4" x14ac:dyDescent="0.25">
      <c r="B56" s="18">
        <v>44593</v>
      </c>
      <c r="C56" t="s">
        <v>73</v>
      </c>
      <c r="D56">
        <v>161</v>
      </c>
    </row>
    <row r="57" spans="2:4" x14ac:dyDescent="0.25">
      <c r="B57" s="18">
        <v>44600</v>
      </c>
      <c r="C57" t="s">
        <v>75</v>
      </c>
      <c r="D57">
        <v>148</v>
      </c>
    </row>
    <row r="58" spans="2:4" x14ac:dyDescent="0.25">
      <c r="B58" s="18">
        <v>44608</v>
      </c>
      <c r="C58" t="s">
        <v>75</v>
      </c>
      <c r="D58">
        <v>197</v>
      </c>
    </row>
    <row r="59" spans="2:4" x14ac:dyDescent="0.25">
      <c r="B59" s="18">
        <v>44589</v>
      </c>
      <c r="C59" t="s">
        <v>74</v>
      </c>
      <c r="D59">
        <v>173</v>
      </c>
    </row>
    <row r="60" spans="2:4" x14ac:dyDescent="0.25">
      <c r="B60" s="18">
        <v>44597</v>
      </c>
      <c r="C60" t="s">
        <v>73</v>
      </c>
      <c r="D60">
        <v>143</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C89C8-4521-4576-926D-F6AEEC788C64}">
  <dimension ref="B2:G60"/>
  <sheetViews>
    <sheetView showGridLines="0" zoomScaleNormal="100" workbookViewId="0"/>
  </sheetViews>
  <sheetFormatPr defaultRowHeight="15" x14ac:dyDescent="0.25"/>
  <cols>
    <col min="1" max="1" width="2.85546875" customWidth="1"/>
    <col min="2" max="2" width="9.42578125" bestFit="1" customWidth="1"/>
    <col min="6" max="6" width="11.7109375" bestFit="1" customWidth="1"/>
    <col min="7" max="8" width="14.7109375" bestFit="1" customWidth="1"/>
  </cols>
  <sheetData>
    <row r="2" spans="2:7" x14ac:dyDescent="0.25">
      <c r="B2" t="s">
        <v>72</v>
      </c>
      <c r="C2" t="s">
        <v>20</v>
      </c>
      <c r="D2" t="s">
        <v>21</v>
      </c>
    </row>
    <row r="3" spans="2:7" x14ac:dyDescent="0.25">
      <c r="B3" s="18">
        <v>44580</v>
      </c>
      <c r="C3" t="s">
        <v>73</v>
      </c>
      <c r="D3">
        <v>155</v>
      </c>
    </row>
    <row r="4" spans="2:7" x14ac:dyDescent="0.25">
      <c r="B4" s="18">
        <v>44586</v>
      </c>
      <c r="C4" t="s">
        <v>74</v>
      </c>
      <c r="D4">
        <v>194</v>
      </c>
    </row>
    <row r="5" spans="2:7" x14ac:dyDescent="0.25">
      <c r="B5" s="18">
        <v>44636</v>
      </c>
      <c r="C5" t="s">
        <v>74</v>
      </c>
      <c r="D5">
        <v>168</v>
      </c>
    </row>
    <row r="6" spans="2:7" x14ac:dyDescent="0.25">
      <c r="B6" s="18">
        <v>44591</v>
      </c>
      <c r="C6" t="s">
        <v>74</v>
      </c>
      <c r="D6">
        <v>161</v>
      </c>
      <c r="F6" s="13" t="s">
        <v>20</v>
      </c>
      <c r="G6" t="s">
        <v>74</v>
      </c>
    </row>
    <row r="7" spans="2:7" x14ac:dyDescent="0.25">
      <c r="B7" s="18">
        <v>44623</v>
      </c>
      <c r="C7" t="s">
        <v>73</v>
      </c>
      <c r="D7">
        <v>134</v>
      </c>
    </row>
    <row r="8" spans="2:7" x14ac:dyDescent="0.25">
      <c r="B8" s="18">
        <v>44641</v>
      </c>
      <c r="C8" t="s">
        <v>73</v>
      </c>
      <c r="D8">
        <v>125</v>
      </c>
      <c r="F8" s="13" t="s">
        <v>77</v>
      </c>
      <c r="G8" t="s">
        <v>37</v>
      </c>
    </row>
    <row r="9" spans="2:7" x14ac:dyDescent="0.25">
      <c r="B9" s="18">
        <v>44578</v>
      </c>
      <c r="C9" t="s">
        <v>73</v>
      </c>
      <c r="D9">
        <v>123</v>
      </c>
      <c r="F9" t="s">
        <v>58</v>
      </c>
      <c r="G9" s="17">
        <v>1373</v>
      </c>
    </row>
    <row r="10" spans="2:7" x14ac:dyDescent="0.25">
      <c r="B10" s="18">
        <v>44585</v>
      </c>
      <c r="C10" t="s">
        <v>74</v>
      </c>
      <c r="D10">
        <v>178</v>
      </c>
      <c r="F10" t="s">
        <v>59</v>
      </c>
      <c r="G10" s="17">
        <v>828</v>
      </c>
    </row>
    <row r="11" spans="2:7" x14ac:dyDescent="0.25">
      <c r="B11" s="18">
        <v>44638</v>
      </c>
      <c r="C11" t="s">
        <v>74</v>
      </c>
      <c r="D11">
        <v>170</v>
      </c>
      <c r="F11" t="s">
        <v>60</v>
      </c>
      <c r="G11" s="17">
        <v>963</v>
      </c>
    </row>
    <row r="12" spans="2:7" x14ac:dyDescent="0.25">
      <c r="B12" s="18">
        <v>44565</v>
      </c>
      <c r="C12" t="s">
        <v>75</v>
      </c>
      <c r="D12">
        <v>181</v>
      </c>
      <c r="F12" t="s">
        <v>30</v>
      </c>
      <c r="G12" s="17">
        <v>3164</v>
      </c>
    </row>
    <row r="13" spans="2:7" x14ac:dyDescent="0.25">
      <c r="B13" s="18">
        <v>44615</v>
      </c>
      <c r="C13" t="s">
        <v>74</v>
      </c>
      <c r="D13">
        <v>100</v>
      </c>
    </row>
    <row r="14" spans="2:7" x14ac:dyDescent="0.25">
      <c r="B14" s="18">
        <v>44633</v>
      </c>
      <c r="C14" t="s">
        <v>74</v>
      </c>
      <c r="D14">
        <v>166</v>
      </c>
    </row>
    <row r="15" spans="2:7" x14ac:dyDescent="0.25">
      <c r="B15" s="18">
        <v>44640</v>
      </c>
      <c r="C15" t="s">
        <v>73</v>
      </c>
      <c r="D15">
        <v>151</v>
      </c>
    </row>
    <row r="16" spans="2:7" x14ac:dyDescent="0.25">
      <c r="B16" s="18">
        <v>44563</v>
      </c>
      <c r="C16" t="s">
        <v>75</v>
      </c>
      <c r="D16">
        <v>141</v>
      </c>
    </row>
    <row r="17" spans="2:4" x14ac:dyDescent="0.25">
      <c r="B17" s="18">
        <v>44614</v>
      </c>
      <c r="C17" t="s">
        <v>74</v>
      </c>
      <c r="D17">
        <v>100</v>
      </c>
    </row>
    <row r="18" spans="2:4" x14ac:dyDescent="0.25">
      <c r="B18" s="18">
        <v>44612</v>
      </c>
      <c r="C18" t="s">
        <v>75</v>
      </c>
      <c r="D18">
        <v>184</v>
      </c>
    </row>
    <row r="19" spans="2:4" x14ac:dyDescent="0.25">
      <c r="B19" s="18">
        <v>44573</v>
      </c>
      <c r="C19" t="s">
        <v>74</v>
      </c>
      <c r="D19">
        <v>146</v>
      </c>
    </row>
    <row r="20" spans="2:4" x14ac:dyDescent="0.25">
      <c r="B20" s="18">
        <v>44566</v>
      </c>
      <c r="C20" t="s">
        <v>74</v>
      </c>
      <c r="D20">
        <v>176</v>
      </c>
    </row>
    <row r="21" spans="2:4" x14ac:dyDescent="0.25">
      <c r="B21" s="18">
        <v>44609</v>
      </c>
      <c r="C21" t="s">
        <v>74</v>
      </c>
      <c r="D21">
        <v>110</v>
      </c>
    </row>
    <row r="22" spans="2:4" x14ac:dyDescent="0.25">
      <c r="B22" s="18">
        <v>44635</v>
      </c>
      <c r="C22" t="s">
        <v>74</v>
      </c>
      <c r="D22">
        <v>146</v>
      </c>
    </row>
    <row r="23" spans="2:4" x14ac:dyDescent="0.25">
      <c r="B23" s="18">
        <v>44618</v>
      </c>
      <c r="C23" t="s">
        <v>74</v>
      </c>
      <c r="D23">
        <v>151</v>
      </c>
    </row>
    <row r="24" spans="2:4" x14ac:dyDescent="0.25">
      <c r="B24" s="18">
        <v>44634</v>
      </c>
      <c r="C24" t="s">
        <v>73</v>
      </c>
      <c r="D24">
        <v>118</v>
      </c>
    </row>
    <row r="25" spans="2:4" x14ac:dyDescent="0.25">
      <c r="B25" s="18">
        <v>44583</v>
      </c>
      <c r="C25" t="s">
        <v>73</v>
      </c>
      <c r="D25">
        <v>182</v>
      </c>
    </row>
    <row r="26" spans="2:4" x14ac:dyDescent="0.25">
      <c r="B26" s="18">
        <v>44567</v>
      </c>
      <c r="C26" t="s">
        <v>73</v>
      </c>
      <c r="D26">
        <v>124</v>
      </c>
    </row>
    <row r="27" spans="2:4" x14ac:dyDescent="0.25">
      <c r="B27" s="18">
        <v>44626</v>
      </c>
      <c r="C27" t="s">
        <v>75</v>
      </c>
      <c r="D27">
        <v>168</v>
      </c>
    </row>
    <row r="28" spans="2:4" x14ac:dyDescent="0.25">
      <c r="B28" s="18">
        <v>44613</v>
      </c>
      <c r="C28" t="s">
        <v>75</v>
      </c>
      <c r="D28">
        <v>108</v>
      </c>
    </row>
    <row r="29" spans="2:4" x14ac:dyDescent="0.25">
      <c r="B29" s="18">
        <v>44617</v>
      </c>
      <c r="C29" t="s">
        <v>74</v>
      </c>
      <c r="D29">
        <v>151</v>
      </c>
    </row>
    <row r="30" spans="2:4" x14ac:dyDescent="0.25">
      <c r="B30" s="18">
        <v>44646</v>
      </c>
      <c r="C30" t="s">
        <v>73</v>
      </c>
      <c r="D30">
        <v>160</v>
      </c>
    </row>
    <row r="31" spans="2:4" x14ac:dyDescent="0.25">
      <c r="B31" s="18">
        <v>44575</v>
      </c>
      <c r="C31" t="s">
        <v>73</v>
      </c>
      <c r="D31">
        <v>140</v>
      </c>
    </row>
    <row r="32" spans="2:4" x14ac:dyDescent="0.25">
      <c r="B32" s="18">
        <v>44600</v>
      </c>
      <c r="C32" t="s">
        <v>75</v>
      </c>
      <c r="D32">
        <v>140</v>
      </c>
    </row>
    <row r="33" spans="2:4" x14ac:dyDescent="0.25">
      <c r="B33" s="18">
        <v>44640</v>
      </c>
      <c r="C33" t="s">
        <v>73</v>
      </c>
      <c r="D33">
        <v>114</v>
      </c>
    </row>
    <row r="34" spans="2:4" x14ac:dyDescent="0.25">
      <c r="B34" s="18">
        <v>44564</v>
      </c>
      <c r="C34" t="s">
        <v>74</v>
      </c>
      <c r="D34">
        <v>145</v>
      </c>
    </row>
    <row r="35" spans="2:4" x14ac:dyDescent="0.25">
      <c r="B35" s="18">
        <v>44601</v>
      </c>
      <c r="C35" t="s">
        <v>74</v>
      </c>
      <c r="D35">
        <v>104</v>
      </c>
    </row>
    <row r="36" spans="2:4" x14ac:dyDescent="0.25">
      <c r="B36" s="18">
        <v>44634</v>
      </c>
      <c r="C36" t="s">
        <v>73</v>
      </c>
      <c r="D36">
        <v>129</v>
      </c>
    </row>
    <row r="37" spans="2:4" x14ac:dyDescent="0.25">
      <c r="B37" s="18">
        <v>44636</v>
      </c>
      <c r="C37" t="s">
        <v>73</v>
      </c>
      <c r="D37">
        <v>159</v>
      </c>
    </row>
    <row r="38" spans="2:4" x14ac:dyDescent="0.25">
      <c r="B38" s="18">
        <v>44572</v>
      </c>
      <c r="C38" t="s">
        <v>73</v>
      </c>
      <c r="D38">
        <v>103</v>
      </c>
    </row>
    <row r="39" spans="2:4" x14ac:dyDescent="0.25">
      <c r="B39" s="18">
        <v>44609</v>
      </c>
      <c r="C39" t="s">
        <v>75</v>
      </c>
      <c r="D39">
        <v>187</v>
      </c>
    </row>
    <row r="40" spans="2:4" x14ac:dyDescent="0.25">
      <c r="B40" s="18">
        <v>44591</v>
      </c>
      <c r="C40" t="s">
        <v>73</v>
      </c>
      <c r="D40">
        <v>137</v>
      </c>
    </row>
    <row r="41" spans="2:4" x14ac:dyDescent="0.25">
      <c r="B41" s="18">
        <v>44562</v>
      </c>
      <c r="C41" t="s">
        <v>73</v>
      </c>
      <c r="D41">
        <v>129</v>
      </c>
    </row>
    <row r="42" spans="2:4" x14ac:dyDescent="0.25">
      <c r="B42" s="18">
        <v>44598</v>
      </c>
      <c r="C42" t="s">
        <v>75</v>
      </c>
      <c r="D42">
        <v>141</v>
      </c>
    </row>
    <row r="43" spans="2:4" x14ac:dyDescent="0.25">
      <c r="B43" s="18">
        <v>44612</v>
      </c>
      <c r="C43" t="s">
        <v>73</v>
      </c>
      <c r="D43">
        <v>103</v>
      </c>
    </row>
    <row r="44" spans="2:4" x14ac:dyDescent="0.25">
      <c r="B44" s="18">
        <v>44606</v>
      </c>
      <c r="C44" t="s">
        <v>73</v>
      </c>
      <c r="D44">
        <v>195</v>
      </c>
    </row>
    <row r="45" spans="2:4" x14ac:dyDescent="0.25">
      <c r="B45" s="18">
        <v>44641</v>
      </c>
      <c r="C45" t="s">
        <v>73</v>
      </c>
      <c r="D45">
        <v>191</v>
      </c>
    </row>
    <row r="46" spans="2:4" x14ac:dyDescent="0.25">
      <c r="B46" s="18">
        <v>44649</v>
      </c>
      <c r="C46" t="s">
        <v>74</v>
      </c>
      <c r="D46">
        <v>150</v>
      </c>
    </row>
    <row r="47" spans="2:4" x14ac:dyDescent="0.25">
      <c r="B47" s="18">
        <v>44628</v>
      </c>
      <c r="C47" t="s">
        <v>73</v>
      </c>
      <c r="D47">
        <v>149</v>
      </c>
    </row>
    <row r="48" spans="2:4" x14ac:dyDescent="0.25">
      <c r="B48" s="18">
        <v>44576</v>
      </c>
      <c r="C48" t="s">
        <v>73</v>
      </c>
      <c r="D48">
        <v>172</v>
      </c>
    </row>
    <row r="49" spans="2:4" x14ac:dyDescent="0.25">
      <c r="B49" s="18">
        <v>44622</v>
      </c>
      <c r="C49" t="s">
        <v>74</v>
      </c>
      <c r="D49">
        <v>163</v>
      </c>
    </row>
    <row r="50" spans="2:4" x14ac:dyDescent="0.25">
      <c r="B50" s="18">
        <v>44651</v>
      </c>
      <c r="C50" t="s">
        <v>73</v>
      </c>
      <c r="D50">
        <v>158</v>
      </c>
    </row>
    <row r="51" spans="2:4" x14ac:dyDescent="0.25">
      <c r="B51" s="18">
        <v>44582</v>
      </c>
      <c r="C51" t="s">
        <v>73</v>
      </c>
      <c r="D51">
        <v>188</v>
      </c>
    </row>
    <row r="52" spans="2:4" x14ac:dyDescent="0.25">
      <c r="B52" s="18">
        <v>44603</v>
      </c>
      <c r="C52" t="s">
        <v>74</v>
      </c>
      <c r="D52">
        <v>112</v>
      </c>
    </row>
    <row r="53" spans="2:4" x14ac:dyDescent="0.25">
      <c r="B53" s="18">
        <v>44640</v>
      </c>
      <c r="C53" t="s">
        <v>73</v>
      </c>
      <c r="D53">
        <v>113</v>
      </c>
    </row>
    <row r="54" spans="2:4" x14ac:dyDescent="0.25">
      <c r="B54" s="18">
        <v>44588</v>
      </c>
      <c r="C54" t="s">
        <v>74</v>
      </c>
      <c r="D54">
        <v>200</v>
      </c>
    </row>
    <row r="55" spans="2:4" x14ac:dyDescent="0.25">
      <c r="B55" s="18">
        <v>44647</v>
      </c>
      <c r="C55" t="s">
        <v>73</v>
      </c>
      <c r="D55">
        <v>179</v>
      </c>
    </row>
    <row r="56" spans="2:4" x14ac:dyDescent="0.25">
      <c r="B56" s="18">
        <v>44593</v>
      </c>
      <c r="C56" t="s">
        <v>73</v>
      </c>
      <c r="D56">
        <v>161</v>
      </c>
    </row>
    <row r="57" spans="2:4" x14ac:dyDescent="0.25">
      <c r="B57" s="18">
        <v>44600</v>
      </c>
      <c r="C57" t="s">
        <v>75</v>
      </c>
      <c r="D57">
        <v>148</v>
      </c>
    </row>
    <row r="58" spans="2:4" x14ac:dyDescent="0.25">
      <c r="B58" s="18">
        <v>44608</v>
      </c>
      <c r="C58" t="s">
        <v>75</v>
      </c>
      <c r="D58">
        <v>197</v>
      </c>
    </row>
    <row r="59" spans="2:4" x14ac:dyDescent="0.25">
      <c r="B59" s="18">
        <v>44589</v>
      </c>
      <c r="C59" t="s">
        <v>74</v>
      </c>
      <c r="D59">
        <v>173</v>
      </c>
    </row>
    <row r="60" spans="2:4" x14ac:dyDescent="0.25">
      <c r="B60" s="18">
        <v>44597</v>
      </c>
      <c r="C60" t="s">
        <v>73</v>
      </c>
      <c r="D60">
        <v>143</v>
      </c>
    </row>
  </sheetData>
  <pageMargins left="0.7" right="0.7" top="0.75" bottom="0.75" header="0.3" footer="0.3"/>
  <pageSetup paperSize="9" orientation="portrait" horizontalDpi="4294967293" verticalDpi="4294967293" r:id="rId2"/>
  <drawing r:id="rId3"/>
  <tableParts count="1">
    <tablePart r:id="rId4"/>
  </tableParts>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C52F-6DE5-49DD-8BFB-8B38D9C2ED66}">
  <sheetPr codeName="Blad1">
    <tabColor rgb="FF00A1CD"/>
  </sheetPr>
  <dimension ref="B1:W121"/>
  <sheetViews>
    <sheetView showGridLines="0" zoomScaleNormal="100" workbookViewId="0"/>
  </sheetViews>
  <sheetFormatPr defaultRowHeight="15" x14ac:dyDescent="0.25"/>
  <cols>
    <col min="1" max="1" width="2.85546875" customWidth="1"/>
    <col min="2" max="2" width="6.7109375" bestFit="1" customWidth="1"/>
    <col min="3" max="3" width="8.5703125" bestFit="1" customWidth="1"/>
    <col min="4" max="4" width="8.5703125" customWidth="1"/>
    <col min="5" max="5" width="15" bestFit="1" customWidth="1"/>
    <col min="6" max="6" width="11.7109375" bestFit="1" customWidth="1"/>
    <col min="7" max="8" width="22.42578125" bestFit="1" customWidth="1"/>
    <col min="9" max="9" width="3.5703125" customWidth="1"/>
    <col min="17" max="17" width="3" customWidth="1"/>
    <col min="18" max="18" width="10" bestFit="1" customWidth="1"/>
    <col min="19" max="19" width="9.28515625" bestFit="1" customWidth="1"/>
    <col min="20" max="20" width="20.5703125" bestFit="1" customWidth="1"/>
    <col min="21" max="21" width="17.42578125" bestFit="1" customWidth="1"/>
    <col min="22" max="22" width="27.85546875" bestFit="1" customWidth="1"/>
    <col min="23" max="23" width="28" bestFit="1" customWidth="1"/>
  </cols>
  <sheetData>
    <row r="1" spans="2:23" ht="15.75" thickBot="1" x14ac:dyDescent="0.3"/>
    <row r="2" spans="2:23" ht="15.75" thickBot="1" x14ac:dyDescent="0.3">
      <c r="B2" s="25" t="s">
        <v>90</v>
      </c>
      <c r="C2" s="29" t="s">
        <v>91</v>
      </c>
      <c r="D2" s="27"/>
      <c r="E2" s="27"/>
      <c r="F2" s="27"/>
      <c r="G2" s="28"/>
    </row>
    <row r="3" spans="2:23" ht="15.75" thickBot="1" x14ac:dyDescent="0.3"/>
    <row r="4" spans="2:23" ht="15.75" thickBot="1" x14ac:dyDescent="0.3">
      <c r="B4" s="23" t="s">
        <v>87</v>
      </c>
      <c r="C4" s="21">
        <v>2021</v>
      </c>
      <c r="D4" s="19">
        <v>2</v>
      </c>
    </row>
    <row r="5" spans="2:23" ht="15.75" thickBot="1" x14ac:dyDescent="0.3">
      <c r="B5" s="24" t="s">
        <v>88</v>
      </c>
      <c r="C5" s="22">
        <v>2021</v>
      </c>
      <c r="D5" s="20">
        <v>52</v>
      </c>
      <c r="F5" s="25" t="s">
        <v>89</v>
      </c>
      <c r="G5" s="26" t="str">
        <f>TEXT(SUMPRODUCT(1*(tblOverlijden[Jaar]=C5),1*(tblOverlijden[Week]=D5),tblOverlijden[Overledenen]),"# ##0")&amp;CHAR(13)&amp;"week "&amp;D5&amp;" "&amp;C5</f>
        <v>3 621_x000D_week 52 2021</v>
      </c>
    </row>
    <row r="8" spans="2:23" x14ac:dyDescent="0.25">
      <c r="B8" t="s">
        <v>6</v>
      </c>
      <c r="C8" t="s">
        <v>7</v>
      </c>
      <c r="D8" t="s">
        <v>28</v>
      </c>
      <c r="E8" t="s">
        <v>8</v>
      </c>
      <c r="F8" t="s">
        <v>9</v>
      </c>
      <c r="G8" t="s">
        <v>10</v>
      </c>
      <c r="H8" t="s">
        <v>11</v>
      </c>
    </row>
    <row r="9" spans="2:23" x14ac:dyDescent="0.25">
      <c r="B9">
        <v>2020</v>
      </c>
      <c r="C9">
        <v>1</v>
      </c>
      <c r="D9" t="str">
        <f>IF(OR(tblOverlijden[[#This Row],[Jaar]]*100+tblOverlijden[[#This Row],[Week]]&lt;($C$4*100+$D$4),tblOverlijden[[#This Row],[Jaar]]*100+tblOverlijden[[#This Row],[Week]]&gt;($C$5*100+$D$5)),"Nee","Ja")</f>
        <v>Nee</v>
      </c>
      <c r="E9" s="3">
        <v>3103</v>
      </c>
      <c r="F9" s="3">
        <v>3277</v>
      </c>
      <c r="G9" s="3">
        <v>2908</v>
      </c>
      <c r="H9" s="3">
        <v>3645</v>
      </c>
      <c r="R9" s="13" t="s">
        <v>28</v>
      </c>
      <c r="S9" t="s">
        <v>29</v>
      </c>
    </row>
    <row r="10" spans="2:23" x14ac:dyDescent="0.25">
      <c r="B10">
        <v>2020</v>
      </c>
      <c r="C10">
        <v>2</v>
      </c>
      <c r="D10" t="str">
        <f>IF(OR(tblOverlijden[[#This Row],[Jaar]]*100+tblOverlijden[[#This Row],[Week]]&lt;($C$4*100+$D$4),tblOverlijden[[#This Row],[Jaar]]*100+tblOverlijden[[#This Row],[Week]]&gt;($C$5*100+$D$5)),"Nee","Ja")</f>
        <v>Nee</v>
      </c>
      <c r="E10" s="3">
        <v>3364</v>
      </c>
      <c r="F10" s="3">
        <v>3311</v>
      </c>
      <c r="G10" s="3">
        <v>2930</v>
      </c>
      <c r="H10" s="3">
        <v>3692</v>
      </c>
    </row>
    <row r="11" spans="2:23" x14ac:dyDescent="0.25">
      <c r="B11">
        <v>2020</v>
      </c>
      <c r="C11">
        <v>3</v>
      </c>
      <c r="D11" t="str">
        <f>IF(OR(tblOverlijden[[#This Row],[Jaar]]*100+tblOverlijden[[#This Row],[Week]]&lt;($C$4*100+$D$4),tblOverlijden[[#This Row],[Jaar]]*100+tblOverlijden[[#This Row],[Week]]&gt;($C$5*100+$D$5)),"Nee","Ja")</f>
        <v>Nee</v>
      </c>
      <c r="E11" s="3">
        <v>3157</v>
      </c>
      <c r="F11" s="3">
        <v>3344</v>
      </c>
      <c r="G11" s="3">
        <v>2945</v>
      </c>
      <c r="H11" s="3">
        <v>3742</v>
      </c>
      <c r="R11" s="13" t="s">
        <v>6</v>
      </c>
      <c r="S11" s="13" t="s">
        <v>7</v>
      </c>
      <c r="T11" t="s">
        <v>31</v>
      </c>
      <c r="U11" t="s">
        <v>32</v>
      </c>
      <c r="V11" t="s">
        <v>34</v>
      </c>
      <c r="W11" t="s">
        <v>33</v>
      </c>
    </row>
    <row r="12" spans="2:23" x14ac:dyDescent="0.25">
      <c r="B12">
        <v>2020</v>
      </c>
      <c r="C12">
        <v>4</v>
      </c>
      <c r="D12" t="str">
        <f>IF(OR(tblOverlijden[[#This Row],[Jaar]]*100+tblOverlijden[[#This Row],[Week]]&lt;($C$4*100+$D$4),tblOverlijden[[#This Row],[Jaar]]*100+tblOverlijden[[#This Row],[Week]]&gt;($C$5*100+$D$5)),"Nee","Ja")</f>
        <v>Nee</v>
      </c>
      <c r="E12" s="3">
        <v>3046</v>
      </c>
      <c r="F12" s="3">
        <v>3392</v>
      </c>
      <c r="G12" s="3">
        <v>3008</v>
      </c>
      <c r="H12" s="3">
        <v>3776</v>
      </c>
      <c r="R12">
        <v>2021</v>
      </c>
      <c r="S12">
        <v>2</v>
      </c>
      <c r="T12" s="4">
        <v>3852</v>
      </c>
      <c r="U12" s="4">
        <v>3343</v>
      </c>
      <c r="V12" s="4">
        <v>3724</v>
      </c>
      <c r="W12" s="4">
        <v>2962</v>
      </c>
    </row>
    <row r="13" spans="2:23" x14ac:dyDescent="0.25">
      <c r="B13">
        <v>2020</v>
      </c>
      <c r="C13">
        <v>5</v>
      </c>
      <c r="D13" t="str">
        <f>IF(OR(tblOverlijden[[#This Row],[Jaar]]*100+tblOverlijden[[#This Row],[Week]]&lt;($C$4*100+$D$4),tblOverlijden[[#This Row],[Jaar]]*100+tblOverlijden[[#This Row],[Week]]&gt;($C$5*100+$D$5)),"Nee","Ja")</f>
        <v>Nee</v>
      </c>
      <c r="E13" s="3">
        <v>3164</v>
      </c>
      <c r="F13" s="3">
        <v>3407</v>
      </c>
      <c r="G13" s="3">
        <v>3027</v>
      </c>
      <c r="H13" s="3">
        <v>3788</v>
      </c>
      <c r="S13">
        <v>3</v>
      </c>
      <c r="T13" s="4">
        <v>3862</v>
      </c>
      <c r="U13" s="4">
        <v>3376</v>
      </c>
      <c r="V13" s="4">
        <v>3775</v>
      </c>
      <c r="W13" s="4">
        <v>2978</v>
      </c>
    </row>
    <row r="14" spans="2:23" x14ac:dyDescent="0.25">
      <c r="B14">
        <v>2020</v>
      </c>
      <c r="C14">
        <v>6</v>
      </c>
      <c r="D14" t="str">
        <f>IF(OR(tblOverlijden[[#This Row],[Jaar]]*100+tblOverlijden[[#This Row],[Week]]&lt;($C$4*100+$D$4),tblOverlijden[[#This Row],[Jaar]]*100+tblOverlijden[[#This Row],[Week]]&gt;($C$5*100+$D$5)),"Nee","Ja")</f>
        <v>Nee</v>
      </c>
      <c r="E14" s="3">
        <v>3196</v>
      </c>
      <c r="F14" s="3">
        <v>3401</v>
      </c>
      <c r="G14" s="3">
        <v>2979</v>
      </c>
      <c r="H14" s="3">
        <v>3823</v>
      </c>
      <c r="S14">
        <v>4</v>
      </c>
      <c r="T14" s="4">
        <v>3716</v>
      </c>
      <c r="U14" s="4">
        <v>3425</v>
      </c>
      <c r="V14" s="4">
        <v>3809</v>
      </c>
      <c r="W14" s="4">
        <v>3040</v>
      </c>
    </row>
    <row r="15" spans="2:23" x14ac:dyDescent="0.25">
      <c r="B15">
        <v>2020</v>
      </c>
      <c r="C15">
        <v>7</v>
      </c>
      <c r="D15" t="str">
        <f>IF(OR(tblOverlijden[[#This Row],[Jaar]]*100+tblOverlijden[[#This Row],[Week]]&lt;($C$4*100+$D$4),tblOverlijden[[#This Row],[Jaar]]*100+tblOverlijden[[#This Row],[Week]]&gt;($C$5*100+$D$5)),"Nee","Ja")</f>
        <v>Nee</v>
      </c>
      <c r="E15" s="3">
        <v>3198</v>
      </c>
      <c r="F15" s="3">
        <v>3408</v>
      </c>
      <c r="G15" s="3">
        <v>2916</v>
      </c>
      <c r="H15" s="3">
        <v>3901</v>
      </c>
      <c r="S15">
        <v>5</v>
      </c>
      <c r="T15" s="4">
        <v>3654</v>
      </c>
      <c r="U15" s="4">
        <v>3440</v>
      </c>
      <c r="V15" s="4">
        <v>3821</v>
      </c>
      <c r="W15" s="4">
        <v>3060</v>
      </c>
    </row>
    <row r="16" spans="2:23" x14ac:dyDescent="0.25">
      <c r="B16">
        <v>2020</v>
      </c>
      <c r="C16">
        <v>8</v>
      </c>
      <c r="D16" t="str">
        <f>IF(OR(tblOverlijden[[#This Row],[Jaar]]*100+tblOverlijden[[#This Row],[Week]]&lt;($C$4*100+$D$4),tblOverlijden[[#This Row],[Jaar]]*100+tblOverlijden[[#This Row],[Week]]&gt;($C$5*100+$D$5)),"Nee","Ja")</f>
        <v>Nee</v>
      </c>
      <c r="E16" s="3">
        <v>2959</v>
      </c>
      <c r="F16" s="3">
        <v>3387</v>
      </c>
      <c r="G16" s="3">
        <v>2851</v>
      </c>
      <c r="H16" s="3">
        <v>3922</v>
      </c>
      <c r="S16">
        <v>6</v>
      </c>
      <c r="T16" s="4">
        <v>3550</v>
      </c>
      <c r="U16" s="4">
        <v>3434</v>
      </c>
      <c r="V16" s="4">
        <v>3856</v>
      </c>
      <c r="W16" s="4">
        <v>3012</v>
      </c>
    </row>
    <row r="17" spans="2:23" x14ac:dyDescent="0.25">
      <c r="B17">
        <v>2020</v>
      </c>
      <c r="C17">
        <v>9</v>
      </c>
      <c r="D17" t="str">
        <f>IF(OR(tblOverlijden[[#This Row],[Jaar]]*100+tblOverlijden[[#This Row],[Week]]&lt;($C$4*100+$D$4),tblOverlijden[[#This Row],[Jaar]]*100+tblOverlijden[[#This Row],[Week]]&gt;($C$5*100+$D$5)),"Nee","Ja")</f>
        <v>Nee</v>
      </c>
      <c r="E17" s="3">
        <v>3098</v>
      </c>
      <c r="F17" s="3">
        <v>3352</v>
      </c>
      <c r="G17" s="3">
        <v>2805</v>
      </c>
      <c r="H17" s="3">
        <v>3898</v>
      </c>
      <c r="S17">
        <v>7</v>
      </c>
      <c r="T17" s="4">
        <v>3528</v>
      </c>
      <c r="U17" s="4">
        <v>3441</v>
      </c>
      <c r="V17" s="4">
        <v>3934</v>
      </c>
      <c r="W17" s="4">
        <v>2949</v>
      </c>
    </row>
    <row r="18" spans="2:23" x14ac:dyDescent="0.25">
      <c r="B18">
        <v>2020</v>
      </c>
      <c r="C18">
        <v>10</v>
      </c>
      <c r="D18" t="str">
        <f>IF(OR(tblOverlijden[[#This Row],[Jaar]]*100+tblOverlijden[[#This Row],[Week]]&lt;($C$4*100+$D$4),tblOverlijden[[#This Row],[Jaar]]*100+tblOverlijden[[#This Row],[Week]]&gt;($C$5*100+$D$5)),"Nee","Ja")</f>
        <v>Nee</v>
      </c>
      <c r="E18" s="3">
        <v>3107</v>
      </c>
      <c r="F18" s="3">
        <v>3315</v>
      </c>
      <c r="G18" s="3">
        <v>2785</v>
      </c>
      <c r="H18" s="3">
        <v>3845</v>
      </c>
      <c r="S18">
        <v>8</v>
      </c>
      <c r="T18" s="4">
        <v>3207</v>
      </c>
      <c r="U18" s="4">
        <v>3420</v>
      </c>
      <c r="V18" s="4">
        <v>3955</v>
      </c>
      <c r="W18" s="4">
        <v>2884</v>
      </c>
    </row>
    <row r="19" spans="2:23" x14ac:dyDescent="0.25">
      <c r="B19">
        <v>2020</v>
      </c>
      <c r="C19">
        <v>11</v>
      </c>
      <c r="D19" t="str">
        <f>IF(OR(tblOverlijden[[#This Row],[Jaar]]*100+tblOverlijden[[#This Row],[Week]]&lt;($C$4*100+$D$4),tblOverlijden[[#This Row],[Jaar]]*100+tblOverlijden[[#This Row],[Week]]&gt;($C$5*100+$D$5)),"Nee","Ja")</f>
        <v>Nee</v>
      </c>
      <c r="E19" s="3">
        <v>3218</v>
      </c>
      <c r="F19" s="3">
        <v>3253</v>
      </c>
      <c r="G19" s="3">
        <v>2756</v>
      </c>
      <c r="H19" s="3">
        <v>3751</v>
      </c>
      <c r="S19">
        <v>9</v>
      </c>
      <c r="T19" s="4">
        <v>3105</v>
      </c>
      <c r="U19" s="4">
        <v>3384</v>
      </c>
      <c r="V19" s="4">
        <v>3931</v>
      </c>
      <c r="W19" s="4">
        <v>2838</v>
      </c>
    </row>
    <row r="20" spans="2:23" x14ac:dyDescent="0.25">
      <c r="B20">
        <v>2020</v>
      </c>
      <c r="C20">
        <v>12</v>
      </c>
      <c r="D20" t="str">
        <f>IF(OR(tblOverlijden[[#This Row],[Jaar]]*100+tblOverlijden[[#This Row],[Week]]&lt;($C$4*100+$D$4),tblOverlijden[[#This Row],[Jaar]]*100+tblOverlijden[[#This Row],[Week]]&gt;($C$5*100+$D$5)),"Nee","Ja")</f>
        <v>Nee</v>
      </c>
      <c r="E20" s="3">
        <v>3614</v>
      </c>
      <c r="F20" s="3">
        <v>3174</v>
      </c>
      <c r="G20" s="3">
        <v>2711</v>
      </c>
      <c r="H20" s="3">
        <v>3637</v>
      </c>
      <c r="S20">
        <v>10</v>
      </c>
      <c r="T20" s="4">
        <v>3245</v>
      </c>
      <c r="U20" s="4">
        <v>3347</v>
      </c>
      <c r="V20" s="4">
        <v>3877</v>
      </c>
      <c r="W20" s="4">
        <v>2817</v>
      </c>
    </row>
    <row r="21" spans="2:23" x14ac:dyDescent="0.25">
      <c r="B21">
        <v>2020</v>
      </c>
      <c r="C21">
        <v>13</v>
      </c>
      <c r="D21" t="str">
        <f>IF(OR(tblOverlijden[[#This Row],[Jaar]]*100+tblOverlijden[[#This Row],[Week]]&lt;($C$4*100+$D$4),tblOverlijden[[#This Row],[Jaar]]*100+tblOverlijden[[#This Row],[Week]]&gt;($C$5*100+$D$5)),"Nee","Ja")</f>
        <v>Nee</v>
      </c>
      <c r="E21" s="3">
        <v>4458</v>
      </c>
      <c r="F21" s="3">
        <v>3104</v>
      </c>
      <c r="G21" s="3">
        <v>2703</v>
      </c>
      <c r="H21" s="3">
        <v>3505</v>
      </c>
      <c r="S21">
        <v>11</v>
      </c>
      <c r="T21" s="4">
        <v>3043</v>
      </c>
      <c r="U21" s="4">
        <v>3285</v>
      </c>
      <c r="V21" s="4">
        <v>3782</v>
      </c>
      <c r="W21" s="4">
        <v>2787</v>
      </c>
    </row>
    <row r="22" spans="2:23" x14ac:dyDescent="0.25">
      <c r="B22">
        <v>2020</v>
      </c>
      <c r="C22">
        <v>14</v>
      </c>
      <c r="D22" t="str">
        <f>IF(OR(tblOverlijden[[#This Row],[Jaar]]*100+tblOverlijden[[#This Row],[Week]]&lt;($C$4*100+$D$4),tblOverlijden[[#This Row],[Jaar]]*100+tblOverlijden[[#This Row],[Week]]&gt;($C$5*100+$D$5)),"Nee","Ja")</f>
        <v>Nee</v>
      </c>
      <c r="E22" s="3">
        <v>5085</v>
      </c>
      <c r="F22" s="3">
        <v>3024</v>
      </c>
      <c r="G22" s="3">
        <v>2712</v>
      </c>
      <c r="H22" s="3">
        <v>3337</v>
      </c>
      <c r="S22">
        <v>12</v>
      </c>
      <c r="T22" s="4">
        <v>3045</v>
      </c>
      <c r="U22" s="4">
        <v>3205</v>
      </c>
      <c r="V22" s="4">
        <v>3668</v>
      </c>
      <c r="W22" s="4">
        <v>2742</v>
      </c>
    </row>
    <row r="23" spans="2:23" x14ac:dyDescent="0.25">
      <c r="B23">
        <v>2020</v>
      </c>
      <c r="C23">
        <v>15</v>
      </c>
      <c r="D23" t="str">
        <f>IF(OR(tblOverlijden[[#This Row],[Jaar]]*100+tblOverlijden[[#This Row],[Week]]&lt;($C$4*100+$D$4),tblOverlijden[[#This Row],[Jaar]]*100+tblOverlijden[[#This Row],[Week]]&gt;($C$5*100+$D$5)),"Nee","Ja")</f>
        <v>Nee</v>
      </c>
      <c r="E23" s="3">
        <v>4982</v>
      </c>
      <c r="F23" s="3">
        <v>2957</v>
      </c>
      <c r="G23" s="3">
        <v>2719</v>
      </c>
      <c r="H23" s="3">
        <v>3195</v>
      </c>
      <c r="S23">
        <v>13</v>
      </c>
      <c r="T23" s="4">
        <v>3178</v>
      </c>
      <c r="U23" s="4">
        <v>3134</v>
      </c>
      <c r="V23" s="4">
        <v>3535</v>
      </c>
      <c r="W23" s="4">
        <v>2733</v>
      </c>
    </row>
    <row r="24" spans="2:23" x14ac:dyDescent="0.25">
      <c r="B24">
        <v>2020</v>
      </c>
      <c r="C24">
        <v>16</v>
      </c>
      <c r="D24" t="str">
        <f>IF(OR(tblOverlijden[[#This Row],[Jaar]]*100+tblOverlijden[[#This Row],[Week]]&lt;($C$4*100+$D$4),tblOverlijden[[#This Row],[Jaar]]*100+tblOverlijden[[#This Row],[Week]]&gt;($C$5*100+$D$5)),"Nee","Ja")</f>
        <v>Nee</v>
      </c>
      <c r="E24" s="3">
        <v>4308</v>
      </c>
      <c r="F24" s="3">
        <v>2915</v>
      </c>
      <c r="G24" s="3">
        <v>2711</v>
      </c>
      <c r="H24" s="3">
        <v>3120</v>
      </c>
      <c r="S24">
        <v>14</v>
      </c>
      <c r="T24" s="4">
        <v>3163</v>
      </c>
      <c r="U24" s="4">
        <v>3054</v>
      </c>
      <c r="V24" s="4">
        <v>3366</v>
      </c>
      <c r="W24" s="4">
        <v>2741</v>
      </c>
    </row>
    <row r="25" spans="2:23" x14ac:dyDescent="0.25">
      <c r="B25">
        <v>2020</v>
      </c>
      <c r="C25">
        <v>17</v>
      </c>
      <c r="D25" t="str">
        <f>IF(OR(tblOverlijden[[#This Row],[Jaar]]*100+tblOverlijden[[#This Row],[Week]]&lt;($C$4*100+$D$4),tblOverlijden[[#This Row],[Jaar]]*100+tblOverlijden[[#This Row],[Week]]&gt;($C$5*100+$D$5)),"Nee","Ja")</f>
        <v>Nee</v>
      </c>
      <c r="E25" s="3">
        <v>3910</v>
      </c>
      <c r="F25" s="3">
        <v>2869</v>
      </c>
      <c r="G25" s="3">
        <v>2677</v>
      </c>
      <c r="H25" s="3">
        <v>3060</v>
      </c>
      <c r="S25">
        <v>15</v>
      </c>
      <c r="T25" s="4">
        <v>3141</v>
      </c>
      <c r="U25" s="4">
        <v>2986</v>
      </c>
      <c r="V25" s="4">
        <v>3224</v>
      </c>
      <c r="W25" s="4">
        <v>2748</v>
      </c>
    </row>
    <row r="26" spans="2:23" x14ac:dyDescent="0.25">
      <c r="B26">
        <v>2020</v>
      </c>
      <c r="C26">
        <v>18</v>
      </c>
      <c r="D26" t="str">
        <f>IF(OR(tblOverlijden[[#This Row],[Jaar]]*100+tblOverlijden[[#This Row],[Week]]&lt;($C$4*100+$D$4),tblOverlijden[[#This Row],[Jaar]]*100+tblOverlijden[[#This Row],[Week]]&gt;($C$5*100+$D$5)),"Nee","Ja")</f>
        <v>Nee</v>
      </c>
      <c r="E26" s="3">
        <v>3383</v>
      </c>
      <c r="F26" s="3">
        <v>2841</v>
      </c>
      <c r="G26" s="3">
        <v>2650</v>
      </c>
      <c r="H26" s="3">
        <v>3032</v>
      </c>
      <c r="S26">
        <v>16</v>
      </c>
      <c r="T26" s="4">
        <v>3144</v>
      </c>
      <c r="U26" s="4">
        <v>2944</v>
      </c>
      <c r="V26" s="4">
        <v>3148</v>
      </c>
      <c r="W26" s="4">
        <v>2739</v>
      </c>
    </row>
    <row r="27" spans="2:23" x14ac:dyDescent="0.25">
      <c r="B27">
        <v>2020</v>
      </c>
      <c r="C27">
        <v>19</v>
      </c>
      <c r="D27" t="str">
        <f>IF(OR(tblOverlijden[[#This Row],[Jaar]]*100+tblOverlijden[[#This Row],[Week]]&lt;($C$4*100+$D$4),tblOverlijden[[#This Row],[Jaar]]*100+tblOverlijden[[#This Row],[Week]]&gt;($C$5*100+$D$5)),"Nee","Ja")</f>
        <v>Nee</v>
      </c>
      <c r="E27" s="3">
        <v>2989</v>
      </c>
      <c r="F27" s="3">
        <v>2821</v>
      </c>
      <c r="G27" s="3">
        <v>2633</v>
      </c>
      <c r="H27" s="3">
        <v>3009</v>
      </c>
      <c r="S27">
        <v>17</v>
      </c>
      <c r="T27" s="4">
        <v>3125</v>
      </c>
      <c r="U27" s="4">
        <v>2897</v>
      </c>
      <c r="V27" s="4">
        <v>3088</v>
      </c>
      <c r="W27" s="4">
        <v>2705</v>
      </c>
    </row>
    <row r="28" spans="2:23" x14ac:dyDescent="0.25">
      <c r="B28">
        <v>2020</v>
      </c>
      <c r="C28">
        <v>20</v>
      </c>
      <c r="D28" t="str">
        <f>IF(OR(tblOverlijden[[#This Row],[Jaar]]*100+tblOverlijden[[#This Row],[Week]]&lt;($C$4*100+$D$4),tblOverlijden[[#This Row],[Jaar]]*100+tblOverlijden[[#This Row],[Week]]&gt;($C$5*100+$D$5)),"Nee","Ja")</f>
        <v>Nee</v>
      </c>
      <c r="E28" s="3">
        <v>2777</v>
      </c>
      <c r="F28" s="3">
        <v>2794</v>
      </c>
      <c r="G28" s="3">
        <v>2626</v>
      </c>
      <c r="H28" s="3">
        <v>2962</v>
      </c>
      <c r="S28">
        <v>18</v>
      </c>
      <c r="T28" s="4">
        <v>3002</v>
      </c>
      <c r="U28" s="4">
        <v>2869</v>
      </c>
      <c r="V28" s="4">
        <v>3060</v>
      </c>
      <c r="W28" s="4">
        <v>2677</v>
      </c>
    </row>
    <row r="29" spans="2:23" x14ac:dyDescent="0.25">
      <c r="B29">
        <v>2020</v>
      </c>
      <c r="C29">
        <v>21</v>
      </c>
      <c r="D29" t="str">
        <f>IF(OR(tblOverlijden[[#This Row],[Jaar]]*100+tblOverlijden[[#This Row],[Week]]&lt;($C$4*100+$D$4),tblOverlijden[[#This Row],[Jaar]]*100+tblOverlijden[[#This Row],[Week]]&gt;($C$5*100+$D$5)),"Nee","Ja")</f>
        <v>Nee</v>
      </c>
      <c r="E29" s="3">
        <v>2770</v>
      </c>
      <c r="F29" s="3">
        <v>2770</v>
      </c>
      <c r="G29" s="3">
        <v>2620</v>
      </c>
      <c r="H29" s="3">
        <v>2920</v>
      </c>
      <c r="S29">
        <v>19</v>
      </c>
      <c r="T29" s="4">
        <v>3018</v>
      </c>
      <c r="U29" s="4">
        <v>2849</v>
      </c>
      <c r="V29" s="4">
        <v>3037</v>
      </c>
      <c r="W29" s="4">
        <v>2660</v>
      </c>
    </row>
    <row r="30" spans="2:23" x14ac:dyDescent="0.25">
      <c r="B30">
        <v>2020</v>
      </c>
      <c r="C30">
        <v>22</v>
      </c>
      <c r="D30" t="str">
        <f>IF(OR(tblOverlijden[[#This Row],[Jaar]]*100+tblOverlijden[[#This Row],[Week]]&lt;($C$4*100+$D$4),tblOverlijden[[#This Row],[Jaar]]*100+tblOverlijden[[#This Row],[Week]]&gt;($C$5*100+$D$5)),"Nee","Ja")</f>
        <v>Nee</v>
      </c>
      <c r="E30" s="3">
        <v>2732</v>
      </c>
      <c r="F30" s="3">
        <v>2753</v>
      </c>
      <c r="G30" s="3">
        <v>2608</v>
      </c>
      <c r="H30" s="3">
        <v>2898</v>
      </c>
      <c r="S30">
        <v>20</v>
      </c>
      <c r="T30" s="4">
        <v>2989</v>
      </c>
      <c r="U30" s="4">
        <v>2821</v>
      </c>
      <c r="V30" s="4">
        <v>2989</v>
      </c>
      <c r="W30" s="4">
        <v>2653</v>
      </c>
    </row>
    <row r="31" spans="2:23" x14ac:dyDescent="0.25">
      <c r="B31">
        <v>2020</v>
      </c>
      <c r="C31">
        <v>23</v>
      </c>
      <c r="D31" t="str">
        <f>IF(OR(tblOverlijden[[#This Row],[Jaar]]*100+tblOverlijden[[#This Row],[Week]]&lt;($C$4*100+$D$4),tblOverlijden[[#This Row],[Jaar]]*100+tblOverlijden[[#This Row],[Week]]&gt;($C$5*100+$D$5)),"Nee","Ja")</f>
        <v>Nee</v>
      </c>
      <c r="E31" s="3">
        <v>2682</v>
      </c>
      <c r="F31" s="3">
        <v>2735</v>
      </c>
      <c r="G31" s="3">
        <v>2591</v>
      </c>
      <c r="H31" s="3">
        <v>2880</v>
      </c>
      <c r="S31">
        <v>21</v>
      </c>
      <c r="T31" s="4">
        <v>2806</v>
      </c>
      <c r="U31" s="4">
        <v>2797</v>
      </c>
      <c r="V31" s="4">
        <v>2947</v>
      </c>
      <c r="W31" s="4">
        <v>2646</v>
      </c>
    </row>
    <row r="32" spans="2:23" x14ac:dyDescent="0.25">
      <c r="B32">
        <v>2020</v>
      </c>
      <c r="C32">
        <v>24</v>
      </c>
      <c r="D32" t="str">
        <f>IF(OR(tblOverlijden[[#This Row],[Jaar]]*100+tblOverlijden[[#This Row],[Week]]&lt;($C$4*100+$D$4),tblOverlijden[[#This Row],[Jaar]]*100+tblOverlijden[[#This Row],[Week]]&gt;($C$5*100+$D$5)),"Nee","Ja")</f>
        <v>Nee</v>
      </c>
      <c r="E32" s="3">
        <v>2689</v>
      </c>
      <c r="F32" s="3">
        <v>2737</v>
      </c>
      <c r="G32" s="3">
        <v>2600</v>
      </c>
      <c r="H32" s="3">
        <v>2875</v>
      </c>
      <c r="S32">
        <v>22</v>
      </c>
      <c r="T32" s="4">
        <v>3009</v>
      </c>
      <c r="U32" s="4">
        <v>2780</v>
      </c>
      <c r="V32" s="4">
        <v>2925</v>
      </c>
      <c r="W32" s="4">
        <v>2635</v>
      </c>
    </row>
    <row r="33" spans="2:23" x14ac:dyDescent="0.25">
      <c r="B33">
        <v>2020</v>
      </c>
      <c r="C33">
        <v>25</v>
      </c>
      <c r="D33" t="str">
        <f>IF(OR(tblOverlijden[[#This Row],[Jaar]]*100+tblOverlijden[[#This Row],[Week]]&lt;($C$4*100+$D$4),tblOverlijden[[#This Row],[Jaar]]*100+tblOverlijden[[#This Row],[Week]]&gt;($C$5*100+$D$5)),"Nee","Ja")</f>
        <v>Nee</v>
      </c>
      <c r="E33" s="3">
        <v>2696</v>
      </c>
      <c r="F33" s="3">
        <v>2725</v>
      </c>
      <c r="G33" s="3">
        <v>2594</v>
      </c>
      <c r="H33" s="3">
        <v>2855</v>
      </c>
      <c r="S33">
        <v>23</v>
      </c>
      <c r="T33" s="4">
        <v>2884</v>
      </c>
      <c r="U33" s="4">
        <v>2762</v>
      </c>
      <c r="V33" s="4">
        <v>2906</v>
      </c>
      <c r="W33" s="4">
        <v>2617</v>
      </c>
    </row>
    <row r="34" spans="2:23" x14ac:dyDescent="0.25">
      <c r="B34">
        <v>2020</v>
      </c>
      <c r="C34">
        <v>26</v>
      </c>
      <c r="D34" t="str">
        <f>IF(OR(tblOverlijden[[#This Row],[Jaar]]*100+tblOverlijden[[#This Row],[Week]]&lt;($C$4*100+$D$4),tblOverlijden[[#This Row],[Jaar]]*100+tblOverlijden[[#This Row],[Week]]&gt;($C$5*100+$D$5)),"Nee","Ja")</f>
        <v>Nee</v>
      </c>
      <c r="E34" s="3">
        <v>2659</v>
      </c>
      <c r="F34" s="3">
        <v>2717</v>
      </c>
      <c r="G34" s="3">
        <v>2577</v>
      </c>
      <c r="H34" s="3">
        <v>2857</v>
      </c>
      <c r="S34">
        <v>24</v>
      </c>
      <c r="T34" s="4">
        <v>2871</v>
      </c>
      <c r="U34" s="4">
        <v>2764</v>
      </c>
      <c r="V34" s="4">
        <v>2901</v>
      </c>
      <c r="W34" s="4">
        <v>2627</v>
      </c>
    </row>
    <row r="35" spans="2:23" x14ac:dyDescent="0.25">
      <c r="B35">
        <v>2020</v>
      </c>
      <c r="C35">
        <v>27</v>
      </c>
      <c r="D35" t="str">
        <f>IF(OR(tblOverlijden[[#This Row],[Jaar]]*100+tblOverlijden[[#This Row],[Week]]&lt;($C$4*100+$D$4),tblOverlijden[[#This Row],[Jaar]]*100+tblOverlijden[[#This Row],[Week]]&gt;($C$5*100+$D$5)),"Nee","Ja")</f>
        <v>Nee</v>
      </c>
      <c r="E35" s="3">
        <v>2638</v>
      </c>
      <c r="F35" s="3">
        <v>2723</v>
      </c>
      <c r="G35" s="3">
        <v>2544</v>
      </c>
      <c r="H35" s="3">
        <v>2902</v>
      </c>
      <c r="S35">
        <v>25</v>
      </c>
      <c r="T35" s="4">
        <v>2675</v>
      </c>
      <c r="U35" s="4">
        <v>2751</v>
      </c>
      <c r="V35" s="4">
        <v>2882</v>
      </c>
      <c r="W35" s="4">
        <v>2620</v>
      </c>
    </row>
    <row r="36" spans="2:23" x14ac:dyDescent="0.25">
      <c r="B36">
        <v>2020</v>
      </c>
      <c r="C36">
        <v>28</v>
      </c>
      <c r="D36" t="str">
        <f>IF(OR(tblOverlijden[[#This Row],[Jaar]]*100+tblOverlijden[[#This Row],[Week]]&lt;($C$4*100+$D$4),tblOverlijden[[#This Row],[Jaar]]*100+tblOverlijden[[#This Row],[Week]]&gt;($C$5*100+$D$5)),"Nee","Ja")</f>
        <v>Nee</v>
      </c>
      <c r="E36" s="3">
        <v>2619</v>
      </c>
      <c r="F36" s="3">
        <v>2719</v>
      </c>
      <c r="G36" s="3">
        <v>2515</v>
      </c>
      <c r="H36" s="3">
        <v>2923</v>
      </c>
      <c r="S36">
        <v>26</v>
      </c>
      <c r="T36" s="4">
        <v>2793</v>
      </c>
      <c r="U36" s="4">
        <v>2743</v>
      </c>
      <c r="V36" s="4">
        <v>2883</v>
      </c>
      <c r="W36" s="4">
        <v>2603</v>
      </c>
    </row>
    <row r="37" spans="2:23" x14ac:dyDescent="0.25">
      <c r="B37">
        <v>2020</v>
      </c>
      <c r="C37">
        <v>29</v>
      </c>
      <c r="D37" t="str">
        <f>IF(OR(tblOverlijden[[#This Row],[Jaar]]*100+tblOverlijden[[#This Row],[Week]]&lt;($C$4*100+$D$4),tblOverlijden[[#This Row],[Jaar]]*100+tblOverlijden[[#This Row],[Week]]&gt;($C$5*100+$D$5)),"Nee","Ja")</f>
        <v>Nee</v>
      </c>
      <c r="E37" s="3">
        <v>2528</v>
      </c>
      <c r="F37" s="3">
        <v>2720</v>
      </c>
      <c r="G37" s="3">
        <v>2507</v>
      </c>
      <c r="H37" s="3">
        <v>2934</v>
      </c>
      <c r="S37">
        <v>27</v>
      </c>
      <c r="T37" s="4">
        <v>2838</v>
      </c>
      <c r="U37" s="4">
        <v>2750</v>
      </c>
      <c r="V37" s="4">
        <v>2929</v>
      </c>
      <c r="W37" s="4">
        <v>2571</v>
      </c>
    </row>
    <row r="38" spans="2:23" x14ac:dyDescent="0.25">
      <c r="B38">
        <v>2020</v>
      </c>
      <c r="C38">
        <v>30</v>
      </c>
      <c r="D38" t="str">
        <f>IF(OR(tblOverlijden[[#This Row],[Jaar]]*100+tblOverlijden[[#This Row],[Week]]&lt;($C$4*100+$D$4),tblOverlijden[[#This Row],[Jaar]]*100+tblOverlijden[[#This Row],[Week]]&gt;($C$5*100+$D$5)),"Nee","Ja")</f>
        <v>Nee</v>
      </c>
      <c r="E38" s="3">
        <v>2673</v>
      </c>
      <c r="F38" s="3">
        <v>2707</v>
      </c>
      <c r="G38" s="3">
        <v>2515</v>
      </c>
      <c r="H38" s="3">
        <v>2900</v>
      </c>
      <c r="S38">
        <v>28</v>
      </c>
      <c r="T38" s="4">
        <v>2871</v>
      </c>
      <c r="U38" s="4">
        <v>2745</v>
      </c>
      <c r="V38" s="4">
        <v>2949</v>
      </c>
      <c r="W38" s="4">
        <v>2541</v>
      </c>
    </row>
    <row r="39" spans="2:23" x14ac:dyDescent="0.25">
      <c r="B39">
        <v>2020</v>
      </c>
      <c r="C39">
        <v>31</v>
      </c>
      <c r="D39" t="str">
        <f>IF(OR(tblOverlijden[[#This Row],[Jaar]]*100+tblOverlijden[[#This Row],[Week]]&lt;($C$4*100+$D$4),tblOverlijden[[#This Row],[Jaar]]*100+tblOverlijden[[#This Row],[Week]]&gt;($C$5*100+$D$5)),"Nee","Ja")</f>
        <v>Nee</v>
      </c>
      <c r="E39" s="3">
        <v>2666</v>
      </c>
      <c r="F39" s="3">
        <v>2687</v>
      </c>
      <c r="G39" s="3">
        <v>2492</v>
      </c>
      <c r="H39" s="3">
        <v>2882</v>
      </c>
      <c r="S39">
        <v>29</v>
      </c>
      <c r="T39" s="4">
        <v>2776</v>
      </c>
      <c r="U39" s="4">
        <v>2747</v>
      </c>
      <c r="V39" s="4">
        <v>2960</v>
      </c>
      <c r="W39" s="4">
        <v>2534</v>
      </c>
    </row>
    <row r="40" spans="2:23" x14ac:dyDescent="0.25">
      <c r="B40">
        <v>2020</v>
      </c>
      <c r="C40">
        <v>32</v>
      </c>
      <c r="D40" t="str">
        <f>IF(OR(tblOverlijden[[#This Row],[Jaar]]*100+tblOverlijden[[#This Row],[Week]]&lt;($C$4*100+$D$4),tblOverlijden[[#This Row],[Jaar]]*100+tblOverlijden[[#This Row],[Week]]&gt;($C$5*100+$D$5)),"Nee","Ja")</f>
        <v>Nee</v>
      </c>
      <c r="E40" s="3">
        <v>2642</v>
      </c>
      <c r="F40" s="3">
        <v>2682</v>
      </c>
      <c r="G40" s="3">
        <v>2483</v>
      </c>
      <c r="H40" s="3">
        <v>2881</v>
      </c>
      <c r="S40">
        <v>30</v>
      </c>
      <c r="T40" s="4">
        <v>2911</v>
      </c>
      <c r="U40" s="4">
        <v>2734</v>
      </c>
      <c r="V40" s="4">
        <v>2926</v>
      </c>
      <c r="W40" s="4">
        <v>2541</v>
      </c>
    </row>
    <row r="41" spans="2:23" x14ac:dyDescent="0.25">
      <c r="B41">
        <v>2020</v>
      </c>
      <c r="C41">
        <v>33</v>
      </c>
      <c r="D41" t="str">
        <f>IF(OR(tblOverlijden[[#This Row],[Jaar]]*100+tblOverlijden[[#This Row],[Week]]&lt;($C$4*100+$D$4),tblOverlijden[[#This Row],[Jaar]]*100+tblOverlijden[[#This Row],[Week]]&gt;($C$5*100+$D$5)),"Nee","Ja")</f>
        <v>Nee</v>
      </c>
      <c r="E41" s="3">
        <v>3209</v>
      </c>
      <c r="F41" s="3">
        <v>2669</v>
      </c>
      <c r="G41" s="3">
        <v>2481</v>
      </c>
      <c r="H41" s="3">
        <v>2857</v>
      </c>
      <c r="S41">
        <v>31</v>
      </c>
      <c r="T41" s="4">
        <v>2959</v>
      </c>
      <c r="U41" s="4">
        <v>2713</v>
      </c>
      <c r="V41" s="4">
        <v>2908</v>
      </c>
      <c r="W41" s="4">
        <v>2518</v>
      </c>
    </row>
    <row r="42" spans="2:23" x14ac:dyDescent="0.25">
      <c r="B42">
        <v>2020</v>
      </c>
      <c r="C42">
        <v>34</v>
      </c>
      <c r="D42" t="str">
        <f>IF(OR(tblOverlijden[[#This Row],[Jaar]]*100+tblOverlijden[[#This Row],[Week]]&lt;($C$4*100+$D$4),tblOverlijden[[#This Row],[Jaar]]*100+tblOverlijden[[#This Row],[Week]]&gt;($C$5*100+$D$5)),"Nee","Ja")</f>
        <v>Nee</v>
      </c>
      <c r="E42" s="3">
        <v>2856</v>
      </c>
      <c r="F42" s="3">
        <v>2663</v>
      </c>
      <c r="G42" s="3">
        <v>2510</v>
      </c>
      <c r="H42" s="3">
        <v>2815</v>
      </c>
      <c r="S42">
        <v>32</v>
      </c>
      <c r="T42" s="4">
        <v>2839</v>
      </c>
      <c r="U42" s="4">
        <v>2708</v>
      </c>
      <c r="V42" s="4">
        <v>2907</v>
      </c>
      <c r="W42" s="4">
        <v>2509</v>
      </c>
    </row>
    <row r="43" spans="2:23" x14ac:dyDescent="0.25">
      <c r="B43">
        <v>2020</v>
      </c>
      <c r="C43">
        <v>35</v>
      </c>
      <c r="D43" t="str">
        <f>IF(OR(tblOverlijden[[#This Row],[Jaar]]*100+tblOverlijden[[#This Row],[Week]]&lt;($C$4*100+$D$4),tblOverlijden[[#This Row],[Jaar]]*100+tblOverlijden[[#This Row],[Week]]&gt;($C$5*100+$D$5)),"Nee","Ja")</f>
        <v>Nee</v>
      </c>
      <c r="E43" s="3">
        <v>2735</v>
      </c>
      <c r="F43" s="3">
        <v>2667</v>
      </c>
      <c r="G43" s="3">
        <v>2526</v>
      </c>
      <c r="H43" s="3">
        <v>2807</v>
      </c>
      <c r="S43">
        <v>33</v>
      </c>
      <c r="T43" s="4">
        <v>2899</v>
      </c>
      <c r="U43" s="4">
        <v>2695</v>
      </c>
      <c r="V43" s="4">
        <v>2883</v>
      </c>
      <c r="W43" s="4">
        <v>2507</v>
      </c>
    </row>
    <row r="44" spans="2:23" x14ac:dyDescent="0.25">
      <c r="B44">
        <v>2020</v>
      </c>
      <c r="C44">
        <v>36</v>
      </c>
      <c r="D44" t="str">
        <f>IF(OR(tblOverlijden[[#This Row],[Jaar]]*100+tblOverlijden[[#This Row],[Week]]&lt;($C$4*100+$D$4),tblOverlijden[[#This Row],[Jaar]]*100+tblOverlijden[[#This Row],[Week]]&gt;($C$5*100+$D$5)),"Nee","Ja")</f>
        <v>Nee</v>
      </c>
      <c r="E44" s="3">
        <v>2692</v>
      </c>
      <c r="F44" s="3">
        <v>2676</v>
      </c>
      <c r="G44" s="3">
        <v>2549</v>
      </c>
      <c r="H44" s="3">
        <v>2804</v>
      </c>
      <c r="S44">
        <v>34</v>
      </c>
      <c r="T44" s="4">
        <v>2926</v>
      </c>
      <c r="U44" s="4">
        <v>2688</v>
      </c>
      <c r="V44" s="4">
        <v>2841</v>
      </c>
      <c r="W44" s="4">
        <v>2535</v>
      </c>
    </row>
    <row r="45" spans="2:23" x14ac:dyDescent="0.25">
      <c r="B45">
        <v>2020</v>
      </c>
      <c r="C45">
        <v>37</v>
      </c>
      <c r="D45" t="str">
        <f>IF(OR(tblOverlijden[[#This Row],[Jaar]]*100+tblOverlijden[[#This Row],[Week]]&lt;($C$4*100+$D$4),tblOverlijden[[#This Row],[Jaar]]*100+tblOverlijden[[#This Row],[Week]]&gt;($C$5*100+$D$5)),"Nee","Ja")</f>
        <v>Nee</v>
      </c>
      <c r="E45" s="3">
        <v>2742</v>
      </c>
      <c r="F45" s="3">
        <v>2698</v>
      </c>
      <c r="G45" s="3">
        <v>2564</v>
      </c>
      <c r="H45" s="3">
        <v>2832</v>
      </c>
      <c r="S45">
        <v>35</v>
      </c>
      <c r="T45" s="4">
        <v>2859</v>
      </c>
      <c r="U45" s="4">
        <v>2693</v>
      </c>
      <c r="V45" s="4">
        <v>2833</v>
      </c>
      <c r="W45" s="4">
        <v>2552</v>
      </c>
    </row>
    <row r="46" spans="2:23" x14ac:dyDescent="0.25">
      <c r="B46">
        <v>2020</v>
      </c>
      <c r="C46">
        <v>38</v>
      </c>
      <c r="D46" t="str">
        <f>IF(OR(tblOverlijden[[#This Row],[Jaar]]*100+tblOverlijden[[#This Row],[Week]]&lt;($C$4*100+$D$4),tblOverlijden[[#This Row],[Jaar]]*100+tblOverlijden[[#This Row],[Week]]&gt;($C$5*100+$D$5)),"Nee","Ja")</f>
        <v>Nee</v>
      </c>
      <c r="E46" s="3">
        <v>2721</v>
      </c>
      <c r="F46" s="3">
        <v>2729</v>
      </c>
      <c r="G46" s="3">
        <v>2585</v>
      </c>
      <c r="H46" s="3">
        <v>2873</v>
      </c>
      <c r="S46">
        <v>36</v>
      </c>
      <c r="T46" s="4">
        <v>3090</v>
      </c>
      <c r="U46" s="4">
        <v>2702</v>
      </c>
      <c r="V46" s="4">
        <v>2829</v>
      </c>
      <c r="W46" s="4">
        <v>2575</v>
      </c>
    </row>
    <row r="47" spans="2:23" x14ac:dyDescent="0.25">
      <c r="B47">
        <v>2020</v>
      </c>
      <c r="C47">
        <v>39</v>
      </c>
      <c r="D47" t="str">
        <f>IF(OR(tblOverlijden[[#This Row],[Jaar]]*100+tblOverlijden[[#This Row],[Week]]&lt;($C$4*100+$D$4),tblOverlijden[[#This Row],[Jaar]]*100+tblOverlijden[[#This Row],[Week]]&gt;($C$5*100+$D$5)),"Nee","Ja")</f>
        <v>Nee</v>
      </c>
      <c r="E47" s="3">
        <v>2891</v>
      </c>
      <c r="F47" s="3">
        <v>2752</v>
      </c>
      <c r="G47" s="3">
        <v>2618</v>
      </c>
      <c r="H47" s="3">
        <v>2886</v>
      </c>
      <c r="S47">
        <v>37</v>
      </c>
      <c r="T47" s="4">
        <v>2918</v>
      </c>
      <c r="U47" s="4">
        <v>2724</v>
      </c>
      <c r="V47" s="4">
        <v>2858</v>
      </c>
      <c r="W47" s="4">
        <v>2590</v>
      </c>
    </row>
    <row r="48" spans="2:23" x14ac:dyDescent="0.25">
      <c r="B48">
        <v>2020</v>
      </c>
      <c r="C48">
        <v>40</v>
      </c>
      <c r="D48" t="str">
        <f>IF(OR(tblOverlijden[[#This Row],[Jaar]]*100+tblOverlijden[[#This Row],[Week]]&lt;($C$4*100+$D$4),tblOverlijden[[#This Row],[Jaar]]*100+tblOverlijden[[#This Row],[Week]]&gt;($C$5*100+$D$5)),"Nee","Ja")</f>
        <v>Nee</v>
      </c>
      <c r="E48" s="3">
        <v>3002</v>
      </c>
      <c r="F48" s="3">
        <v>2786</v>
      </c>
      <c r="G48" s="3">
        <v>2628</v>
      </c>
      <c r="H48" s="3">
        <v>2943</v>
      </c>
      <c r="S48">
        <v>38</v>
      </c>
      <c r="T48" s="4">
        <v>2889</v>
      </c>
      <c r="U48" s="4">
        <v>2755</v>
      </c>
      <c r="V48" s="4">
        <v>2899</v>
      </c>
      <c r="W48" s="4">
        <v>2612</v>
      </c>
    </row>
    <row r="49" spans="2:23" x14ac:dyDescent="0.25">
      <c r="B49">
        <v>2020</v>
      </c>
      <c r="C49">
        <v>41</v>
      </c>
      <c r="D49" t="str">
        <f>IF(OR(tblOverlijden[[#This Row],[Jaar]]*100+tblOverlijden[[#This Row],[Week]]&lt;($C$4*100+$D$4),tblOverlijden[[#This Row],[Jaar]]*100+tblOverlijden[[#This Row],[Week]]&gt;($C$5*100+$D$5)),"Nee","Ja")</f>
        <v>Nee</v>
      </c>
      <c r="E49" s="3">
        <v>3022</v>
      </c>
      <c r="F49" s="3">
        <v>2807</v>
      </c>
      <c r="G49" s="3">
        <v>2655</v>
      </c>
      <c r="H49" s="3">
        <v>2960</v>
      </c>
      <c r="S49">
        <v>39</v>
      </c>
      <c r="T49" s="4">
        <v>3071</v>
      </c>
      <c r="U49" s="4">
        <v>2778</v>
      </c>
      <c r="V49" s="4">
        <v>2912</v>
      </c>
      <c r="W49" s="4">
        <v>2644</v>
      </c>
    </row>
    <row r="50" spans="2:23" x14ac:dyDescent="0.25">
      <c r="B50">
        <v>2020</v>
      </c>
      <c r="C50">
        <v>42</v>
      </c>
      <c r="D50" t="str">
        <f>IF(OR(tblOverlijden[[#This Row],[Jaar]]*100+tblOverlijden[[#This Row],[Week]]&lt;($C$4*100+$D$4),tblOverlijden[[#This Row],[Jaar]]*100+tblOverlijden[[#This Row],[Week]]&gt;($C$5*100+$D$5)),"Nee","Ja")</f>
        <v>Nee</v>
      </c>
      <c r="E50" s="3">
        <v>3222</v>
      </c>
      <c r="F50" s="3">
        <v>2839</v>
      </c>
      <c r="G50" s="3">
        <v>2677</v>
      </c>
      <c r="H50" s="3">
        <v>3001</v>
      </c>
      <c r="S50">
        <v>40</v>
      </c>
      <c r="T50" s="4">
        <v>3069</v>
      </c>
      <c r="U50" s="4">
        <v>2813</v>
      </c>
      <c r="V50" s="4">
        <v>2970</v>
      </c>
      <c r="W50" s="4">
        <v>2655</v>
      </c>
    </row>
    <row r="51" spans="2:23" x14ac:dyDescent="0.25">
      <c r="B51">
        <v>2020</v>
      </c>
      <c r="C51">
        <v>43</v>
      </c>
      <c r="D51" t="str">
        <f>IF(OR(tblOverlijden[[#This Row],[Jaar]]*100+tblOverlijden[[#This Row],[Week]]&lt;($C$4*100+$D$4),tblOverlijden[[#This Row],[Jaar]]*100+tblOverlijden[[#This Row],[Week]]&gt;($C$5*100+$D$5)),"Nee","Ja")</f>
        <v>Nee</v>
      </c>
      <c r="E51" s="3">
        <v>3448</v>
      </c>
      <c r="F51" s="3">
        <v>2862</v>
      </c>
      <c r="G51" s="3">
        <v>2661</v>
      </c>
      <c r="H51" s="3">
        <v>3063</v>
      </c>
      <c r="S51">
        <v>41</v>
      </c>
      <c r="T51" s="4">
        <v>3062</v>
      </c>
      <c r="U51" s="4">
        <v>2835</v>
      </c>
      <c r="V51" s="4">
        <v>2987</v>
      </c>
      <c r="W51" s="4">
        <v>2682</v>
      </c>
    </row>
    <row r="52" spans="2:23" x14ac:dyDescent="0.25">
      <c r="B52">
        <v>2020</v>
      </c>
      <c r="C52">
        <v>44</v>
      </c>
      <c r="D52" t="str">
        <f>IF(OR(tblOverlijden[[#This Row],[Jaar]]*100+tblOverlijden[[#This Row],[Week]]&lt;($C$4*100+$D$4),tblOverlijden[[#This Row],[Jaar]]*100+tblOverlijden[[#This Row],[Week]]&gt;($C$5*100+$D$5)),"Nee","Ja")</f>
        <v>Nee</v>
      </c>
      <c r="E52" s="3">
        <v>3687</v>
      </c>
      <c r="F52" s="3">
        <v>2889</v>
      </c>
      <c r="G52" s="3">
        <v>2683</v>
      </c>
      <c r="H52" s="3">
        <v>3095</v>
      </c>
      <c r="S52">
        <v>42</v>
      </c>
      <c r="T52" s="4">
        <v>3272</v>
      </c>
      <c r="U52" s="4">
        <v>2866</v>
      </c>
      <c r="V52" s="4">
        <v>3028</v>
      </c>
      <c r="W52" s="4">
        <v>2705</v>
      </c>
    </row>
    <row r="53" spans="2:23" x14ac:dyDescent="0.25">
      <c r="B53">
        <v>2020</v>
      </c>
      <c r="C53">
        <v>45</v>
      </c>
      <c r="D53" t="str">
        <f>IF(OR(tblOverlijden[[#This Row],[Jaar]]*100+tblOverlijden[[#This Row],[Week]]&lt;($C$4*100+$D$4),tblOverlijden[[#This Row],[Jaar]]*100+tblOverlijden[[#This Row],[Week]]&gt;($C$5*100+$D$5)),"Nee","Ja")</f>
        <v>Nee</v>
      </c>
      <c r="E53" s="3">
        <v>3589</v>
      </c>
      <c r="F53" s="3">
        <v>2902</v>
      </c>
      <c r="G53" s="3">
        <v>2692</v>
      </c>
      <c r="H53" s="3">
        <v>3111</v>
      </c>
      <c r="S53">
        <v>43</v>
      </c>
      <c r="T53" s="4">
        <v>3385</v>
      </c>
      <c r="U53" s="4">
        <v>2889</v>
      </c>
      <c r="V53" s="4">
        <v>3090</v>
      </c>
      <c r="W53" s="4">
        <v>2688</v>
      </c>
    </row>
    <row r="54" spans="2:23" x14ac:dyDescent="0.25">
      <c r="B54">
        <v>2020</v>
      </c>
      <c r="C54">
        <v>46</v>
      </c>
      <c r="D54" t="str">
        <f>IF(OR(tblOverlijden[[#This Row],[Jaar]]*100+tblOverlijden[[#This Row],[Week]]&lt;($C$4*100+$D$4),tblOverlijden[[#This Row],[Jaar]]*100+tblOverlijden[[#This Row],[Week]]&gt;($C$5*100+$D$5)),"Nee","Ja")</f>
        <v>Nee</v>
      </c>
      <c r="E54" s="3">
        <v>3580</v>
      </c>
      <c r="F54" s="3">
        <v>2932</v>
      </c>
      <c r="G54" s="3">
        <v>2710</v>
      </c>
      <c r="H54" s="3">
        <v>3155</v>
      </c>
      <c r="S54">
        <v>44</v>
      </c>
      <c r="T54" s="4">
        <v>3510</v>
      </c>
      <c r="U54" s="4">
        <v>2917</v>
      </c>
      <c r="V54" s="4">
        <v>3123</v>
      </c>
      <c r="W54" s="4">
        <v>2711</v>
      </c>
    </row>
    <row r="55" spans="2:23" x14ac:dyDescent="0.25">
      <c r="B55">
        <v>2020</v>
      </c>
      <c r="C55">
        <v>47</v>
      </c>
      <c r="D55" t="str">
        <f>IF(OR(tblOverlijden[[#This Row],[Jaar]]*100+tblOverlijden[[#This Row],[Week]]&lt;($C$4*100+$D$4),tblOverlijden[[#This Row],[Jaar]]*100+tblOverlijden[[#This Row],[Week]]&gt;($C$5*100+$D$5)),"Nee","Ja")</f>
        <v>Nee</v>
      </c>
      <c r="E55" s="3">
        <v>3335</v>
      </c>
      <c r="F55" s="3">
        <v>2972</v>
      </c>
      <c r="G55" s="3">
        <v>2742</v>
      </c>
      <c r="H55" s="3">
        <v>3202</v>
      </c>
      <c r="S55">
        <v>45</v>
      </c>
      <c r="T55" s="4">
        <v>3782</v>
      </c>
      <c r="U55" s="4">
        <v>2930</v>
      </c>
      <c r="V55" s="4">
        <v>3139</v>
      </c>
      <c r="W55" s="4">
        <v>2720</v>
      </c>
    </row>
    <row r="56" spans="2:23" x14ac:dyDescent="0.25">
      <c r="B56">
        <v>2020</v>
      </c>
      <c r="C56">
        <v>48</v>
      </c>
      <c r="D56" t="str">
        <f>IF(OR(tblOverlijden[[#This Row],[Jaar]]*100+tblOverlijden[[#This Row],[Week]]&lt;($C$4*100+$D$4),tblOverlijden[[#This Row],[Jaar]]*100+tblOverlijden[[#This Row],[Week]]&gt;($C$5*100+$D$5)),"Nee","Ja")</f>
        <v>Nee</v>
      </c>
      <c r="E56" s="3">
        <v>3405</v>
      </c>
      <c r="F56" s="3">
        <v>3012</v>
      </c>
      <c r="G56" s="3">
        <v>2762</v>
      </c>
      <c r="H56" s="3">
        <v>3263</v>
      </c>
      <c r="S56">
        <v>46</v>
      </c>
      <c r="T56" s="4">
        <v>3994</v>
      </c>
      <c r="U56" s="4">
        <v>2960</v>
      </c>
      <c r="V56" s="4">
        <v>3183</v>
      </c>
      <c r="W56" s="4">
        <v>2738</v>
      </c>
    </row>
    <row r="57" spans="2:23" x14ac:dyDescent="0.25">
      <c r="B57">
        <v>2020</v>
      </c>
      <c r="C57">
        <v>49</v>
      </c>
      <c r="D57" t="str">
        <f>IF(OR(tblOverlijden[[#This Row],[Jaar]]*100+tblOverlijden[[#This Row],[Week]]&lt;($C$4*100+$D$4),tblOverlijden[[#This Row],[Jaar]]*100+tblOverlijden[[#This Row],[Week]]&gt;($C$5*100+$D$5)),"Nee","Ja")</f>
        <v>Nee</v>
      </c>
      <c r="E57" s="3">
        <v>3530</v>
      </c>
      <c r="F57" s="3">
        <v>3037</v>
      </c>
      <c r="G57" s="3">
        <v>2742</v>
      </c>
      <c r="H57" s="3">
        <v>3332</v>
      </c>
      <c r="S57">
        <v>47</v>
      </c>
      <c r="T57" s="4">
        <v>4187</v>
      </c>
      <c r="U57" s="4">
        <v>3001</v>
      </c>
      <c r="V57" s="4">
        <v>3231</v>
      </c>
      <c r="W57" s="4">
        <v>2771</v>
      </c>
    </row>
    <row r="58" spans="2:23" x14ac:dyDescent="0.25">
      <c r="B58">
        <v>2020</v>
      </c>
      <c r="C58">
        <v>50</v>
      </c>
      <c r="D58" t="str">
        <f>IF(OR(tblOverlijden[[#This Row],[Jaar]]*100+tblOverlijden[[#This Row],[Week]]&lt;($C$4*100+$D$4),tblOverlijden[[#This Row],[Jaar]]*100+tblOverlijden[[#This Row],[Week]]&gt;($C$5*100+$D$5)),"Nee","Ja")</f>
        <v>Nee</v>
      </c>
      <c r="E58" s="3">
        <v>3615</v>
      </c>
      <c r="F58" s="3">
        <v>3100</v>
      </c>
      <c r="G58" s="3">
        <v>2800</v>
      </c>
      <c r="H58" s="3">
        <v>3399</v>
      </c>
      <c r="S58">
        <v>48</v>
      </c>
      <c r="T58" s="4">
        <v>4386</v>
      </c>
      <c r="U58" s="4">
        <v>3042</v>
      </c>
      <c r="V58" s="4">
        <v>3292</v>
      </c>
      <c r="W58" s="4">
        <v>2791</v>
      </c>
    </row>
    <row r="59" spans="2:23" x14ac:dyDescent="0.25">
      <c r="B59">
        <v>2020</v>
      </c>
      <c r="C59">
        <v>51</v>
      </c>
      <c r="D59" t="str">
        <f>IF(OR(tblOverlijden[[#This Row],[Jaar]]*100+tblOverlijden[[#This Row],[Week]]&lt;($C$4*100+$D$4),tblOverlijden[[#This Row],[Jaar]]*100+tblOverlijden[[#This Row],[Week]]&gt;($C$5*100+$D$5)),"Nee","Ja")</f>
        <v>Nee</v>
      </c>
      <c r="E59" s="3">
        <v>3909</v>
      </c>
      <c r="F59" s="3">
        <v>3166</v>
      </c>
      <c r="G59" s="3">
        <v>2830</v>
      </c>
      <c r="H59" s="3">
        <v>3501</v>
      </c>
      <c r="S59">
        <v>49</v>
      </c>
      <c r="T59" s="4">
        <v>4362</v>
      </c>
      <c r="U59" s="4">
        <v>3066</v>
      </c>
      <c r="V59" s="4">
        <v>3361</v>
      </c>
      <c r="W59" s="4">
        <v>2771</v>
      </c>
    </row>
    <row r="60" spans="2:23" x14ac:dyDescent="0.25">
      <c r="B60">
        <v>2020</v>
      </c>
      <c r="C60">
        <v>52</v>
      </c>
      <c r="D60" t="str">
        <f>IF(OR(tblOverlijden[[#This Row],[Jaar]]*100+tblOverlijden[[#This Row],[Week]]&lt;($C$4*100+$D$4),tblOverlijden[[#This Row],[Jaar]]*100+tblOverlijden[[#This Row],[Week]]&gt;($C$5*100+$D$5)),"Nee","Ja")</f>
        <v>Nee</v>
      </c>
      <c r="E60" s="3">
        <v>3867</v>
      </c>
      <c r="F60" s="3">
        <v>3222</v>
      </c>
      <c r="G60" s="3">
        <v>2871</v>
      </c>
      <c r="H60" s="3">
        <v>3573</v>
      </c>
      <c r="S60">
        <v>50</v>
      </c>
      <c r="T60" s="4">
        <v>4030</v>
      </c>
      <c r="U60" s="4">
        <v>3130</v>
      </c>
      <c r="V60" s="4">
        <v>3429</v>
      </c>
      <c r="W60" s="4">
        <v>2830</v>
      </c>
    </row>
    <row r="61" spans="2:23" x14ac:dyDescent="0.25">
      <c r="B61">
        <v>2020</v>
      </c>
      <c r="C61">
        <v>53</v>
      </c>
      <c r="D61" t="str">
        <f>IF(OR(tblOverlijden[[#This Row],[Jaar]]*100+tblOverlijden[[#This Row],[Week]]&lt;($C$4*100+$D$4),tblOverlijden[[#This Row],[Jaar]]*100+tblOverlijden[[#This Row],[Week]]&gt;($C$5*100+$D$5)),"Nee","Ja")</f>
        <v>Nee</v>
      </c>
      <c r="E61" s="3">
        <v>4103</v>
      </c>
      <c r="F61" s="3">
        <v>3266</v>
      </c>
      <c r="G61" s="3">
        <v>2906</v>
      </c>
      <c r="H61" s="3">
        <v>3625</v>
      </c>
      <c r="S61">
        <v>51</v>
      </c>
      <c r="T61" s="4">
        <v>3733</v>
      </c>
      <c r="U61" s="4">
        <v>3196</v>
      </c>
      <c r="V61" s="4">
        <v>3531</v>
      </c>
      <c r="W61" s="4">
        <v>2861</v>
      </c>
    </row>
    <row r="62" spans="2:23" x14ac:dyDescent="0.25">
      <c r="B62">
        <v>2021</v>
      </c>
      <c r="C62">
        <v>1</v>
      </c>
      <c r="D62" t="str">
        <f>IF(OR(tblOverlijden[[#This Row],[Jaar]]*100+tblOverlijden[[#This Row],[Week]]&lt;($C$4*100+$D$4),tblOverlijden[[#This Row],[Jaar]]*100+tblOverlijden[[#This Row],[Week]]&gt;($C$5*100+$D$5)),"Nee","Ja")</f>
        <v>Nee</v>
      </c>
      <c r="E62" s="3">
        <v>4144</v>
      </c>
      <c r="F62" s="3">
        <v>3309</v>
      </c>
      <c r="G62" s="3">
        <v>2940</v>
      </c>
      <c r="H62" s="3">
        <v>3677</v>
      </c>
      <c r="S62">
        <v>52</v>
      </c>
      <c r="T62" s="4">
        <v>3621</v>
      </c>
      <c r="U62" s="4">
        <v>3253</v>
      </c>
      <c r="V62" s="4">
        <v>3605</v>
      </c>
      <c r="W62" s="4">
        <v>2902</v>
      </c>
    </row>
    <row r="63" spans="2:23" x14ac:dyDescent="0.25">
      <c r="B63">
        <v>2021</v>
      </c>
      <c r="C63">
        <v>2</v>
      </c>
      <c r="D63" t="str">
        <f>IF(OR(tblOverlijden[[#This Row],[Jaar]]*100+tblOverlijden[[#This Row],[Week]]&lt;($C$4*100+$D$4),tblOverlijden[[#This Row],[Jaar]]*100+tblOverlijden[[#This Row],[Week]]&gt;($C$5*100+$D$5)),"Nee","Ja")</f>
        <v>Ja</v>
      </c>
      <c r="E63" s="3">
        <v>3852</v>
      </c>
      <c r="F63" s="3">
        <v>3343</v>
      </c>
      <c r="G63" s="3">
        <v>2962</v>
      </c>
      <c r="H63" s="3">
        <v>3724</v>
      </c>
      <c r="R63" t="s">
        <v>30</v>
      </c>
      <c r="T63" s="4">
        <v>165844</v>
      </c>
      <c r="U63" s="4">
        <v>151581</v>
      </c>
      <c r="V63" s="4">
        <v>164626</v>
      </c>
      <c r="W63" s="4">
        <v>138527</v>
      </c>
    </row>
    <row r="64" spans="2:23" x14ac:dyDescent="0.25">
      <c r="B64">
        <v>2021</v>
      </c>
      <c r="C64">
        <v>3</v>
      </c>
      <c r="D64" t="str">
        <f>IF(OR(tblOverlijden[[#This Row],[Jaar]]*100+tblOverlijden[[#This Row],[Week]]&lt;($C$4*100+$D$4),tblOverlijden[[#This Row],[Jaar]]*100+tblOverlijden[[#This Row],[Week]]&gt;($C$5*100+$D$5)),"Nee","Ja")</f>
        <v>Ja</v>
      </c>
      <c r="E64" s="3">
        <v>3862</v>
      </c>
      <c r="F64" s="3">
        <v>3376</v>
      </c>
      <c r="G64" s="3">
        <v>2978</v>
      </c>
      <c r="H64" s="3">
        <v>3775</v>
      </c>
    </row>
    <row r="65" spans="2:8" x14ac:dyDescent="0.25">
      <c r="B65">
        <v>2021</v>
      </c>
      <c r="C65">
        <v>4</v>
      </c>
      <c r="D65" t="str">
        <f>IF(OR(tblOverlijden[[#This Row],[Jaar]]*100+tblOverlijden[[#This Row],[Week]]&lt;($C$4*100+$D$4),tblOverlijden[[#This Row],[Jaar]]*100+tblOverlijden[[#This Row],[Week]]&gt;($C$5*100+$D$5)),"Nee","Ja")</f>
        <v>Ja</v>
      </c>
      <c r="E65" s="3">
        <v>3716</v>
      </c>
      <c r="F65" s="3">
        <v>3425</v>
      </c>
      <c r="G65" s="3">
        <v>3040</v>
      </c>
      <c r="H65" s="3">
        <v>3809</v>
      </c>
    </row>
    <row r="66" spans="2:8" x14ac:dyDescent="0.25">
      <c r="B66">
        <v>2021</v>
      </c>
      <c r="C66">
        <v>5</v>
      </c>
      <c r="D66" t="str">
        <f>IF(OR(tblOverlijden[[#This Row],[Jaar]]*100+tblOverlijden[[#This Row],[Week]]&lt;($C$4*100+$D$4),tblOverlijden[[#This Row],[Jaar]]*100+tblOverlijden[[#This Row],[Week]]&gt;($C$5*100+$D$5)),"Nee","Ja")</f>
        <v>Ja</v>
      </c>
      <c r="E66" s="3">
        <v>3654</v>
      </c>
      <c r="F66" s="3">
        <v>3440</v>
      </c>
      <c r="G66" s="3">
        <v>3060</v>
      </c>
      <c r="H66" s="3">
        <v>3821</v>
      </c>
    </row>
    <row r="67" spans="2:8" x14ac:dyDescent="0.25">
      <c r="B67">
        <v>2021</v>
      </c>
      <c r="C67">
        <v>6</v>
      </c>
      <c r="D67" t="str">
        <f>IF(OR(tblOverlijden[[#This Row],[Jaar]]*100+tblOverlijden[[#This Row],[Week]]&lt;($C$4*100+$D$4),tblOverlijden[[#This Row],[Jaar]]*100+tblOverlijden[[#This Row],[Week]]&gt;($C$5*100+$D$5)),"Nee","Ja")</f>
        <v>Ja</v>
      </c>
      <c r="E67" s="3">
        <v>3550</v>
      </c>
      <c r="F67" s="3">
        <v>3434</v>
      </c>
      <c r="G67" s="3">
        <v>3012</v>
      </c>
      <c r="H67" s="3">
        <v>3856</v>
      </c>
    </row>
    <row r="68" spans="2:8" x14ac:dyDescent="0.25">
      <c r="B68">
        <v>2021</v>
      </c>
      <c r="C68">
        <v>7</v>
      </c>
      <c r="D68" t="str">
        <f>IF(OR(tblOverlijden[[#This Row],[Jaar]]*100+tblOverlijden[[#This Row],[Week]]&lt;($C$4*100+$D$4),tblOverlijden[[#This Row],[Jaar]]*100+tblOverlijden[[#This Row],[Week]]&gt;($C$5*100+$D$5)),"Nee","Ja")</f>
        <v>Ja</v>
      </c>
      <c r="E68" s="3">
        <v>3528</v>
      </c>
      <c r="F68" s="3">
        <v>3441</v>
      </c>
      <c r="G68" s="3">
        <v>2949</v>
      </c>
      <c r="H68" s="3">
        <v>3934</v>
      </c>
    </row>
    <row r="69" spans="2:8" x14ac:dyDescent="0.25">
      <c r="B69">
        <v>2021</v>
      </c>
      <c r="C69">
        <v>8</v>
      </c>
      <c r="D69" t="str">
        <f>IF(OR(tblOverlijden[[#This Row],[Jaar]]*100+tblOverlijden[[#This Row],[Week]]&lt;($C$4*100+$D$4),tblOverlijden[[#This Row],[Jaar]]*100+tblOverlijden[[#This Row],[Week]]&gt;($C$5*100+$D$5)),"Nee","Ja")</f>
        <v>Ja</v>
      </c>
      <c r="E69" s="3">
        <v>3207</v>
      </c>
      <c r="F69" s="3">
        <v>3420</v>
      </c>
      <c r="G69" s="3">
        <v>2884</v>
      </c>
      <c r="H69" s="3">
        <v>3955</v>
      </c>
    </row>
    <row r="70" spans="2:8" x14ac:dyDescent="0.25">
      <c r="B70">
        <v>2021</v>
      </c>
      <c r="C70">
        <v>9</v>
      </c>
      <c r="D70" t="str">
        <f>IF(OR(tblOverlijden[[#This Row],[Jaar]]*100+tblOverlijden[[#This Row],[Week]]&lt;($C$4*100+$D$4),tblOverlijden[[#This Row],[Jaar]]*100+tblOverlijden[[#This Row],[Week]]&gt;($C$5*100+$D$5)),"Nee","Ja")</f>
        <v>Ja</v>
      </c>
      <c r="E70" s="3">
        <v>3105</v>
      </c>
      <c r="F70" s="3">
        <v>3384</v>
      </c>
      <c r="G70" s="3">
        <v>2838</v>
      </c>
      <c r="H70" s="3">
        <v>3931</v>
      </c>
    </row>
    <row r="71" spans="2:8" x14ac:dyDescent="0.25">
      <c r="B71">
        <v>2021</v>
      </c>
      <c r="C71">
        <v>10</v>
      </c>
      <c r="D71" t="str">
        <f>IF(OR(tblOverlijden[[#This Row],[Jaar]]*100+tblOverlijden[[#This Row],[Week]]&lt;($C$4*100+$D$4),tblOverlijden[[#This Row],[Jaar]]*100+tblOverlijden[[#This Row],[Week]]&gt;($C$5*100+$D$5)),"Nee","Ja")</f>
        <v>Ja</v>
      </c>
      <c r="E71" s="3">
        <v>3245</v>
      </c>
      <c r="F71" s="3">
        <v>3347</v>
      </c>
      <c r="G71" s="3">
        <v>2817</v>
      </c>
      <c r="H71" s="3">
        <v>3877</v>
      </c>
    </row>
    <row r="72" spans="2:8" x14ac:dyDescent="0.25">
      <c r="B72">
        <v>2021</v>
      </c>
      <c r="C72">
        <v>11</v>
      </c>
      <c r="D72" t="str">
        <f>IF(OR(tblOverlijden[[#This Row],[Jaar]]*100+tblOverlijden[[#This Row],[Week]]&lt;($C$4*100+$D$4),tblOverlijden[[#This Row],[Jaar]]*100+tblOverlijden[[#This Row],[Week]]&gt;($C$5*100+$D$5)),"Nee","Ja")</f>
        <v>Ja</v>
      </c>
      <c r="E72" s="3">
        <v>3043</v>
      </c>
      <c r="F72" s="3">
        <v>3285</v>
      </c>
      <c r="G72" s="3">
        <v>2787</v>
      </c>
      <c r="H72" s="3">
        <v>3782</v>
      </c>
    </row>
    <row r="73" spans="2:8" x14ac:dyDescent="0.25">
      <c r="B73">
        <v>2021</v>
      </c>
      <c r="C73">
        <v>12</v>
      </c>
      <c r="D73" t="str">
        <f>IF(OR(tblOverlijden[[#This Row],[Jaar]]*100+tblOverlijden[[#This Row],[Week]]&lt;($C$4*100+$D$4),tblOverlijden[[#This Row],[Jaar]]*100+tblOverlijden[[#This Row],[Week]]&gt;($C$5*100+$D$5)),"Nee","Ja")</f>
        <v>Ja</v>
      </c>
      <c r="E73" s="3">
        <v>3045</v>
      </c>
      <c r="F73" s="3">
        <v>3205</v>
      </c>
      <c r="G73" s="3">
        <v>2742</v>
      </c>
      <c r="H73" s="3">
        <v>3668</v>
      </c>
    </row>
    <row r="74" spans="2:8" x14ac:dyDescent="0.25">
      <c r="B74">
        <v>2021</v>
      </c>
      <c r="C74">
        <v>13</v>
      </c>
      <c r="D74" t="str">
        <f>IF(OR(tblOverlijden[[#This Row],[Jaar]]*100+tblOverlijden[[#This Row],[Week]]&lt;($C$4*100+$D$4),tblOverlijden[[#This Row],[Jaar]]*100+tblOverlijden[[#This Row],[Week]]&gt;($C$5*100+$D$5)),"Nee","Ja")</f>
        <v>Ja</v>
      </c>
      <c r="E74" s="3">
        <v>3178</v>
      </c>
      <c r="F74" s="3">
        <v>3134</v>
      </c>
      <c r="G74" s="3">
        <v>2733</v>
      </c>
      <c r="H74" s="3">
        <v>3535</v>
      </c>
    </row>
    <row r="75" spans="2:8" x14ac:dyDescent="0.25">
      <c r="B75">
        <v>2021</v>
      </c>
      <c r="C75">
        <v>14</v>
      </c>
      <c r="D75" t="str">
        <f>IF(OR(tblOverlijden[[#This Row],[Jaar]]*100+tblOverlijden[[#This Row],[Week]]&lt;($C$4*100+$D$4),tblOverlijden[[#This Row],[Jaar]]*100+tblOverlijden[[#This Row],[Week]]&gt;($C$5*100+$D$5)),"Nee","Ja")</f>
        <v>Ja</v>
      </c>
      <c r="E75" s="3">
        <v>3163</v>
      </c>
      <c r="F75" s="3">
        <v>3054</v>
      </c>
      <c r="G75" s="3">
        <v>2741</v>
      </c>
      <c r="H75" s="3">
        <v>3366</v>
      </c>
    </row>
    <row r="76" spans="2:8" x14ac:dyDescent="0.25">
      <c r="B76">
        <v>2021</v>
      </c>
      <c r="C76">
        <v>15</v>
      </c>
      <c r="D76" t="str">
        <f>IF(OR(tblOverlijden[[#This Row],[Jaar]]*100+tblOverlijden[[#This Row],[Week]]&lt;($C$4*100+$D$4),tblOverlijden[[#This Row],[Jaar]]*100+tblOverlijden[[#This Row],[Week]]&gt;($C$5*100+$D$5)),"Nee","Ja")</f>
        <v>Ja</v>
      </c>
      <c r="E76" s="3">
        <v>3141</v>
      </c>
      <c r="F76" s="3">
        <v>2986</v>
      </c>
      <c r="G76" s="3">
        <v>2748</v>
      </c>
      <c r="H76" s="3">
        <v>3224</v>
      </c>
    </row>
    <row r="77" spans="2:8" x14ac:dyDescent="0.25">
      <c r="B77">
        <v>2021</v>
      </c>
      <c r="C77">
        <v>16</v>
      </c>
      <c r="D77" t="str">
        <f>IF(OR(tblOverlijden[[#This Row],[Jaar]]*100+tblOverlijden[[#This Row],[Week]]&lt;($C$4*100+$D$4),tblOverlijden[[#This Row],[Jaar]]*100+tblOverlijden[[#This Row],[Week]]&gt;($C$5*100+$D$5)),"Nee","Ja")</f>
        <v>Ja</v>
      </c>
      <c r="E77" s="3">
        <v>3144</v>
      </c>
      <c r="F77" s="3">
        <v>2944</v>
      </c>
      <c r="G77" s="3">
        <v>2739</v>
      </c>
      <c r="H77" s="3">
        <v>3148</v>
      </c>
    </row>
    <row r="78" spans="2:8" x14ac:dyDescent="0.25">
      <c r="B78">
        <v>2021</v>
      </c>
      <c r="C78">
        <v>17</v>
      </c>
      <c r="D78" t="str">
        <f>IF(OR(tblOverlijden[[#This Row],[Jaar]]*100+tblOverlijden[[#This Row],[Week]]&lt;($C$4*100+$D$4),tblOverlijden[[#This Row],[Jaar]]*100+tblOverlijden[[#This Row],[Week]]&gt;($C$5*100+$D$5)),"Nee","Ja")</f>
        <v>Ja</v>
      </c>
      <c r="E78" s="3">
        <v>3125</v>
      </c>
      <c r="F78" s="3">
        <v>2897</v>
      </c>
      <c r="G78" s="3">
        <v>2705</v>
      </c>
      <c r="H78" s="3">
        <v>3088</v>
      </c>
    </row>
    <row r="79" spans="2:8" x14ac:dyDescent="0.25">
      <c r="B79">
        <v>2021</v>
      </c>
      <c r="C79">
        <v>18</v>
      </c>
      <c r="D79" t="str">
        <f>IF(OR(tblOverlijden[[#This Row],[Jaar]]*100+tblOverlijden[[#This Row],[Week]]&lt;($C$4*100+$D$4),tblOverlijden[[#This Row],[Jaar]]*100+tblOverlijden[[#This Row],[Week]]&gt;($C$5*100+$D$5)),"Nee","Ja")</f>
        <v>Ja</v>
      </c>
      <c r="E79" s="3">
        <v>3002</v>
      </c>
      <c r="F79" s="3">
        <v>2869</v>
      </c>
      <c r="G79" s="3">
        <v>2677</v>
      </c>
      <c r="H79" s="3">
        <v>3060</v>
      </c>
    </row>
    <row r="80" spans="2:8" x14ac:dyDescent="0.25">
      <c r="B80">
        <v>2021</v>
      </c>
      <c r="C80">
        <v>19</v>
      </c>
      <c r="D80" t="str">
        <f>IF(OR(tblOverlijden[[#This Row],[Jaar]]*100+tblOverlijden[[#This Row],[Week]]&lt;($C$4*100+$D$4),tblOverlijden[[#This Row],[Jaar]]*100+tblOverlijden[[#This Row],[Week]]&gt;($C$5*100+$D$5)),"Nee","Ja")</f>
        <v>Ja</v>
      </c>
      <c r="E80" s="3">
        <v>3018</v>
      </c>
      <c r="F80" s="3">
        <v>2849</v>
      </c>
      <c r="G80" s="3">
        <v>2660</v>
      </c>
      <c r="H80" s="3">
        <v>3037</v>
      </c>
    </row>
    <row r="81" spans="2:8" x14ac:dyDescent="0.25">
      <c r="B81">
        <v>2021</v>
      </c>
      <c r="C81">
        <v>20</v>
      </c>
      <c r="D81" t="str">
        <f>IF(OR(tblOverlijden[[#This Row],[Jaar]]*100+tblOverlijden[[#This Row],[Week]]&lt;($C$4*100+$D$4),tblOverlijden[[#This Row],[Jaar]]*100+tblOverlijden[[#This Row],[Week]]&gt;($C$5*100+$D$5)),"Nee","Ja")</f>
        <v>Ja</v>
      </c>
      <c r="E81" s="3">
        <v>2989</v>
      </c>
      <c r="F81" s="3">
        <v>2821</v>
      </c>
      <c r="G81" s="3">
        <v>2653</v>
      </c>
      <c r="H81" s="3">
        <v>2989</v>
      </c>
    </row>
    <row r="82" spans="2:8" x14ac:dyDescent="0.25">
      <c r="B82">
        <v>2021</v>
      </c>
      <c r="C82">
        <v>21</v>
      </c>
      <c r="D82" t="str">
        <f>IF(OR(tblOverlijden[[#This Row],[Jaar]]*100+tblOverlijden[[#This Row],[Week]]&lt;($C$4*100+$D$4),tblOverlijden[[#This Row],[Jaar]]*100+tblOverlijden[[#This Row],[Week]]&gt;($C$5*100+$D$5)),"Nee","Ja")</f>
        <v>Ja</v>
      </c>
      <c r="E82" s="3">
        <v>2806</v>
      </c>
      <c r="F82" s="3">
        <v>2797</v>
      </c>
      <c r="G82" s="3">
        <v>2646</v>
      </c>
      <c r="H82" s="3">
        <v>2947</v>
      </c>
    </row>
    <row r="83" spans="2:8" x14ac:dyDescent="0.25">
      <c r="B83">
        <v>2021</v>
      </c>
      <c r="C83">
        <v>22</v>
      </c>
      <c r="D83" t="str">
        <f>IF(OR(tblOverlijden[[#This Row],[Jaar]]*100+tblOverlijden[[#This Row],[Week]]&lt;($C$4*100+$D$4),tblOverlijden[[#This Row],[Jaar]]*100+tblOverlijden[[#This Row],[Week]]&gt;($C$5*100+$D$5)),"Nee","Ja")</f>
        <v>Ja</v>
      </c>
      <c r="E83" s="3">
        <v>3009</v>
      </c>
      <c r="F83" s="3">
        <v>2780</v>
      </c>
      <c r="G83" s="3">
        <v>2635</v>
      </c>
      <c r="H83" s="3">
        <v>2925</v>
      </c>
    </row>
    <row r="84" spans="2:8" x14ac:dyDescent="0.25">
      <c r="B84">
        <v>2021</v>
      </c>
      <c r="C84">
        <v>23</v>
      </c>
      <c r="D84" t="str">
        <f>IF(OR(tblOverlijden[[#This Row],[Jaar]]*100+tblOverlijden[[#This Row],[Week]]&lt;($C$4*100+$D$4),tblOverlijden[[#This Row],[Jaar]]*100+tblOverlijden[[#This Row],[Week]]&gt;($C$5*100+$D$5)),"Nee","Ja")</f>
        <v>Ja</v>
      </c>
      <c r="E84" s="3">
        <v>2884</v>
      </c>
      <c r="F84" s="3">
        <v>2762</v>
      </c>
      <c r="G84" s="3">
        <v>2617</v>
      </c>
      <c r="H84" s="3">
        <v>2906</v>
      </c>
    </row>
    <row r="85" spans="2:8" x14ac:dyDescent="0.25">
      <c r="B85">
        <v>2021</v>
      </c>
      <c r="C85">
        <v>24</v>
      </c>
      <c r="D85" t="str">
        <f>IF(OR(tblOverlijden[[#This Row],[Jaar]]*100+tblOverlijden[[#This Row],[Week]]&lt;($C$4*100+$D$4),tblOverlijden[[#This Row],[Jaar]]*100+tblOverlijden[[#This Row],[Week]]&gt;($C$5*100+$D$5)),"Nee","Ja")</f>
        <v>Ja</v>
      </c>
      <c r="E85" s="3">
        <v>2871</v>
      </c>
      <c r="F85" s="3">
        <v>2764</v>
      </c>
      <c r="G85" s="3">
        <v>2627</v>
      </c>
      <c r="H85" s="3">
        <v>2901</v>
      </c>
    </row>
    <row r="86" spans="2:8" x14ac:dyDescent="0.25">
      <c r="B86">
        <v>2021</v>
      </c>
      <c r="C86">
        <v>25</v>
      </c>
      <c r="D86" t="str">
        <f>IF(OR(tblOverlijden[[#This Row],[Jaar]]*100+tblOverlijden[[#This Row],[Week]]&lt;($C$4*100+$D$4),tblOverlijden[[#This Row],[Jaar]]*100+tblOverlijden[[#This Row],[Week]]&gt;($C$5*100+$D$5)),"Nee","Ja")</f>
        <v>Ja</v>
      </c>
      <c r="E86" s="3">
        <v>2675</v>
      </c>
      <c r="F86" s="3">
        <v>2751</v>
      </c>
      <c r="G86" s="3">
        <v>2620</v>
      </c>
      <c r="H86" s="3">
        <v>2882</v>
      </c>
    </row>
    <row r="87" spans="2:8" x14ac:dyDescent="0.25">
      <c r="B87">
        <v>2021</v>
      </c>
      <c r="C87">
        <v>26</v>
      </c>
      <c r="D87" t="str">
        <f>IF(OR(tblOverlijden[[#This Row],[Jaar]]*100+tblOverlijden[[#This Row],[Week]]&lt;($C$4*100+$D$4),tblOverlijden[[#This Row],[Jaar]]*100+tblOverlijden[[#This Row],[Week]]&gt;($C$5*100+$D$5)),"Nee","Ja")</f>
        <v>Ja</v>
      </c>
      <c r="E87" s="3">
        <v>2793</v>
      </c>
      <c r="F87" s="3">
        <v>2743</v>
      </c>
      <c r="G87" s="3">
        <v>2603</v>
      </c>
      <c r="H87" s="3">
        <v>2883</v>
      </c>
    </row>
    <row r="88" spans="2:8" x14ac:dyDescent="0.25">
      <c r="B88">
        <v>2021</v>
      </c>
      <c r="C88">
        <v>27</v>
      </c>
      <c r="D88" t="str">
        <f>IF(OR(tblOverlijden[[#This Row],[Jaar]]*100+tblOverlijden[[#This Row],[Week]]&lt;($C$4*100+$D$4),tblOverlijden[[#This Row],[Jaar]]*100+tblOverlijden[[#This Row],[Week]]&gt;($C$5*100+$D$5)),"Nee","Ja")</f>
        <v>Ja</v>
      </c>
      <c r="E88" s="3">
        <v>2838</v>
      </c>
      <c r="F88" s="3">
        <v>2750</v>
      </c>
      <c r="G88" s="3">
        <v>2571</v>
      </c>
      <c r="H88" s="3">
        <v>2929</v>
      </c>
    </row>
    <row r="89" spans="2:8" x14ac:dyDescent="0.25">
      <c r="B89">
        <v>2021</v>
      </c>
      <c r="C89">
        <v>28</v>
      </c>
      <c r="D89" t="str">
        <f>IF(OR(tblOverlijden[[#This Row],[Jaar]]*100+tblOverlijden[[#This Row],[Week]]&lt;($C$4*100+$D$4),tblOverlijden[[#This Row],[Jaar]]*100+tblOverlijden[[#This Row],[Week]]&gt;($C$5*100+$D$5)),"Nee","Ja")</f>
        <v>Ja</v>
      </c>
      <c r="E89" s="3">
        <v>2871</v>
      </c>
      <c r="F89" s="3">
        <v>2745</v>
      </c>
      <c r="G89" s="3">
        <v>2541</v>
      </c>
      <c r="H89" s="3">
        <v>2949</v>
      </c>
    </row>
    <row r="90" spans="2:8" x14ac:dyDescent="0.25">
      <c r="B90">
        <v>2021</v>
      </c>
      <c r="C90">
        <v>29</v>
      </c>
      <c r="D90" t="str">
        <f>IF(OR(tblOverlijden[[#This Row],[Jaar]]*100+tblOverlijden[[#This Row],[Week]]&lt;($C$4*100+$D$4),tblOverlijden[[#This Row],[Jaar]]*100+tblOverlijden[[#This Row],[Week]]&gt;($C$5*100+$D$5)),"Nee","Ja")</f>
        <v>Ja</v>
      </c>
      <c r="E90" s="3">
        <v>2776</v>
      </c>
      <c r="F90" s="3">
        <v>2747</v>
      </c>
      <c r="G90" s="3">
        <v>2534</v>
      </c>
      <c r="H90" s="3">
        <v>2960</v>
      </c>
    </row>
    <row r="91" spans="2:8" x14ac:dyDescent="0.25">
      <c r="B91">
        <v>2021</v>
      </c>
      <c r="C91">
        <v>30</v>
      </c>
      <c r="D91" t="str">
        <f>IF(OR(tblOverlijden[[#This Row],[Jaar]]*100+tblOverlijden[[#This Row],[Week]]&lt;($C$4*100+$D$4),tblOverlijden[[#This Row],[Jaar]]*100+tblOverlijden[[#This Row],[Week]]&gt;($C$5*100+$D$5)),"Nee","Ja")</f>
        <v>Ja</v>
      </c>
      <c r="E91" s="3">
        <v>2911</v>
      </c>
      <c r="F91" s="3">
        <v>2734</v>
      </c>
      <c r="G91" s="3">
        <v>2541</v>
      </c>
      <c r="H91" s="3">
        <v>2926</v>
      </c>
    </row>
    <row r="92" spans="2:8" x14ac:dyDescent="0.25">
      <c r="B92">
        <v>2021</v>
      </c>
      <c r="C92">
        <v>31</v>
      </c>
      <c r="D92" t="str">
        <f>IF(OR(tblOverlijden[[#This Row],[Jaar]]*100+tblOverlijden[[#This Row],[Week]]&lt;($C$4*100+$D$4),tblOverlijden[[#This Row],[Jaar]]*100+tblOverlijden[[#This Row],[Week]]&gt;($C$5*100+$D$5)),"Nee","Ja")</f>
        <v>Ja</v>
      </c>
      <c r="E92" s="3">
        <v>2959</v>
      </c>
      <c r="F92" s="3">
        <v>2713</v>
      </c>
      <c r="G92" s="3">
        <v>2518</v>
      </c>
      <c r="H92" s="3">
        <v>2908</v>
      </c>
    </row>
    <row r="93" spans="2:8" x14ac:dyDescent="0.25">
      <c r="B93">
        <v>2021</v>
      </c>
      <c r="C93">
        <v>32</v>
      </c>
      <c r="D93" t="str">
        <f>IF(OR(tblOverlijden[[#This Row],[Jaar]]*100+tblOverlijden[[#This Row],[Week]]&lt;($C$4*100+$D$4),tblOverlijden[[#This Row],[Jaar]]*100+tblOverlijden[[#This Row],[Week]]&gt;($C$5*100+$D$5)),"Nee","Ja")</f>
        <v>Ja</v>
      </c>
      <c r="E93" s="3">
        <v>2839</v>
      </c>
      <c r="F93" s="3">
        <v>2708</v>
      </c>
      <c r="G93" s="3">
        <v>2509</v>
      </c>
      <c r="H93" s="3">
        <v>2907</v>
      </c>
    </row>
    <row r="94" spans="2:8" x14ac:dyDescent="0.25">
      <c r="B94">
        <v>2021</v>
      </c>
      <c r="C94">
        <v>33</v>
      </c>
      <c r="D94" t="str">
        <f>IF(OR(tblOverlijden[[#This Row],[Jaar]]*100+tblOverlijden[[#This Row],[Week]]&lt;($C$4*100+$D$4),tblOverlijden[[#This Row],[Jaar]]*100+tblOverlijden[[#This Row],[Week]]&gt;($C$5*100+$D$5)),"Nee","Ja")</f>
        <v>Ja</v>
      </c>
      <c r="E94" s="3">
        <v>2899</v>
      </c>
      <c r="F94" s="3">
        <v>2695</v>
      </c>
      <c r="G94" s="3">
        <v>2507</v>
      </c>
      <c r="H94" s="3">
        <v>2883</v>
      </c>
    </row>
    <row r="95" spans="2:8" x14ac:dyDescent="0.25">
      <c r="B95">
        <v>2021</v>
      </c>
      <c r="C95">
        <v>34</v>
      </c>
      <c r="D95" t="str">
        <f>IF(OR(tblOverlijden[[#This Row],[Jaar]]*100+tblOverlijden[[#This Row],[Week]]&lt;($C$4*100+$D$4),tblOverlijden[[#This Row],[Jaar]]*100+tblOverlijden[[#This Row],[Week]]&gt;($C$5*100+$D$5)),"Nee","Ja")</f>
        <v>Ja</v>
      </c>
      <c r="E95" s="3">
        <v>2926</v>
      </c>
      <c r="F95" s="3">
        <v>2688</v>
      </c>
      <c r="G95" s="3">
        <v>2535</v>
      </c>
      <c r="H95" s="3">
        <v>2841</v>
      </c>
    </row>
    <row r="96" spans="2:8" x14ac:dyDescent="0.25">
      <c r="B96">
        <v>2021</v>
      </c>
      <c r="C96">
        <v>35</v>
      </c>
      <c r="D96" t="str">
        <f>IF(OR(tblOverlijden[[#This Row],[Jaar]]*100+tblOverlijden[[#This Row],[Week]]&lt;($C$4*100+$D$4),tblOverlijden[[#This Row],[Jaar]]*100+tblOverlijden[[#This Row],[Week]]&gt;($C$5*100+$D$5)),"Nee","Ja")</f>
        <v>Ja</v>
      </c>
      <c r="E96" s="3">
        <v>2859</v>
      </c>
      <c r="F96" s="3">
        <v>2693</v>
      </c>
      <c r="G96" s="3">
        <v>2552</v>
      </c>
      <c r="H96" s="3">
        <v>2833</v>
      </c>
    </row>
    <row r="97" spans="2:8" x14ac:dyDescent="0.25">
      <c r="B97">
        <v>2021</v>
      </c>
      <c r="C97">
        <v>36</v>
      </c>
      <c r="D97" t="str">
        <f>IF(OR(tblOverlijden[[#This Row],[Jaar]]*100+tblOverlijden[[#This Row],[Week]]&lt;($C$4*100+$D$4),tblOverlijden[[#This Row],[Jaar]]*100+tblOverlijden[[#This Row],[Week]]&gt;($C$5*100+$D$5)),"Nee","Ja")</f>
        <v>Ja</v>
      </c>
      <c r="E97" s="3">
        <v>3090</v>
      </c>
      <c r="F97" s="3">
        <v>2702</v>
      </c>
      <c r="G97" s="3">
        <v>2575</v>
      </c>
      <c r="H97" s="3">
        <v>2829</v>
      </c>
    </row>
    <row r="98" spans="2:8" x14ac:dyDescent="0.25">
      <c r="B98">
        <v>2021</v>
      </c>
      <c r="C98">
        <v>37</v>
      </c>
      <c r="D98" t="str">
        <f>IF(OR(tblOverlijden[[#This Row],[Jaar]]*100+tblOverlijden[[#This Row],[Week]]&lt;($C$4*100+$D$4),tblOverlijden[[#This Row],[Jaar]]*100+tblOverlijden[[#This Row],[Week]]&gt;($C$5*100+$D$5)),"Nee","Ja")</f>
        <v>Ja</v>
      </c>
      <c r="E98" s="3">
        <v>2918</v>
      </c>
      <c r="F98" s="3">
        <v>2724</v>
      </c>
      <c r="G98" s="3">
        <v>2590</v>
      </c>
      <c r="H98" s="3">
        <v>2858</v>
      </c>
    </row>
    <row r="99" spans="2:8" x14ac:dyDescent="0.25">
      <c r="B99">
        <v>2021</v>
      </c>
      <c r="C99">
        <v>38</v>
      </c>
      <c r="D99" t="str">
        <f>IF(OR(tblOverlijden[[#This Row],[Jaar]]*100+tblOverlijden[[#This Row],[Week]]&lt;($C$4*100+$D$4),tblOverlijden[[#This Row],[Jaar]]*100+tblOverlijden[[#This Row],[Week]]&gt;($C$5*100+$D$5)),"Nee","Ja")</f>
        <v>Ja</v>
      </c>
      <c r="E99" s="3">
        <v>2889</v>
      </c>
      <c r="F99" s="3">
        <v>2755</v>
      </c>
      <c r="G99" s="3">
        <v>2612</v>
      </c>
      <c r="H99" s="3">
        <v>2899</v>
      </c>
    </row>
    <row r="100" spans="2:8" x14ac:dyDescent="0.25">
      <c r="B100">
        <v>2021</v>
      </c>
      <c r="C100">
        <v>39</v>
      </c>
      <c r="D100" t="str">
        <f>IF(OR(tblOverlijden[[#This Row],[Jaar]]*100+tblOverlijden[[#This Row],[Week]]&lt;($C$4*100+$D$4),tblOverlijden[[#This Row],[Jaar]]*100+tblOverlijden[[#This Row],[Week]]&gt;($C$5*100+$D$5)),"Nee","Ja")</f>
        <v>Ja</v>
      </c>
      <c r="E100" s="3">
        <v>3071</v>
      </c>
      <c r="F100" s="3">
        <v>2778</v>
      </c>
      <c r="G100" s="3">
        <v>2644</v>
      </c>
      <c r="H100" s="3">
        <v>2912</v>
      </c>
    </row>
    <row r="101" spans="2:8" x14ac:dyDescent="0.25">
      <c r="B101">
        <v>2021</v>
      </c>
      <c r="C101">
        <v>40</v>
      </c>
      <c r="D101" t="str">
        <f>IF(OR(tblOverlijden[[#This Row],[Jaar]]*100+tblOverlijden[[#This Row],[Week]]&lt;($C$4*100+$D$4),tblOverlijden[[#This Row],[Jaar]]*100+tblOverlijden[[#This Row],[Week]]&gt;($C$5*100+$D$5)),"Nee","Ja")</f>
        <v>Ja</v>
      </c>
      <c r="E101" s="3">
        <v>3069</v>
      </c>
      <c r="F101" s="3">
        <v>2813</v>
      </c>
      <c r="G101" s="3">
        <v>2655</v>
      </c>
      <c r="H101" s="3">
        <v>2970</v>
      </c>
    </row>
    <row r="102" spans="2:8" x14ac:dyDescent="0.25">
      <c r="B102">
        <v>2021</v>
      </c>
      <c r="C102">
        <v>41</v>
      </c>
      <c r="D102" t="str">
        <f>IF(OR(tblOverlijden[[#This Row],[Jaar]]*100+tblOverlijden[[#This Row],[Week]]&lt;($C$4*100+$D$4),tblOverlijden[[#This Row],[Jaar]]*100+tblOverlijden[[#This Row],[Week]]&gt;($C$5*100+$D$5)),"Nee","Ja")</f>
        <v>Ja</v>
      </c>
      <c r="E102" s="3">
        <v>3062</v>
      </c>
      <c r="F102" s="3">
        <v>2835</v>
      </c>
      <c r="G102" s="3">
        <v>2682</v>
      </c>
      <c r="H102" s="3">
        <v>2987</v>
      </c>
    </row>
    <row r="103" spans="2:8" x14ac:dyDescent="0.25">
      <c r="B103">
        <v>2021</v>
      </c>
      <c r="C103">
        <v>42</v>
      </c>
      <c r="D103" t="str">
        <f>IF(OR(tblOverlijden[[#This Row],[Jaar]]*100+tblOverlijden[[#This Row],[Week]]&lt;($C$4*100+$D$4),tblOverlijden[[#This Row],[Jaar]]*100+tblOverlijden[[#This Row],[Week]]&gt;($C$5*100+$D$5)),"Nee","Ja")</f>
        <v>Ja</v>
      </c>
      <c r="E103" s="3">
        <v>3272</v>
      </c>
      <c r="F103" s="3">
        <v>2866</v>
      </c>
      <c r="G103" s="3">
        <v>2705</v>
      </c>
      <c r="H103" s="3">
        <v>3028</v>
      </c>
    </row>
    <row r="104" spans="2:8" x14ac:dyDescent="0.25">
      <c r="B104">
        <v>2021</v>
      </c>
      <c r="C104">
        <v>43</v>
      </c>
      <c r="D104" t="str">
        <f>IF(OR(tblOverlijden[[#This Row],[Jaar]]*100+tblOverlijden[[#This Row],[Week]]&lt;($C$4*100+$D$4),tblOverlijden[[#This Row],[Jaar]]*100+tblOverlijden[[#This Row],[Week]]&gt;($C$5*100+$D$5)),"Nee","Ja")</f>
        <v>Ja</v>
      </c>
      <c r="E104" s="3">
        <v>3385</v>
      </c>
      <c r="F104" s="3">
        <v>2889</v>
      </c>
      <c r="G104" s="3">
        <v>2688</v>
      </c>
      <c r="H104" s="3">
        <v>3090</v>
      </c>
    </row>
    <row r="105" spans="2:8" x14ac:dyDescent="0.25">
      <c r="B105">
        <v>2021</v>
      </c>
      <c r="C105">
        <v>44</v>
      </c>
      <c r="D105" t="str">
        <f>IF(OR(tblOverlijden[[#This Row],[Jaar]]*100+tblOverlijden[[#This Row],[Week]]&lt;($C$4*100+$D$4),tblOverlijden[[#This Row],[Jaar]]*100+tblOverlijden[[#This Row],[Week]]&gt;($C$5*100+$D$5)),"Nee","Ja")</f>
        <v>Ja</v>
      </c>
      <c r="E105" s="3">
        <v>3510</v>
      </c>
      <c r="F105" s="3">
        <v>2917</v>
      </c>
      <c r="G105" s="3">
        <v>2711</v>
      </c>
      <c r="H105" s="3">
        <v>3123</v>
      </c>
    </row>
    <row r="106" spans="2:8" x14ac:dyDescent="0.25">
      <c r="B106">
        <v>2021</v>
      </c>
      <c r="C106">
        <v>45</v>
      </c>
      <c r="D106" t="str">
        <f>IF(OR(tblOverlijden[[#This Row],[Jaar]]*100+tblOverlijden[[#This Row],[Week]]&lt;($C$4*100+$D$4),tblOverlijden[[#This Row],[Jaar]]*100+tblOverlijden[[#This Row],[Week]]&gt;($C$5*100+$D$5)),"Nee","Ja")</f>
        <v>Ja</v>
      </c>
      <c r="E106" s="3">
        <v>3782</v>
      </c>
      <c r="F106" s="3">
        <v>2930</v>
      </c>
      <c r="G106" s="3">
        <v>2720</v>
      </c>
      <c r="H106" s="3">
        <v>3139</v>
      </c>
    </row>
    <row r="107" spans="2:8" x14ac:dyDescent="0.25">
      <c r="B107">
        <v>2021</v>
      </c>
      <c r="C107">
        <v>46</v>
      </c>
      <c r="D107" t="str">
        <f>IF(OR(tblOverlijden[[#This Row],[Jaar]]*100+tblOverlijden[[#This Row],[Week]]&lt;($C$4*100+$D$4),tblOverlijden[[#This Row],[Jaar]]*100+tblOverlijden[[#This Row],[Week]]&gt;($C$5*100+$D$5)),"Nee","Ja")</f>
        <v>Ja</v>
      </c>
      <c r="E107" s="3">
        <v>3994</v>
      </c>
      <c r="F107" s="3">
        <v>2960</v>
      </c>
      <c r="G107" s="3">
        <v>2738</v>
      </c>
      <c r="H107" s="3">
        <v>3183</v>
      </c>
    </row>
    <row r="108" spans="2:8" x14ac:dyDescent="0.25">
      <c r="B108">
        <v>2021</v>
      </c>
      <c r="C108">
        <v>47</v>
      </c>
      <c r="D108" t="str">
        <f>IF(OR(tblOverlijden[[#This Row],[Jaar]]*100+tblOverlijden[[#This Row],[Week]]&lt;($C$4*100+$D$4),tblOverlijden[[#This Row],[Jaar]]*100+tblOverlijden[[#This Row],[Week]]&gt;($C$5*100+$D$5)),"Nee","Ja")</f>
        <v>Ja</v>
      </c>
      <c r="E108" s="3">
        <v>4187</v>
      </c>
      <c r="F108" s="3">
        <v>3001</v>
      </c>
      <c r="G108" s="3">
        <v>2771</v>
      </c>
      <c r="H108" s="3">
        <v>3231</v>
      </c>
    </row>
    <row r="109" spans="2:8" x14ac:dyDescent="0.25">
      <c r="B109">
        <v>2021</v>
      </c>
      <c r="C109">
        <v>48</v>
      </c>
      <c r="D109" t="str">
        <f>IF(OR(tblOverlijden[[#This Row],[Jaar]]*100+tblOverlijden[[#This Row],[Week]]&lt;($C$4*100+$D$4),tblOverlijden[[#This Row],[Jaar]]*100+tblOverlijden[[#This Row],[Week]]&gt;($C$5*100+$D$5)),"Nee","Ja")</f>
        <v>Ja</v>
      </c>
      <c r="E109" s="3">
        <v>4386</v>
      </c>
      <c r="F109" s="3">
        <v>3042</v>
      </c>
      <c r="G109" s="3">
        <v>2791</v>
      </c>
      <c r="H109" s="3">
        <v>3292</v>
      </c>
    </row>
    <row r="110" spans="2:8" x14ac:dyDescent="0.25">
      <c r="B110">
        <v>2021</v>
      </c>
      <c r="C110">
        <v>49</v>
      </c>
      <c r="D110" t="str">
        <f>IF(OR(tblOverlijden[[#This Row],[Jaar]]*100+tblOverlijden[[#This Row],[Week]]&lt;($C$4*100+$D$4),tblOverlijden[[#This Row],[Jaar]]*100+tblOverlijden[[#This Row],[Week]]&gt;($C$5*100+$D$5)),"Nee","Ja")</f>
        <v>Ja</v>
      </c>
      <c r="E110" s="3">
        <v>4362</v>
      </c>
      <c r="F110" s="3">
        <v>3066</v>
      </c>
      <c r="G110" s="3">
        <v>2771</v>
      </c>
      <c r="H110" s="3">
        <v>3361</v>
      </c>
    </row>
    <row r="111" spans="2:8" x14ac:dyDescent="0.25">
      <c r="B111">
        <v>2021</v>
      </c>
      <c r="C111">
        <v>50</v>
      </c>
      <c r="D111" t="str">
        <f>IF(OR(tblOverlijden[[#This Row],[Jaar]]*100+tblOverlijden[[#This Row],[Week]]&lt;($C$4*100+$D$4),tblOverlijden[[#This Row],[Jaar]]*100+tblOverlijden[[#This Row],[Week]]&gt;($C$5*100+$D$5)),"Nee","Ja")</f>
        <v>Ja</v>
      </c>
      <c r="E111" s="3">
        <v>4030</v>
      </c>
      <c r="F111" s="3">
        <v>3130</v>
      </c>
      <c r="G111" s="3">
        <v>2830</v>
      </c>
      <c r="H111" s="3">
        <v>3429</v>
      </c>
    </row>
    <row r="112" spans="2:8" x14ac:dyDescent="0.25">
      <c r="B112">
        <v>2021</v>
      </c>
      <c r="C112">
        <v>51</v>
      </c>
      <c r="D112" t="str">
        <f>IF(OR(tblOverlijden[[#This Row],[Jaar]]*100+tblOverlijden[[#This Row],[Week]]&lt;($C$4*100+$D$4),tblOverlijden[[#This Row],[Jaar]]*100+tblOverlijden[[#This Row],[Week]]&gt;($C$5*100+$D$5)),"Nee","Ja")</f>
        <v>Ja</v>
      </c>
      <c r="E112" s="3">
        <v>3733</v>
      </c>
      <c r="F112" s="3">
        <v>3196</v>
      </c>
      <c r="G112" s="3">
        <v>2861</v>
      </c>
      <c r="H112" s="3">
        <v>3531</v>
      </c>
    </row>
    <row r="113" spans="2:8" x14ac:dyDescent="0.25">
      <c r="B113">
        <v>2021</v>
      </c>
      <c r="C113">
        <v>52</v>
      </c>
      <c r="D113" t="str">
        <f>IF(OR(tblOverlijden[[#This Row],[Jaar]]*100+tblOverlijden[[#This Row],[Week]]&lt;($C$4*100+$D$4),tblOverlijden[[#This Row],[Jaar]]*100+tblOverlijden[[#This Row],[Week]]&gt;($C$5*100+$D$5)),"Nee","Ja")</f>
        <v>Ja</v>
      </c>
      <c r="E113" s="3">
        <v>3621</v>
      </c>
      <c r="F113" s="3">
        <v>3253</v>
      </c>
      <c r="G113" s="3">
        <v>2902</v>
      </c>
      <c r="H113" s="3">
        <v>3605</v>
      </c>
    </row>
    <row r="114" spans="2:8" x14ac:dyDescent="0.25">
      <c r="B114">
        <v>2022</v>
      </c>
      <c r="C114">
        <v>1</v>
      </c>
      <c r="D114" t="str">
        <f>IF(OR(tblOverlijden[[#This Row],[Jaar]]*100+tblOverlijden[[#This Row],[Week]]&lt;($C$4*100+$D$4),tblOverlijden[[#This Row],[Jaar]]*100+tblOverlijden[[#This Row],[Week]]&gt;($C$5*100+$D$5)),"Nee","Ja")</f>
        <v>Nee</v>
      </c>
      <c r="E114" s="3">
        <v>3461</v>
      </c>
      <c r="F114" s="3">
        <v>3321</v>
      </c>
      <c r="G114" s="3">
        <v>2953</v>
      </c>
      <c r="H114" s="3">
        <v>3690</v>
      </c>
    </row>
    <row r="115" spans="2:8" x14ac:dyDescent="0.25">
      <c r="B115">
        <v>2022</v>
      </c>
      <c r="C115">
        <v>2</v>
      </c>
      <c r="D115" t="str">
        <f>IF(OR(tblOverlijden[[#This Row],[Jaar]]*100+tblOverlijden[[#This Row],[Week]]&lt;($C$4*100+$D$4),tblOverlijden[[#This Row],[Jaar]]*100+tblOverlijden[[#This Row],[Week]]&gt;($C$5*100+$D$5)),"Nee","Ja")</f>
        <v>Nee</v>
      </c>
      <c r="E115" s="3"/>
      <c r="F115" s="3">
        <v>3356</v>
      </c>
      <c r="G115" s="3">
        <v>2975</v>
      </c>
      <c r="H115" s="3">
        <v>3737</v>
      </c>
    </row>
    <row r="116" spans="2:8" x14ac:dyDescent="0.25">
      <c r="B116">
        <v>2022</v>
      </c>
      <c r="C116">
        <v>3</v>
      </c>
      <c r="D116" t="str">
        <f>IF(OR(tblOverlijden[[#This Row],[Jaar]]*100+tblOverlijden[[#This Row],[Week]]&lt;($C$4*100+$D$4),tblOverlijden[[#This Row],[Jaar]]*100+tblOverlijden[[#This Row],[Week]]&gt;($C$5*100+$D$5)),"Nee","Ja")</f>
        <v>Nee</v>
      </c>
      <c r="E116" s="3"/>
      <c r="F116" s="3">
        <v>3390</v>
      </c>
      <c r="G116" s="3">
        <v>2991</v>
      </c>
      <c r="H116" s="3">
        <v>3788</v>
      </c>
    </row>
    <row r="117" spans="2:8" x14ac:dyDescent="0.25">
      <c r="B117">
        <v>2022</v>
      </c>
      <c r="C117">
        <v>4</v>
      </c>
      <c r="D117" t="str">
        <f>IF(OR(tblOverlijden[[#This Row],[Jaar]]*100+tblOverlijden[[#This Row],[Week]]&lt;($C$4*100+$D$4),tblOverlijden[[#This Row],[Jaar]]*100+tblOverlijden[[#This Row],[Week]]&gt;($C$5*100+$D$5)),"Nee","Ja")</f>
        <v>Nee</v>
      </c>
      <c r="E117" s="3"/>
      <c r="F117" s="3">
        <v>3438</v>
      </c>
      <c r="G117" s="3">
        <v>3054</v>
      </c>
      <c r="H117" s="3">
        <v>3822</v>
      </c>
    </row>
    <row r="118" spans="2:8" x14ac:dyDescent="0.25">
      <c r="B118">
        <v>2022</v>
      </c>
      <c r="C118">
        <v>5</v>
      </c>
      <c r="D118" t="str">
        <f>IF(OR(tblOverlijden[[#This Row],[Jaar]]*100+tblOverlijden[[#This Row],[Week]]&lt;($C$4*100+$D$4),tblOverlijden[[#This Row],[Jaar]]*100+tblOverlijden[[#This Row],[Week]]&gt;($C$5*100+$D$5)),"Nee","Ja")</f>
        <v>Nee</v>
      </c>
      <c r="E118" s="3"/>
      <c r="F118" s="3">
        <v>3454</v>
      </c>
      <c r="G118" s="3">
        <v>3073</v>
      </c>
      <c r="H118" s="3">
        <v>3835</v>
      </c>
    </row>
    <row r="119" spans="2:8" x14ac:dyDescent="0.25">
      <c r="B119">
        <v>2022</v>
      </c>
      <c r="C119">
        <v>6</v>
      </c>
      <c r="D119" t="str">
        <f>IF(OR(tblOverlijden[[#This Row],[Jaar]]*100+tblOverlijden[[#This Row],[Week]]&lt;($C$4*100+$D$4),tblOverlijden[[#This Row],[Jaar]]*100+tblOverlijden[[#This Row],[Week]]&gt;($C$5*100+$D$5)),"Nee","Ja")</f>
        <v>Nee</v>
      </c>
      <c r="E119" s="3"/>
      <c r="F119" s="3">
        <v>3447</v>
      </c>
      <c r="G119" s="3">
        <v>3025</v>
      </c>
      <c r="H119" s="3">
        <v>3870</v>
      </c>
    </row>
    <row r="120" spans="2:8" x14ac:dyDescent="0.25">
      <c r="B120">
        <v>2022</v>
      </c>
      <c r="C120">
        <v>7</v>
      </c>
      <c r="D120" t="str">
        <f>IF(OR(tblOverlijden[[#This Row],[Jaar]]*100+tblOverlijden[[#This Row],[Week]]&lt;($C$4*100+$D$4),tblOverlijden[[#This Row],[Jaar]]*100+tblOverlijden[[#This Row],[Week]]&gt;($C$5*100+$D$5)),"Nee","Ja")</f>
        <v>Nee</v>
      </c>
      <c r="E120" s="3"/>
      <c r="F120" s="3">
        <v>3455</v>
      </c>
      <c r="G120" s="3">
        <v>2963</v>
      </c>
      <c r="H120" s="3">
        <v>3947</v>
      </c>
    </row>
    <row r="121" spans="2:8" x14ac:dyDescent="0.25">
      <c r="B121">
        <v>2022</v>
      </c>
      <c r="C121">
        <v>8</v>
      </c>
      <c r="D121" t="str">
        <f>IF(OR(tblOverlijden[[#This Row],[Jaar]]*100+tblOverlijden[[#This Row],[Week]]&lt;($C$4*100+$D$4),tblOverlijden[[#This Row],[Jaar]]*100+tblOverlijden[[#This Row],[Week]]&gt;($C$5*100+$D$5)),"Nee","Ja")</f>
        <v>Nee</v>
      </c>
      <c r="E121" s="3"/>
      <c r="F121" s="3">
        <v>3433</v>
      </c>
      <c r="G121" s="3">
        <v>2898</v>
      </c>
      <c r="H121" s="3">
        <v>3969</v>
      </c>
    </row>
  </sheetData>
  <hyperlinks>
    <hyperlink ref="C2" r:id="rId2" xr:uid="{E1D7CCDC-9E4F-4199-BD2E-31A531938142}"/>
  </hyperlinks>
  <pageMargins left="0.7" right="0.7" top="0.75" bottom="0.75" header="0.3" footer="0.3"/>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2CD2F-2B15-4B8B-A06A-9C45B09E0A7A}">
  <sheetPr codeName="Blad2">
    <tabColor rgb="FF2681C4"/>
  </sheetPr>
  <dimension ref="B2:F21"/>
  <sheetViews>
    <sheetView showGridLines="0" zoomScaleNormal="100" workbookViewId="0"/>
  </sheetViews>
  <sheetFormatPr defaultRowHeight="15" x14ac:dyDescent="0.25"/>
  <cols>
    <col min="1" max="1" width="2.85546875" customWidth="1"/>
    <col min="2" max="2" width="10" bestFit="1" customWidth="1"/>
    <col min="3" max="3" width="11" bestFit="1" customWidth="1"/>
    <col min="4" max="4" width="35" bestFit="1" customWidth="1"/>
    <col min="5" max="5" width="20.28515625" bestFit="1" customWidth="1"/>
    <col min="6" max="6" width="19.5703125" customWidth="1"/>
  </cols>
  <sheetData>
    <row r="2" spans="2:6" x14ac:dyDescent="0.25">
      <c r="B2" t="s">
        <v>6</v>
      </c>
      <c r="C2" t="s">
        <v>12</v>
      </c>
      <c r="D2" t="s">
        <v>13</v>
      </c>
      <c r="E2" t="s">
        <v>14</v>
      </c>
      <c r="F2" t="s">
        <v>38</v>
      </c>
    </row>
    <row r="3" spans="2:6" x14ac:dyDescent="0.25">
      <c r="B3">
        <v>2020</v>
      </c>
      <c r="C3">
        <v>1</v>
      </c>
      <c r="D3" s="2">
        <v>0.86299999999999999</v>
      </c>
      <c r="E3" s="2"/>
      <c r="F3" s="2">
        <f>AVERAGE(tblWelzijn[Tevredenheid met het leven])</f>
        <v>0.84257142857142853</v>
      </c>
    </row>
    <row r="4" spans="2:6" x14ac:dyDescent="0.25">
      <c r="B4">
        <v>2020</v>
      </c>
      <c r="C4">
        <v>2</v>
      </c>
      <c r="D4" s="2">
        <v>0.85199999999999998</v>
      </c>
      <c r="E4" s="2">
        <f>D4/D3-1</f>
        <v>-1.2746234067207429E-2</v>
      </c>
      <c r="F4" s="2">
        <f>AVERAGE(tblWelzijn[Tevredenheid met het leven])</f>
        <v>0.84257142857142853</v>
      </c>
    </row>
    <row r="5" spans="2:6" x14ac:dyDescent="0.25">
      <c r="B5">
        <v>2020</v>
      </c>
      <c r="C5">
        <v>3</v>
      </c>
      <c r="D5" s="2">
        <v>0.84</v>
      </c>
      <c r="E5" s="2">
        <f t="shared" ref="E5:E9" si="0">D5/D4-1</f>
        <v>-1.4084507042253502E-2</v>
      </c>
      <c r="F5" s="2">
        <f>AVERAGE(tblWelzijn[Tevredenheid met het leven])</f>
        <v>0.84257142857142853</v>
      </c>
    </row>
    <row r="6" spans="2:6" x14ac:dyDescent="0.25">
      <c r="B6">
        <v>2020</v>
      </c>
      <c r="C6">
        <v>4</v>
      </c>
      <c r="D6" s="2">
        <v>0.83699999999999997</v>
      </c>
      <c r="E6" s="2">
        <f t="shared" si="0"/>
        <v>-3.5714285714285587E-3</v>
      </c>
      <c r="F6" s="2">
        <f>AVERAGE(tblWelzijn[Tevredenheid met het leven])</f>
        <v>0.84257142857142853</v>
      </c>
    </row>
    <row r="7" spans="2:6" x14ac:dyDescent="0.25">
      <c r="B7">
        <v>2021</v>
      </c>
      <c r="C7">
        <v>1</v>
      </c>
      <c r="D7" s="2">
        <v>0.80600000000000005</v>
      </c>
      <c r="E7" s="2">
        <f t="shared" si="0"/>
        <v>-3.7037037037036979E-2</v>
      </c>
      <c r="F7" s="2">
        <f>AVERAGE(tblWelzijn[Tevredenheid met het leven])</f>
        <v>0.84257142857142853</v>
      </c>
    </row>
    <row r="8" spans="2:6" x14ac:dyDescent="0.25">
      <c r="B8">
        <v>2021</v>
      </c>
      <c r="C8">
        <v>2</v>
      </c>
      <c r="D8" s="2">
        <v>0.83799999999999997</v>
      </c>
      <c r="E8" s="2">
        <f t="shared" si="0"/>
        <v>3.9702233250620278E-2</v>
      </c>
      <c r="F8" s="2">
        <f>AVERAGE(tblWelzijn[Tevredenheid met het leven])</f>
        <v>0.84257142857142853</v>
      </c>
    </row>
    <row r="9" spans="2:6" x14ac:dyDescent="0.25">
      <c r="B9">
        <v>2021</v>
      </c>
      <c r="C9">
        <v>3</v>
      </c>
      <c r="D9" s="2">
        <v>0.86199999999999999</v>
      </c>
      <c r="E9" s="2">
        <f t="shared" si="0"/>
        <v>2.8639618138424749E-2</v>
      </c>
      <c r="F9" s="2">
        <f>AVERAGE(tblWelzijn[Tevredenheid met het leven])</f>
        <v>0.84257142857142853</v>
      </c>
    </row>
    <row r="13" spans="2:6" x14ac:dyDescent="0.25">
      <c r="B13" s="13" t="s">
        <v>6</v>
      </c>
      <c r="C13" s="13" t="s">
        <v>12</v>
      </c>
      <c r="D13" t="s">
        <v>35</v>
      </c>
      <c r="E13" t="s">
        <v>36</v>
      </c>
    </row>
    <row r="14" spans="2:6" x14ac:dyDescent="0.25">
      <c r="B14">
        <v>2020</v>
      </c>
      <c r="C14">
        <v>1</v>
      </c>
      <c r="D14" s="4">
        <v>0.86299999999999999</v>
      </c>
      <c r="E14" s="4">
        <v>0.84257142857142853</v>
      </c>
    </row>
    <row r="15" spans="2:6" x14ac:dyDescent="0.25">
      <c r="C15">
        <v>2</v>
      </c>
      <c r="D15" s="4">
        <v>0.85199999999999998</v>
      </c>
      <c r="E15" s="4">
        <v>0.84257142857142853</v>
      </c>
    </row>
    <row r="16" spans="2:6" x14ac:dyDescent="0.25">
      <c r="C16">
        <v>3</v>
      </c>
      <c r="D16" s="4">
        <v>0.84</v>
      </c>
      <c r="E16" s="4">
        <v>0.84257142857142853</v>
      </c>
    </row>
    <row r="17" spans="2:5" x14ac:dyDescent="0.25">
      <c r="C17">
        <v>4</v>
      </c>
      <c r="D17" s="4">
        <v>0.83699999999999997</v>
      </c>
      <c r="E17" s="4">
        <v>0.84257142857142853</v>
      </c>
    </row>
    <row r="18" spans="2:5" x14ac:dyDescent="0.25">
      <c r="B18">
        <v>2021</v>
      </c>
      <c r="C18">
        <v>1</v>
      </c>
      <c r="D18" s="4">
        <v>0.80600000000000005</v>
      </c>
      <c r="E18" s="4">
        <v>0.84257142857142853</v>
      </c>
    </row>
    <row r="19" spans="2:5" x14ac:dyDescent="0.25">
      <c r="C19">
        <v>2</v>
      </c>
      <c r="D19" s="4">
        <v>0.83799999999999997</v>
      </c>
      <c r="E19" s="4">
        <v>0.84257142857142853</v>
      </c>
    </row>
    <row r="20" spans="2:5" x14ac:dyDescent="0.25">
      <c r="C20">
        <v>3</v>
      </c>
      <c r="D20" s="4">
        <v>0.86199999999999999</v>
      </c>
      <c r="E20" s="4">
        <v>0.84257142857142853</v>
      </c>
    </row>
    <row r="21" spans="2:5" x14ac:dyDescent="0.25">
      <c r="B21" t="s">
        <v>30</v>
      </c>
      <c r="D21" s="4">
        <v>5.8979999999999997</v>
      </c>
      <c r="E21" s="4">
        <v>5.8979999999999997</v>
      </c>
    </row>
  </sheetData>
  <pageMargins left="0.7" right="0.7" top="0.75" bottom="0.75" header="0.3" footer="0.3"/>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F521-66F4-43F3-A221-82C1F0FDDC60}">
  <sheetPr codeName="Blad3">
    <tabColor rgb="FFA6D828"/>
  </sheetPr>
  <dimension ref="B6:R76"/>
  <sheetViews>
    <sheetView showGridLines="0" zoomScaleNormal="100" workbookViewId="0"/>
  </sheetViews>
  <sheetFormatPr defaultRowHeight="15" x14ac:dyDescent="0.25"/>
  <cols>
    <col min="1" max="1" width="2.85546875" customWidth="1"/>
    <col min="3" max="3" width="9.28515625" customWidth="1"/>
    <col min="6" max="6" width="14.42578125" bestFit="1" customWidth="1"/>
    <col min="15" max="15" width="10" bestFit="1" customWidth="1"/>
    <col min="16" max="16" width="9.5703125" bestFit="1" customWidth="1"/>
    <col min="17" max="17" width="14.7109375" bestFit="1" customWidth="1"/>
    <col min="18" max="18" width="19.140625" bestFit="1" customWidth="1"/>
  </cols>
  <sheetData>
    <row r="6" spans="2:18" x14ac:dyDescent="0.25">
      <c r="B6" t="s">
        <v>6</v>
      </c>
      <c r="C6" t="s">
        <v>19</v>
      </c>
      <c r="D6" t="s">
        <v>20</v>
      </c>
      <c r="E6" t="s">
        <v>21</v>
      </c>
      <c r="F6" t="s">
        <v>38</v>
      </c>
    </row>
    <row r="7" spans="2:18" x14ac:dyDescent="0.25">
      <c r="B7">
        <v>2019</v>
      </c>
      <c r="C7">
        <v>1</v>
      </c>
      <c r="D7" t="s">
        <v>22</v>
      </c>
      <c r="E7" s="3">
        <v>2768</v>
      </c>
      <c r="F7" s="3">
        <f>AVERAGEIF(tblHuw[Soort],tblHuw[[#This Row],[Soort]],tblHuw[Aantal])</f>
        <v>4761.3142857142857</v>
      </c>
      <c r="O7" s="13" t="s">
        <v>6</v>
      </c>
      <c r="P7" s="13" t="s">
        <v>19</v>
      </c>
      <c r="Q7" t="s">
        <v>37</v>
      </c>
      <c r="R7" t="s">
        <v>39</v>
      </c>
    </row>
    <row r="8" spans="2:18" x14ac:dyDescent="0.25">
      <c r="B8">
        <v>2019</v>
      </c>
      <c r="C8">
        <v>2</v>
      </c>
      <c r="D8" t="s">
        <v>22</v>
      </c>
      <c r="E8" s="3">
        <v>2793</v>
      </c>
      <c r="F8" s="3">
        <f>AVERAGEIF(tblHuw[Soort],tblHuw[[#This Row],[Soort]],tblHuw[Aantal])</f>
        <v>4761.3142857142857</v>
      </c>
      <c r="O8">
        <v>2019</v>
      </c>
      <c r="P8">
        <v>1</v>
      </c>
      <c r="Q8" s="17">
        <v>4486</v>
      </c>
      <c r="R8" s="17">
        <v>6764</v>
      </c>
    </row>
    <row r="9" spans="2:18" x14ac:dyDescent="0.25">
      <c r="B9">
        <v>2019</v>
      </c>
      <c r="C9">
        <v>3</v>
      </c>
      <c r="D9" t="s">
        <v>22</v>
      </c>
      <c r="E9" s="3">
        <v>3216</v>
      </c>
      <c r="F9" s="3">
        <f>AVERAGEIF(tblHuw[Soort],tblHuw[[#This Row],[Soort]],tblHuw[Aantal])</f>
        <v>4761.3142857142857</v>
      </c>
      <c r="P9">
        <v>2</v>
      </c>
      <c r="Q9" s="17">
        <v>4483</v>
      </c>
      <c r="R9" s="17">
        <v>6764</v>
      </c>
    </row>
    <row r="10" spans="2:18" x14ac:dyDescent="0.25">
      <c r="B10">
        <v>2019</v>
      </c>
      <c r="C10">
        <v>4</v>
      </c>
      <c r="D10" t="s">
        <v>22</v>
      </c>
      <c r="E10" s="3">
        <v>4420</v>
      </c>
      <c r="F10" s="3">
        <f>AVERAGEIF(tblHuw[Soort],tblHuw[[#This Row],[Soort]],tblHuw[Aantal])</f>
        <v>4761.3142857142857</v>
      </c>
      <c r="P10">
        <v>3</v>
      </c>
      <c r="Q10" s="17">
        <v>4860</v>
      </c>
      <c r="R10" s="17">
        <v>6764</v>
      </c>
    </row>
    <row r="11" spans="2:18" x14ac:dyDescent="0.25">
      <c r="B11">
        <v>2019</v>
      </c>
      <c r="C11">
        <v>5</v>
      </c>
      <c r="D11" t="s">
        <v>22</v>
      </c>
      <c r="E11" s="3">
        <v>7612</v>
      </c>
      <c r="F11" s="3">
        <f>AVERAGEIF(tblHuw[Soort],tblHuw[[#This Row],[Soort]],tblHuw[Aantal])</f>
        <v>4761.3142857142857</v>
      </c>
      <c r="P11">
        <v>4</v>
      </c>
      <c r="Q11" s="17">
        <v>6332</v>
      </c>
      <c r="R11" s="17">
        <v>6764</v>
      </c>
    </row>
    <row r="12" spans="2:18" x14ac:dyDescent="0.25">
      <c r="B12">
        <v>2019</v>
      </c>
      <c r="C12">
        <v>6</v>
      </c>
      <c r="D12" t="s">
        <v>22</v>
      </c>
      <c r="E12" s="3">
        <v>8384</v>
      </c>
      <c r="F12" s="3">
        <f>AVERAGEIF(tblHuw[Soort],tblHuw[[#This Row],[Soort]],tblHuw[Aantal])</f>
        <v>4761.3142857142857</v>
      </c>
      <c r="P12">
        <v>5</v>
      </c>
      <c r="Q12" s="17">
        <v>9480</v>
      </c>
      <c r="R12" s="17">
        <v>6764</v>
      </c>
    </row>
    <row r="13" spans="2:18" x14ac:dyDescent="0.25">
      <c r="B13">
        <v>2019</v>
      </c>
      <c r="C13">
        <v>7</v>
      </c>
      <c r="D13" t="s">
        <v>22</v>
      </c>
      <c r="E13" s="3">
        <v>6752</v>
      </c>
      <c r="F13" s="3">
        <f>AVERAGEIF(tblHuw[Soort],tblHuw[[#This Row],[Soort]],tblHuw[Aantal])</f>
        <v>4761.3142857142857</v>
      </c>
      <c r="P13">
        <v>6</v>
      </c>
      <c r="Q13" s="17">
        <v>10002</v>
      </c>
      <c r="R13" s="17">
        <v>6764</v>
      </c>
    </row>
    <row r="14" spans="2:18" x14ac:dyDescent="0.25">
      <c r="B14">
        <v>2019</v>
      </c>
      <c r="C14">
        <v>8</v>
      </c>
      <c r="D14" t="s">
        <v>22</v>
      </c>
      <c r="E14" s="3">
        <v>7213</v>
      </c>
      <c r="F14" s="3">
        <f>AVERAGEIF(tblHuw[Soort],tblHuw[[#This Row],[Soort]],tblHuw[Aantal])</f>
        <v>4761.3142857142857</v>
      </c>
      <c r="P14">
        <v>7</v>
      </c>
      <c r="Q14" s="17">
        <v>8802</v>
      </c>
      <c r="R14" s="17">
        <v>6764</v>
      </c>
    </row>
    <row r="15" spans="2:18" x14ac:dyDescent="0.25">
      <c r="B15">
        <v>2019</v>
      </c>
      <c r="C15">
        <v>9</v>
      </c>
      <c r="D15" t="s">
        <v>22</v>
      </c>
      <c r="E15" s="3">
        <v>9008</v>
      </c>
      <c r="F15" s="3">
        <f>AVERAGEIF(tblHuw[Soort],tblHuw[[#This Row],[Soort]],tblHuw[Aantal])</f>
        <v>4761.3142857142857</v>
      </c>
      <c r="P15">
        <v>8</v>
      </c>
      <c r="Q15" s="17">
        <v>9019</v>
      </c>
      <c r="R15" s="17">
        <v>6764</v>
      </c>
    </row>
    <row r="16" spans="2:18" x14ac:dyDescent="0.25">
      <c r="B16">
        <v>2019</v>
      </c>
      <c r="C16">
        <v>10</v>
      </c>
      <c r="D16" t="s">
        <v>22</v>
      </c>
      <c r="E16" s="3">
        <v>4864</v>
      </c>
      <c r="F16" s="3">
        <f>AVERAGEIF(tblHuw[Soort],tblHuw[[#This Row],[Soort]],tblHuw[Aantal])</f>
        <v>4761.3142857142857</v>
      </c>
      <c r="P16">
        <v>9</v>
      </c>
      <c r="Q16" s="17">
        <v>10801</v>
      </c>
      <c r="R16" s="17">
        <v>6764</v>
      </c>
    </row>
    <row r="17" spans="2:18" x14ac:dyDescent="0.25">
      <c r="B17">
        <v>2019</v>
      </c>
      <c r="C17">
        <v>11</v>
      </c>
      <c r="D17" t="s">
        <v>22</v>
      </c>
      <c r="E17" s="3">
        <v>3171</v>
      </c>
      <c r="F17" s="3">
        <f>AVERAGEIF(tblHuw[Soort],tblHuw[[#This Row],[Soort]],tblHuw[Aantal])</f>
        <v>4761.3142857142857</v>
      </c>
      <c r="P17">
        <v>10</v>
      </c>
      <c r="Q17" s="17">
        <v>6894</v>
      </c>
      <c r="R17" s="17">
        <v>6764</v>
      </c>
    </row>
    <row r="18" spans="2:18" x14ac:dyDescent="0.25">
      <c r="B18">
        <v>2019</v>
      </c>
      <c r="C18">
        <v>12</v>
      </c>
      <c r="D18" t="s">
        <v>22</v>
      </c>
      <c r="E18" s="3">
        <v>3364</v>
      </c>
      <c r="F18" s="3">
        <f>AVERAGEIF(tblHuw[Soort],tblHuw[[#This Row],[Soort]],tblHuw[Aantal])</f>
        <v>4761.3142857142857</v>
      </c>
      <c r="P18">
        <v>11</v>
      </c>
      <c r="Q18" s="17">
        <v>5013</v>
      </c>
      <c r="R18" s="17">
        <v>6764</v>
      </c>
    </row>
    <row r="19" spans="2:18" x14ac:dyDescent="0.25">
      <c r="B19">
        <v>2020</v>
      </c>
      <c r="C19">
        <v>1</v>
      </c>
      <c r="D19" t="s">
        <v>22</v>
      </c>
      <c r="E19" s="3">
        <v>2756</v>
      </c>
      <c r="F19" s="3">
        <f>AVERAGEIF(tblHuw[Soort],tblHuw[[#This Row],[Soort]],tblHuw[Aantal])</f>
        <v>4761.3142857142857</v>
      </c>
      <c r="P19">
        <v>12</v>
      </c>
      <c r="Q19" s="17">
        <v>5278</v>
      </c>
      <c r="R19" s="17">
        <v>6764</v>
      </c>
    </row>
    <row r="20" spans="2:18" x14ac:dyDescent="0.25">
      <c r="B20">
        <v>2020</v>
      </c>
      <c r="C20">
        <v>2</v>
      </c>
      <c r="D20" t="s">
        <v>22</v>
      </c>
      <c r="E20" s="3">
        <v>3772</v>
      </c>
      <c r="F20" s="3">
        <f>AVERAGEIF(tblHuw[Soort],tblHuw[[#This Row],[Soort]],tblHuw[Aantal])</f>
        <v>4761.3142857142857</v>
      </c>
      <c r="O20">
        <v>2020</v>
      </c>
      <c r="P20">
        <v>1</v>
      </c>
      <c r="Q20" s="17">
        <v>4479</v>
      </c>
      <c r="R20" s="17">
        <v>6764</v>
      </c>
    </row>
    <row r="21" spans="2:18" x14ac:dyDescent="0.25">
      <c r="B21">
        <v>2020</v>
      </c>
      <c r="C21">
        <v>3</v>
      </c>
      <c r="D21" t="s">
        <v>22</v>
      </c>
      <c r="E21" s="3">
        <v>2786</v>
      </c>
      <c r="F21" s="3">
        <f>AVERAGEIF(tblHuw[Soort],tblHuw[[#This Row],[Soort]],tblHuw[Aantal])</f>
        <v>4761.3142857142857</v>
      </c>
      <c r="P21">
        <v>2</v>
      </c>
      <c r="Q21" s="17">
        <v>5590</v>
      </c>
      <c r="R21" s="17">
        <v>6764</v>
      </c>
    </row>
    <row r="22" spans="2:18" x14ac:dyDescent="0.25">
      <c r="B22">
        <v>2020</v>
      </c>
      <c r="C22">
        <v>4</v>
      </c>
      <c r="D22" t="s">
        <v>22</v>
      </c>
      <c r="E22" s="3">
        <v>2298</v>
      </c>
      <c r="F22" s="3">
        <f>AVERAGEIF(tblHuw[Soort],tblHuw[[#This Row],[Soort]],tblHuw[Aantal])</f>
        <v>4761.3142857142857</v>
      </c>
      <c r="P22">
        <v>3</v>
      </c>
      <c r="Q22" s="17">
        <v>4747</v>
      </c>
      <c r="R22" s="17">
        <v>6764</v>
      </c>
    </row>
    <row r="23" spans="2:18" x14ac:dyDescent="0.25">
      <c r="B23">
        <v>2020</v>
      </c>
      <c r="C23">
        <v>5</v>
      </c>
      <c r="D23" t="s">
        <v>22</v>
      </c>
      <c r="E23" s="3">
        <v>2969</v>
      </c>
      <c r="F23" s="3">
        <f>AVERAGEIF(tblHuw[Soort],tblHuw[[#This Row],[Soort]],tblHuw[Aantal])</f>
        <v>4761.3142857142857</v>
      </c>
      <c r="P23">
        <v>4</v>
      </c>
      <c r="Q23" s="17">
        <v>3723</v>
      </c>
      <c r="R23" s="17">
        <v>6764</v>
      </c>
    </row>
    <row r="24" spans="2:18" x14ac:dyDescent="0.25">
      <c r="B24">
        <v>2020</v>
      </c>
      <c r="C24">
        <v>6</v>
      </c>
      <c r="D24" t="s">
        <v>22</v>
      </c>
      <c r="E24" s="3">
        <v>4533</v>
      </c>
      <c r="F24" s="3">
        <f>AVERAGEIF(tblHuw[Soort],tblHuw[[#This Row],[Soort]],tblHuw[Aantal])</f>
        <v>4761.3142857142857</v>
      </c>
      <c r="P24">
        <v>5</v>
      </c>
      <c r="Q24" s="17">
        <v>4552</v>
      </c>
      <c r="R24" s="17">
        <v>6764</v>
      </c>
    </row>
    <row r="25" spans="2:18" x14ac:dyDescent="0.25">
      <c r="B25">
        <v>2020</v>
      </c>
      <c r="C25">
        <v>7</v>
      </c>
      <c r="D25" t="s">
        <v>22</v>
      </c>
      <c r="E25" s="3">
        <v>5487</v>
      </c>
      <c r="F25" s="3">
        <f>AVERAGEIF(tblHuw[Soort],tblHuw[[#This Row],[Soort]],tblHuw[Aantal])</f>
        <v>4761.3142857142857</v>
      </c>
      <c r="P25">
        <v>6</v>
      </c>
      <c r="Q25" s="17">
        <v>6651</v>
      </c>
      <c r="R25" s="17">
        <v>6764</v>
      </c>
    </row>
    <row r="26" spans="2:18" x14ac:dyDescent="0.25">
      <c r="B26">
        <v>2020</v>
      </c>
      <c r="C26">
        <v>8</v>
      </c>
      <c r="D26" t="s">
        <v>22</v>
      </c>
      <c r="E26" s="3">
        <v>6651</v>
      </c>
      <c r="F26" s="3">
        <f>AVERAGEIF(tblHuw[Soort],tblHuw[[#This Row],[Soort]],tblHuw[Aantal])</f>
        <v>4761.3142857142857</v>
      </c>
      <c r="P26">
        <v>7</v>
      </c>
      <c r="Q26" s="17">
        <v>7809</v>
      </c>
      <c r="R26" s="17">
        <v>6764</v>
      </c>
    </row>
    <row r="27" spans="2:18" x14ac:dyDescent="0.25">
      <c r="B27">
        <v>2020</v>
      </c>
      <c r="C27">
        <v>9</v>
      </c>
      <c r="D27" t="s">
        <v>22</v>
      </c>
      <c r="E27" s="3">
        <v>7481</v>
      </c>
      <c r="F27" s="3">
        <f>AVERAGEIF(tblHuw[Soort],tblHuw[[#This Row],[Soort]],tblHuw[Aantal])</f>
        <v>4761.3142857142857</v>
      </c>
      <c r="P27">
        <v>8</v>
      </c>
      <c r="Q27" s="17">
        <v>8957</v>
      </c>
      <c r="R27" s="17">
        <v>6764</v>
      </c>
    </row>
    <row r="28" spans="2:18" x14ac:dyDescent="0.25">
      <c r="B28">
        <v>2020</v>
      </c>
      <c r="C28">
        <v>10</v>
      </c>
      <c r="D28" t="s">
        <v>22</v>
      </c>
      <c r="E28" s="3">
        <v>5129</v>
      </c>
      <c r="F28" s="3">
        <f>AVERAGEIF(tblHuw[Soort],tblHuw[[#This Row],[Soort]],tblHuw[Aantal])</f>
        <v>4761.3142857142857</v>
      </c>
      <c r="P28">
        <v>9</v>
      </c>
      <c r="Q28" s="17">
        <v>9661</v>
      </c>
      <c r="R28" s="17">
        <v>6764</v>
      </c>
    </row>
    <row r="29" spans="2:18" x14ac:dyDescent="0.25">
      <c r="B29">
        <v>2020</v>
      </c>
      <c r="C29">
        <v>11</v>
      </c>
      <c r="D29" t="s">
        <v>22</v>
      </c>
      <c r="E29" s="3">
        <v>3042</v>
      </c>
      <c r="F29" s="3">
        <f>AVERAGEIF(tblHuw[Soort],tblHuw[[#This Row],[Soort]],tblHuw[Aantal])</f>
        <v>4761.3142857142857</v>
      </c>
      <c r="P29">
        <v>10</v>
      </c>
      <c r="Q29" s="17">
        <v>7280</v>
      </c>
      <c r="R29" s="17">
        <v>6764</v>
      </c>
    </row>
    <row r="30" spans="2:18" x14ac:dyDescent="0.25">
      <c r="B30">
        <v>2020</v>
      </c>
      <c r="C30">
        <v>12</v>
      </c>
      <c r="D30" t="s">
        <v>22</v>
      </c>
      <c r="E30" s="3">
        <v>3329</v>
      </c>
      <c r="F30" s="3">
        <f>AVERAGEIF(tblHuw[Soort],tblHuw[[#This Row],[Soort]],tblHuw[Aantal])</f>
        <v>4761.3142857142857</v>
      </c>
      <c r="P30">
        <v>11</v>
      </c>
      <c r="Q30" s="17">
        <v>5273</v>
      </c>
      <c r="R30" s="17">
        <v>6764</v>
      </c>
    </row>
    <row r="31" spans="2:18" x14ac:dyDescent="0.25">
      <c r="B31">
        <v>2021</v>
      </c>
      <c r="C31">
        <v>1</v>
      </c>
      <c r="D31" t="s">
        <v>22</v>
      </c>
      <c r="E31" s="3">
        <v>2102</v>
      </c>
      <c r="F31" s="3">
        <f>AVERAGEIF(tblHuw[Soort],tblHuw[[#This Row],[Soort]],tblHuw[Aantal])</f>
        <v>4761.3142857142857</v>
      </c>
      <c r="P31">
        <v>12</v>
      </c>
      <c r="Q31" s="17">
        <v>5647</v>
      </c>
      <c r="R31" s="17">
        <v>6764</v>
      </c>
    </row>
    <row r="32" spans="2:18" x14ac:dyDescent="0.25">
      <c r="B32">
        <v>2021</v>
      </c>
      <c r="C32">
        <v>2</v>
      </c>
      <c r="D32" t="s">
        <v>22</v>
      </c>
      <c r="E32" s="3">
        <v>2517</v>
      </c>
      <c r="F32" s="3">
        <f>AVERAGEIF(tblHuw[Soort],tblHuw[[#This Row],[Soort]],tblHuw[Aantal])</f>
        <v>4761.3142857142857</v>
      </c>
      <c r="O32">
        <v>2021</v>
      </c>
      <c r="P32">
        <v>1</v>
      </c>
      <c r="Q32" s="17">
        <v>4085</v>
      </c>
      <c r="R32" s="17">
        <v>6764</v>
      </c>
    </row>
    <row r="33" spans="2:18" x14ac:dyDescent="0.25">
      <c r="B33">
        <v>2021</v>
      </c>
      <c r="C33">
        <v>3</v>
      </c>
      <c r="D33" t="s">
        <v>22</v>
      </c>
      <c r="E33" s="3">
        <v>3197</v>
      </c>
      <c r="F33" s="3">
        <f>AVERAGEIF(tblHuw[Soort],tblHuw[[#This Row],[Soort]],tblHuw[Aantal])</f>
        <v>4761.3142857142857</v>
      </c>
      <c r="P33">
        <v>2</v>
      </c>
      <c r="Q33" s="17">
        <v>4536</v>
      </c>
      <c r="R33" s="17">
        <v>6764</v>
      </c>
    </row>
    <row r="34" spans="2:18" x14ac:dyDescent="0.25">
      <c r="B34">
        <v>2021</v>
      </c>
      <c r="C34">
        <v>4</v>
      </c>
      <c r="D34" t="s">
        <v>22</v>
      </c>
      <c r="E34" s="3">
        <v>3359</v>
      </c>
      <c r="F34" s="3">
        <f>AVERAGEIF(tblHuw[Soort],tblHuw[[#This Row],[Soort]],tblHuw[Aantal])</f>
        <v>4761.3142857142857</v>
      </c>
      <c r="P34">
        <v>3</v>
      </c>
      <c r="Q34" s="17">
        <v>5625</v>
      </c>
      <c r="R34" s="17">
        <v>6764</v>
      </c>
    </row>
    <row r="35" spans="2:18" x14ac:dyDescent="0.25">
      <c r="B35">
        <v>2021</v>
      </c>
      <c r="C35">
        <v>5</v>
      </c>
      <c r="D35" t="s">
        <v>22</v>
      </c>
      <c r="E35" s="3">
        <v>5159</v>
      </c>
      <c r="F35" s="3">
        <f>AVERAGEIF(tblHuw[Soort],tblHuw[[#This Row],[Soort]],tblHuw[Aantal])</f>
        <v>4761.3142857142857</v>
      </c>
      <c r="P35">
        <v>4</v>
      </c>
      <c r="Q35" s="17">
        <v>5301</v>
      </c>
      <c r="R35" s="17">
        <v>6764</v>
      </c>
    </row>
    <row r="36" spans="2:18" x14ac:dyDescent="0.25">
      <c r="B36">
        <v>2021</v>
      </c>
      <c r="C36">
        <v>6</v>
      </c>
      <c r="D36" t="s">
        <v>22</v>
      </c>
      <c r="E36" s="3">
        <v>6262</v>
      </c>
      <c r="F36" s="3">
        <f>AVERAGEIF(tblHuw[Soort],tblHuw[[#This Row],[Soort]],tblHuw[Aantal])</f>
        <v>4761.3142857142857</v>
      </c>
      <c r="P36">
        <v>5</v>
      </c>
      <c r="Q36" s="17">
        <v>7345</v>
      </c>
      <c r="R36" s="17">
        <v>6764</v>
      </c>
    </row>
    <row r="37" spans="2:18" x14ac:dyDescent="0.25">
      <c r="B37">
        <v>2021</v>
      </c>
      <c r="C37">
        <v>7</v>
      </c>
      <c r="D37" t="s">
        <v>22</v>
      </c>
      <c r="E37" s="3">
        <v>6525</v>
      </c>
      <c r="F37" s="3">
        <f>AVERAGEIF(tblHuw[Soort],tblHuw[[#This Row],[Soort]],tblHuw[Aantal])</f>
        <v>4761.3142857142857</v>
      </c>
      <c r="P37">
        <v>6</v>
      </c>
      <c r="Q37" s="17">
        <v>8690</v>
      </c>
      <c r="R37" s="17">
        <v>6764</v>
      </c>
    </row>
    <row r="38" spans="2:18" x14ac:dyDescent="0.25">
      <c r="B38">
        <v>2021</v>
      </c>
      <c r="C38">
        <v>8</v>
      </c>
      <c r="D38" t="s">
        <v>22</v>
      </c>
      <c r="E38" s="3">
        <v>7290</v>
      </c>
      <c r="F38" s="3">
        <f>AVERAGEIF(tblHuw[Soort],tblHuw[[#This Row],[Soort]],tblHuw[Aantal])</f>
        <v>4761.3142857142857</v>
      </c>
      <c r="P38">
        <v>7</v>
      </c>
      <c r="Q38" s="17">
        <v>8849</v>
      </c>
      <c r="R38" s="17">
        <v>6764</v>
      </c>
    </row>
    <row r="39" spans="2:18" x14ac:dyDescent="0.25">
      <c r="B39">
        <v>2021</v>
      </c>
      <c r="C39">
        <v>9</v>
      </c>
      <c r="D39" t="s">
        <v>22</v>
      </c>
      <c r="E39" s="3">
        <v>8205</v>
      </c>
      <c r="F39" s="3">
        <f>AVERAGEIF(tblHuw[Soort],tblHuw[[#This Row],[Soort]],tblHuw[Aantal])</f>
        <v>4761.3142857142857</v>
      </c>
      <c r="P39">
        <v>8</v>
      </c>
      <c r="Q39" s="17">
        <v>9575</v>
      </c>
      <c r="R39" s="17">
        <v>6764</v>
      </c>
    </row>
    <row r="40" spans="2:18" x14ac:dyDescent="0.25">
      <c r="B40">
        <v>2021</v>
      </c>
      <c r="C40">
        <v>10</v>
      </c>
      <c r="D40" t="s">
        <v>22</v>
      </c>
      <c r="E40" s="3">
        <v>4768</v>
      </c>
      <c r="F40" s="3">
        <f>AVERAGEIF(tblHuw[Soort],tblHuw[[#This Row],[Soort]],tblHuw[Aantal])</f>
        <v>4761.3142857142857</v>
      </c>
      <c r="P40">
        <v>9</v>
      </c>
      <c r="Q40" s="17">
        <v>10358</v>
      </c>
      <c r="R40" s="17">
        <v>6764</v>
      </c>
    </row>
    <row r="41" spans="2:18" x14ac:dyDescent="0.25">
      <c r="B41">
        <v>2021</v>
      </c>
      <c r="C41">
        <v>11</v>
      </c>
      <c r="D41" t="s">
        <v>22</v>
      </c>
      <c r="E41" s="3">
        <v>3464</v>
      </c>
      <c r="F41" s="3">
        <f>AVERAGEIF(tblHuw[Soort],tblHuw[[#This Row],[Soort]],tblHuw[Aantal])</f>
        <v>4761.3142857142857</v>
      </c>
      <c r="P41">
        <v>10</v>
      </c>
      <c r="Q41" s="17">
        <v>6876</v>
      </c>
      <c r="R41" s="17">
        <v>6764</v>
      </c>
    </row>
    <row r="42" spans="2:18" x14ac:dyDescent="0.25">
      <c r="B42">
        <v>2019</v>
      </c>
      <c r="C42">
        <v>1</v>
      </c>
      <c r="D42" t="s">
        <v>23</v>
      </c>
      <c r="E42" s="3">
        <v>1718</v>
      </c>
      <c r="F42" s="3">
        <f>AVERAGEIF(tblHuw[Soort],tblHuw[[#This Row],[Soort]],tblHuw[Aantal])</f>
        <v>2002.6857142857143</v>
      </c>
      <c r="P42">
        <v>11</v>
      </c>
      <c r="Q42" s="17">
        <v>5681</v>
      </c>
      <c r="R42" s="17">
        <v>6764</v>
      </c>
    </row>
    <row r="43" spans="2:18" x14ac:dyDescent="0.25">
      <c r="B43">
        <v>2019</v>
      </c>
      <c r="C43">
        <v>2</v>
      </c>
      <c r="D43" t="s">
        <v>23</v>
      </c>
      <c r="E43" s="3">
        <v>1690</v>
      </c>
      <c r="F43" s="3">
        <f>AVERAGEIF(tblHuw[Soort],tblHuw[[#This Row],[Soort]],tblHuw[Aantal])</f>
        <v>2002.6857142857143</v>
      </c>
      <c r="O43" t="s">
        <v>30</v>
      </c>
      <c r="Q43" s="17">
        <v>236740</v>
      </c>
      <c r="R43" s="17">
        <v>236740</v>
      </c>
    </row>
    <row r="44" spans="2:18" x14ac:dyDescent="0.25">
      <c r="B44">
        <v>2019</v>
      </c>
      <c r="C44">
        <v>3</v>
      </c>
      <c r="D44" t="s">
        <v>23</v>
      </c>
      <c r="E44" s="3">
        <v>1644</v>
      </c>
      <c r="F44" s="3">
        <f>AVERAGEIF(tblHuw[Soort],tblHuw[[#This Row],[Soort]],tblHuw[Aantal])</f>
        <v>2002.6857142857143</v>
      </c>
    </row>
    <row r="45" spans="2:18" x14ac:dyDescent="0.25">
      <c r="B45">
        <v>2019</v>
      </c>
      <c r="C45">
        <v>4</v>
      </c>
      <c r="D45" t="s">
        <v>23</v>
      </c>
      <c r="E45" s="3">
        <v>1912</v>
      </c>
      <c r="F45" s="3">
        <f>AVERAGEIF(tblHuw[Soort],tblHuw[[#This Row],[Soort]],tblHuw[Aantal])</f>
        <v>2002.6857142857143</v>
      </c>
    </row>
    <row r="46" spans="2:18" x14ac:dyDescent="0.25">
      <c r="B46">
        <v>2019</v>
      </c>
      <c r="C46">
        <v>5</v>
      </c>
      <c r="D46" t="s">
        <v>23</v>
      </c>
      <c r="E46" s="3">
        <v>1868</v>
      </c>
      <c r="F46" s="3">
        <f>AVERAGEIF(tblHuw[Soort],tblHuw[[#This Row],[Soort]],tblHuw[Aantal])</f>
        <v>2002.6857142857143</v>
      </c>
    </row>
    <row r="47" spans="2:18" x14ac:dyDescent="0.25">
      <c r="B47">
        <v>2019</v>
      </c>
      <c r="C47">
        <v>6</v>
      </c>
      <c r="D47" t="s">
        <v>23</v>
      </c>
      <c r="E47" s="3">
        <v>1618</v>
      </c>
      <c r="F47" s="3">
        <f>AVERAGEIF(tblHuw[Soort],tblHuw[[#This Row],[Soort]],tblHuw[Aantal])</f>
        <v>2002.6857142857143</v>
      </c>
    </row>
    <row r="48" spans="2:18" x14ac:dyDescent="0.25">
      <c r="B48">
        <v>2019</v>
      </c>
      <c r="C48">
        <v>7</v>
      </c>
      <c r="D48" t="s">
        <v>23</v>
      </c>
      <c r="E48" s="3">
        <v>2050</v>
      </c>
      <c r="F48" s="3">
        <f>AVERAGEIF(tblHuw[Soort],tblHuw[[#This Row],[Soort]],tblHuw[Aantal])</f>
        <v>2002.6857142857143</v>
      </c>
    </row>
    <row r="49" spans="2:6" x14ac:dyDescent="0.25">
      <c r="B49">
        <v>2019</v>
      </c>
      <c r="C49">
        <v>8</v>
      </c>
      <c r="D49" t="s">
        <v>23</v>
      </c>
      <c r="E49" s="3">
        <v>1806</v>
      </c>
      <c r="F49" s="3">
        <f>AVERAGEIF(tblHuw[Soort],tblHuw[[#This Row],[Soort]],tblHuw[Aantal])</f>
        <v>2002.6857142857143</v>
      </c>
    </row>
    <row r="50" spans="2:6" x14ac:dyDescent="0.25">
      <c r="B50">
        <v>2019</v>
      </c>
      <c r="C50">
        <v>9</v>
      </c>
      <c r="D50" t="s">
        <v>23</v>
      </c>
      <c r="E50" s="3">
        <v>1793</v>
      </c>
      <c r="F50" s="3">
        <f>AVERAGEIF(tblHuw[Soort],tblHuw[[#This Row],[Soort]],tblHuw[Aantal])</f>
        <v>2002.6857142857143</v>
      </c>
    </row>
    <row r="51" spans="2:6" x14ac:dyDescent="0.25">
      <c r="B51">
        <v>2019</v>
      </c>
      <c r="C51">
        <v>10</v>
      </c>
      <c r="D51" t="s">
        <v>23</v>
      </c>
      <c r="E51" s="3">
        <v>2029.9999999999998</v>
      </c>
      <c r="F51" s="3">
        <f>AVERAGEIF(tblHuw[Soort],tblHuw[[#This Row],[Soort]],tblHuw[Aantal])</f>
        <v>2002.6857142857143</v>
      </c>
    </row>
    <row r="52" spans="2:6" x14ac:dyDescent="0.25">
      <c r="B52">
        <v>2019</v>
      </c>
      <c r="C52">
        <v>11</v>
      </c>
      <c r="D52" t="s">
        <v>23</v>
      </c>
      <c r="E52" s="3">
        <v>1842</v>
      </c>
      <c r="F52" s="3">
        <f>AVERAGEIF(tblHuw[Soort],tblHuw[[#This Row],[Soort]],tblHuw[Aantal])</f>
        <v>2002.6857142857143</v>
      </c>
    </row>
    <row r="53" spans="2:6" x14ac:dyDescent="0.25">
      <c r="B53">
        <v>2019</v>
      </c>
      <c r="C53">
        <v>12</v>
      </c>
      <c r="D53" t="s">
        <v>23</v>
      </c>
      <c r="E53" s="3">
        <v>1914</v>
      </c>
      <c r="F53" s="3">
        <f>AVERAGEIF(tblHuw[Soort],tblHuw[[#This Row],[Soort]],tblHuw[Aantal])</f>
        <v>2002.6857142857143</v>
      </c>
    </row>
    <row r="54" spans="2:6" x14ac:dyDescent="0.25">
      <c r="B54">
        <v>2020</v>
      </c>
      <c r="C54">
        <v>1</v>
      </c>
      <c r="D54" t="s">
        <v>23</v>
      </c>
      <c r="E54" s="3">
        <v>1723</v>
      </c>
      <c r="F54" s="3">
        <f>AVERAGEIF(tblHuw[Soort],tblHuw[[#This Row],[Soort]],tblHuw[Aantal])</f>
        <v>2002.6857142857143</v>
      </c>
    </row>
    <row r="55" spans="2:6" x14ac:dyDescent="0.25">
      <c r="B55">
        <v>2020</v>
      </c>
      <c r="C55">
        <v>2</v>
      </c>
      <c r="D55" t="s">
        <v>23</v>
      </c>
      <c r="E55" s="3">
        <v>1818</v>
      </c>
      <c r="F55" s="3">
        <f>AVERAGEIF(tblHuw[Soort],tblHuw[[#This Row],[Soort]],tblHuw[Aantal])</f>
        <v>2002.6857142857143</v>
      </c>
    </row>
    <row r="56" spans="2:6" x14ac:dyDescent="0.25">
      <c r="B56">
        <v>2020</v>
      </c>
      <c r="C56">
        <v>3</v>
      </c>
      <c r="D56" t="s">
        <v>23</v>
      </c>
      <c r="E56" s="3">
        <v>1961</v>
      </c>
      <c r="F56" s="3">
        <f>AVERAGEIF(tblHuw[Soort],tblHuw[[#This Row],[Soort]],tblHuw[Aantal])</f>
        <v>2002.6857142857143</v>
      </c>
    </row>
    <row r="57" spans="2:6" x14ac:dyDescent="0.25">
      <c r="B57">
        <v>2020</v>
      </c>
      <c r="C57">
        <v>4</v>
      </c>
      <c r="D57" t="s">
        <v>23</v>
      </c>
      <c r="E57" s="3">
        <v>1425</v>
      </c>
      <c r="F57" s="3">
        <f>AVERAGEIF(tblHuw[Soort],tblHuw[[#This Row],[Soort]],tblHuw[Aantal])</f>
        <v>2002.6857142857143</v>
      </c>
    </row>
    <row r="58" spans="2:6" x14ac:dyDescent="0.25">
      <c r="B58">
        <v>2020</v>
      </c>
      <c r="C58">
        <v>5</v>
      </c>
      <c r="D58" t="s">
        <v>23</v>
      </c>
      <c r="E58" s="3">
        <v>1583</v>
      </c>
      <c r="F58" s="3">
        <f>AVERAGEIF(tblHuw[Soort],tblHuw[[#This Row],[Soort]],tblHuw[Aantal])</f>
        <v>2002.6857142857143</v>
      </c>
    </row>
    <row r="59" spans="2:6" x14ac:dyDescent="0.25">
      <c r="B59">
        <v>2020</v>
      </c>
      <c r="C59">
        <v>6</v>
      </c>
      <c r="D59" t="s">
        <v>23</v>
      </c>
      <c r="E59" s="3">
        <v>2118</v>
      </c>
      <c r="F59" s="3">
        <f>AVERAGEIF(tblHuw[Soort],tblHuw[[#This Row],[Soort]],tblHuw[Aantal])</f>
        <v>2002.6857142857143</v>
      </c>
    </row>
    <row r="60" spans="2:6" x14ac:dyDescent="0.25">
      <c r="B60">
        <v>2020</v>
      </c>
      <c r="C60">
        <v>7</v>
      </c>
      <c r="D60" t="s">
        <v>23</v>
      </c>
      <c r="E60" s="3">
        <v>2322</v>
      </c>
      <c r="F60" s="3">
        <f>AVERAGEIF(tblHuw[Soort],tblHuw[[#This Row],[Soort]],tblHuw[Aantal])</f>
        <v>2002.6857142857143</v>
      </c>
    </row>
    <row r="61" spans="2:6" x14ac:dyDescent="0.25">
      <c r="B61">
        <v>2020</v>
      </c>
      <c r="C61">
        <v>8</v>
      </c>
      <c r="D61" t="s">
        <v>23</v>
      </c>
      <c r="E61" s="3">
        <v>2306</v>
      </c>
      <c r="F61" s="3">
        <f>AVERAGEIF(tblHuw[Soort],tblHuw[[#This Row],[Soort]],tblHuw[Aantal])</f>
        <v>2002.6857142857143</v>
      </c>
    </row>
    <row r="62" spans="2:6" x14ac:dyDescent="0.25">
      <c r="B62">
        <v>2020</v>
      </c>
      <c r="C62">
        <v>9</v>
      </c>
      <c r="D62" t="s">
        <v>23</v>
      </c>
      <c r="E62" s="3">
        <v>2180</v>
      </c>
      <c r="F62" s="3">
        <f>AVERAGEIF(tblHuw[Soort],tblHuw[[#This Row],[Soort]],tblHuw[Aantal])</f>
        <v>2002.6857142857143</v>
      </c>
    </row>
    <row r="63" spans="2:6" x14ac:dyDescent="0.25">
      <c r="B63">
        <v>2020</v>
      </c>
      <c r="C63">
        <v>10</v>
      </c>
      <c r="D63" t="s">
        <v>23</v>
      </c>
      <c r="E63" s="3">
        <v>2151</v>
      </c>
      <c r="F63" s="3">
        <f>AVERAGEIF(tblHuw[Soort],tblHuw[[#This Row],[Soort]],tblHuw[Aantal])</f>
        <v>2002.6857142857143</v>
      </c>
    </row>
    <row r="64" spans="2:6" x14ac:dyDescent="0.25">
      <c r="B64">
        <v>2020</v>
      </c>
      <c r="C64">
        <v>11</v>
      </c>
      <c r="D64" t="s">
        <v>23</v>
      </c>
      <c r="E64" s="3">
        <v>2231</v>
      </c>
      <c r="F64" s="3">
        <f>AVERAGEIF(tblHuw[Soort],tblHuw[[#This Row],[Soort]],tblHuw[Aantal])</f>
        <v>2002.6857142857143</v>
      </c>
    </row>
    <row r="65" spans="2:6" x14ac:dyDescent="0.25">
      <c r="B65">
        <v>2020</v>
      </c>
      <c r="C65">
        <v>12</v>
      </c>
      <c r="D65" t="s">
        <v>23</v>
      </c>
      <c r="E65" s="3">
        <v>2318</v>
      </c>
      <c r="F65" s="3">
        <f>AVERAGEIF(tblHuw[Soort],tblHuw[[#This Row],[Soort]],tblHuw[Aantal])</f>
        <v>2002.6857142857143</v>
      </c>
    </row>
    <row r="66" spans="2:6" x14ac:dyDescent="0.25">
      <c r="B66">
        <v>2021</v>
      </c>
      <c r="C66">
        <v>1</v>
      </c>
      <c r="D66" t="s">
        <v>23</v>
      </c>
      <c r="E66" s="3">
        <v>1983</v>
      </c>
      <c r="F66" s="3">
        <f>AVERAGEIF(tblHuw[Soort],tblHuw[[#This Row],[Soort]],tblHuw[Aantal])</f>
        <v>2002.6857142857143</v>
      </c>
    </row>
    <row r="67" spans="2:6" x14ac:dyDescent="0.25">
      <c r="B67">
        <v>2021</v>
      </c>
      <c r="C67">
        <v>2</v>
      </c>
      <c r="D67" t="s">
        <v>23</v>
      </c>
      <c r="E67" s="3">
        <v>2019.0000000000002</v>
      </c>
      <c r="F67" s="3">
        <f>AVERAGEIF(tblHuw[Soort],tblHuw[[#This Row],[Soort]],tblHuw[Aantal])</f>
        <v>2002.6857142857143</v>
      </c>
    </row>
    <row r="68" spans="2:6" x14ac:dyDescent="0.25">
      <c r="B68">
        <v>2021</v>
      </c>
      <c r="C68">
        <v>3</v>
      </c>
      <c r="D68" t="s">
        <v>23</v>
      </c>
      <c r="E68" s="3">
        <v>2428</v>
      </c>
      <c r="F68" s="3">
        <f>AVERAGEIF(tblHuw[Soort],tblHuw[[#This Row],[Soort]],tblHuw[Aantal])</f>
        <v>2002.6857142857143</v>
      </c>
    </row>
    <row r="69" spans="2:6" x14ac:dyDescent="0.25">
      <c r="B69">
        <v>2021</v>
      </c>
      <c r="C69">
        <v>4</v>
      </c>
      <c r="D69" t="s">
        <v>23</v>
      </c>
      <c r="E69" s="3">
        <v>1942</v>
      </c>
      <c r="F69" s="3">
        <f>AVERAGEIF(tblHuw[Soort],tblHuw[[#This Row],[Soort]],tblHuw[Aantal])</f>
        <v>2002.6857142857143</v>
      </c>
    </row>
    <row r="70" spans="2:6" x14ac:dyDescent="0.25">
      <c r="B70">
        <v>2021</v>
      </c>
      <c r="C70">
        <v>5</v>
      </c>
      <c r="D70" t="s">
        <v>23</v>
      </c>
      <c r="E70" s="3">
        <v>2186</v>
      </c>
      <c r="F70" s="3">
        <f>AVERAGEIF(tblHuw[Soort],tblHuw[[#This Row],[Soort]],tblHuw[Aantal])</f>
        <v>2002.6857142857143</v>
      </c>
    </row>
    <row r="71" spans="2:6" x14ac:dyDescent="0.25">
      <c r="B71">
        <v>2021</v>
      </c>
      <c r="C71">
        <v>6</v>
      </c>
      <c r="D71" t="s">
        <v>23</v>
      </c>
      <c r="E71" s="3">
        <v>2428</v>
      </c>
      <c r="F71" s="3">
        <f>AVERAGEIF(tblHuw[Soort],tblHuw[[#This Row],[Soort]],tblHuw[Aantal])</f>
        <v>2002.6857142857143</v>
      </c>
    </row>
    <row r="72" spans="2:6" x14ac:dyDescent="0.25">
      <c r="B72">
        <v>2021</v>
      </c>
      <c r="C72">
        <v>7</v>
      </c>
      <c r="D72" t="s">
        <v>23</v>
      </c>
      <c r="E72" s="3">
        <v>2324</v>
      </c>
      <c r="F72" s="3">
        <f>AVERAGEIF(tblHuw[Soort],tblHuw[[#This Row],[Soort]],tblHuw[Aantal])</f>
        <v>2002.6857142857143</v>
      </c>
    </row>
    <row r="73" spans="2:6" x14ac:dyDescent="0.25">
      <c r="B73">
        <v>2021</v>
      </c>
      <c r="C73">
        <v>8</v>
      </c>
      <c r="D73" t="s">
        <v>23</v>
      </c>
      <c r="E73" s="3">
        <v>2285</v>
      </c>
      <c r="F73" s="3">
        <f>AVERAGEIF(tblHuw[Soort],tblHuw[[#This Row],[Soort]],tblHuw[Aantal])</f>
        <v>2002.6857142857143</v>
      </c>
    </row>
    <row r="74" spans="2:6" x14ac:dyDescent="0.25">
      <c r="B74">
        <v>2021</v>
      </c>
      <c r="C74">
        <v>9</v>
      </c>
      <c r="D74" t="s">
        <v>23</v>
      </c>
      <c r="E74" s="3">
        <v>2153</v>
      </c>
      <c r="F74" s="3">
        <f>AVERAGEIF(tblHuw[Soort],tblHuw[[#This Row],[Soort]],tblHuw[Aantal])</f>
        <v>2002.6857142857143</v>
      </c>
    </row>
    <row r="75" spans="2:6" x14ac:dyDescent="0.25">
      <c r="B75">
        <v>2021</v>
      </c>
      <c r="C75">
        <v>10</v>
      </c>
      <c r="D75" t="s">
        <v>23</v>
      </c>
      <c r="E75" s="3">
        <v>2108</v>
      </c>
      <c r="F75" s="3">
        <f>AVERAGEIF(tblHuw[Soort],tblHuw[[#This Row],[Soort]],tblHuw[Aantal])</f>
        <v>2002.6857142857143</v>
      </c>
    </row>
    <row r="76" spans="2:6" x14ac:dyDescent="0.25">
      <c r="B76">
        <v>2021</v>
      </c>
      <c r="C76">
        <v>11</v>
      </c>
      <c r="D76" t="s">
        <v>23</v>
      </c>
      <c r="E76" s="3">
        <v>2217</v>
      </c>
      <c r="F76" s="3">
        <f>AVERAGEIF(tblHuw[Soort],tblHuw[[#This Row],[Soort]],tblHuw[Aantal])</f>
        <v>2002.6857142857143</v>
      </c>
    </row>
  </sheetData>
  <pageMargins left="0.7" right="0.7" top="0.75" bottom="0.75" header="0.3" footer="0.3"/>
  <pageSetup paperSize="9" orientation="portrait" horizontalDpi="4294967293" verticalDpi="4294967293" r:id="rId2"/>
  <drawing r:id="rId3"/>
  <tableParts count="1">
    <tablePart r:id="rId4"/>
  </tableParts>
  <extLst>
    <ext xmlns:x14="http://schemas.microsoft.com/office/spreadsheetml/2009/9/main" uri="{A8765BA9-456A-4dab-B4F3-ACF838C121DE}">
      <x14:slicerList>
        <x14:slicer r:id="rId5"/>
      </x14:slicerList>
    </ext>
    <ext xmlns:x15="http://schemas.microsoft.com/office/spreadsheetml/2010/11/main" uri="{3A4CF648-6AED-40f4-86FF-DC5316D8AED3}">
      <x14:slicerList xmlns:x14="http://schemas.microsoft.com/office/spreadsheetml/2009/9/main">
        <x14:slicer r:id="rId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2C63-80E3-4F4F-BC97-9095FD3C9192}">
  <sheetPr codeName="Blad4">
    <tabColor rgb="FF86BD40"/>
  </sheetPr>
  <dimension ref="B2:Q64"/>
  <sheetViews>
    <sheetView showGridLines="0" zoomScaleNormal="100" workbookViewId="0"/>
  </sheetViews>
  <sheetFormatPr defaultRowHeight="15" x14ac:dyDescent="0.25"/>
  <cols>
    <col min="1" max="1" width="2.85546875" customWidth="1"/>
    <col min="3" max="3" width="9.28515625" customWidth="1"/>
    <col min="4" max="5" width="26.5703125" customWidth="1"/>
    <col min="14" max="14" width="10" bestFit="1" customWidth="1"/>
    <col min="15" max="15" width="9.42578125" bestFit="1" customWidth="1"/>
    <col min="16" max="16" width="33" bestFit="1" customWidth="1"/>
    <col min="17" max="17" width="19.140625" bestFit="1" customWidth="1"/>
  </cols>
  <sheetData>
    <row r="2" spans="2:17" x14ac:dyDescent="0.25">
      <c r="B2" t="s">
        <v>6</v>
      </c>
      <c r="C2" t="s">
        <v>19</v>
      </c>
      <c r="D2" t="s">
        <v>15</v>
      </c>
      <c r="E2" t="s">
        <v>38</v>
      </c>
      <c r="N2" s="13" t="s">
        <v>6</v>
      </c>
      <c r="O2" s="13" t="s">
        <v>19</v>
      </c>
      <c r="P2" t="s">
        <v>40</v>
      </c>
      <c r="Q2" t="s">
        <v>39</v>
      </c>
    </row>
    <row r="3" spans="2:17" x14ac:dyDescent="0.25">
      <c r="B3">
        <v>2016</v>
      </c>
      <c r="C3">
        <v>12</v>
      </c>
      <c r="D3" s="3">
        <v>74113</v>
      </c>
      <c r="E3" s="3">
        <f>AVERAGE(tblVeilig[Geregistreerde misdrijven])</f>
        <v>65608.229508196717</v>
      </c>
      <c r="N3">
        <v>2016</v>
      </c>
      <c r="O3">
        <v>12</v>
      </c>
      <c r="P3" s="4">
        <v>74113</v>
      </c>
      <c r="Q3" s="4">
        <v>65608.229508196717</v>
      </c>
    </row>
    <row r="4" spans="2:17" x14ac:dyDescent="0.25">
      <c r="B4">
        <v>2017</v>
      </c>
      <c r="C4">
        <v>1</v>
      </c>
      <c r="D4" s="3">
        <v>73839</v>
      </c>
      <c r="E4" s="3">
        <f>AVERAGE(tblVeilig[Geregistreerde misdrijven])</f>
        <v>65608.229508196717</v>
      </c>
      <c r="N4">
        <v>2017</v>
      </c>
      <c r="O4">
        <v>1</v>
      </c>
      <c r="P4" s="4">
        <v>73839</v>
      </c>
      <c r="Q4" s="4">
        <v>65608.229508196717</v>
      </c>
    </row>
    <row r="5" spans="2:17" x14ac:dyDescent="0.25">
      <c r="B5">
        <v>2017</v>
      </c>
      <c r="C5">
        <v>2</v>
      </c>
      <c r="D5" s="3">
        <v>66691</v>
      </c>
      <c r="E5" s="3">
        <f>AVERAGE(tblVeilig[Geregistreerde misdrijven])</f>
        <v>65608.229508196717</v>
      </c>
      <c r="O5">
        <v>2</v>
      </c>
      <c r="P5" s="4">
        <v>66691</v>
      </c>
      <c r="Q5" s="4">
        <v>65608.229508196717</v>
      </c>
    </row>
    <row r="6" spans="2:17" x14ac:dyDescent="0.25">
      <c r="B6">
        <v>2017</v>
      </c>
      <c r="C6">
        <v>3</v>
      </c>
      <c r="D6" s="3">
        <v>76148</v>
      </c>
      <c r="E6" s="3">
        <f>AVERAGE(tblVeilig[Geregistreerde misdrijven])</f>
        <v>65608.229508196717</v>
      </c>
      <c r="O6">
        <v>3</v>
      </c>
      <c r="P6" s="4">
        <v>76148</v>
      </c>
      <c r="Q6" s="4">
        <v>65608.229508196717</v>
      </c>
    </row>
    <row r="7" spans="2:17" x14ac:dyDescent="0.25">
      <c r="B7">
        <v>2017</v>
      </c>
      <c r="C7">
        <v>4</v>
      </c>
      <c r="D7" s="3">
        <v>64852.000000000007</v>
      </c>
      <c r="E7" s="3">
        <f>AVERAGE(tblVeilig[Geregistreerde misdrijven])</f>
        <v>65608.229508196717</v>
      </c>
      <c r="O7">
        <v>4</v>
      </c>
      <c r="P7" s="4">
        <v>64852.000000000007</v>
      </c>
      <c r="Q7" s="4">
        <v>65608.229508196717</v>
      </c>
    </row>
    <row r="8" spans="2:17" x14ac:dyDescent="0.25">
      <c r="B8">
        <v>2017</v>
      </c>
      <c r="C8">
        <v>5</v>
      </c>
      <c r="D8" s="3">
        <v>70027</v>
      </c>
      <c r="E8" s="3">
        <f>AVERAGE(tblVeilig[Geregistreerde misdrijven])</f>
        <v>65608.229508196717</v>
      </c>
      <c r="O8">
        <v>5</v>
      </c>
      <c r="P8" s="4">
        <v>70027</v>
      </c>
      <c r="Q8" s="4">
        <v>65608.229508196717</v>
      </c>
    </row>
    <row r="9" spans="2:17" x14ac:dyDescent="0.25">
      <c r="B9">
        <v>2017</v>
      </c>
      <c r="C9">
        <v>6</v>
      </c>
      <c r="D9" s="3">
        <v>69264</v>
      </c>
      <c r="E9" s="3">
        <f>AVERAGE(tblVeilig[Geregistreerde misdrijven])</f>
        <v>65608.229508196717</v>
      </c>
      <c r="O9">
        <v>6</v>
      </c>
      <c r="P9" s="4">
        <v>69264</v>
      </c>
      <c r="Q9" s="4">
        <v>65608.229508196717</v>
      </c>
    </row>
    <row r="10" spans="2:17" x14ac:dyDescent="0.25">
      <c r="B10">
        <v>2017</v>
      </c>
      <c r="C10">
        <v>7</v>
      </c>
      <c r="D10" s="3">
        <v>69037</v>
      </c>
      <c r="E10" s="3">
        <f>AVERAGE(tblVeilig[Geregistreerde misdrijven])</f>
        <v>65608.229508196717</v>
      </c>
      <c r="O10">
        <v>7</v>
      </c>
      <c r="P10" s="4">
        <v>69037</v>
      </c>
      <c r="Q10" s="4">
        <v>65608.229508196717</v>
      </c>
    </row>
    <row r="11" spans="2:17" x14ac:dyDescent="0.25">
      <c r="B11">
        <v>2017</v>
      </c>
      <c r="C11">
        <v>8</v>
      </c>
      <c r="D11" s="3">
        <v>65288</v>
      </c>
      <c r="E11" s="3">
        <f>AVERAGE(tblVeilig[Geregistreerde misdrijven])</f>
        <v>65608.229508196717</v>
      </c>
      <c r="O11">
        <v>8</v>
      </c>
      <c r="P11" s="4">
        <v>65288</v>
      </c>
      <c r="Q11" s="4">
        <v>65608.229508196717</v>
      </c>
    </row>
    <row r="12" spans="2:17" x14ac:dyDescent="0.25">
      <c r="B12">
        <v>2017</v>
      </c>
      <c r="C12">
        <v>9</v>
      </c>
      <c r="D12" s="3">
        <v>64230.999999999993</v>
      </c>
      <c r="E12" s="3">
        <f>AVERAGE(tblVeilig[Geregistreerde misdrijven])</f>
        <v>65608.229508196717</v>
      </c>
      <c r="O12">
        <v>9</v>
      </c>
      <c r="P12" s="4">
        <v>64230.999999999993</v>
      </c>
      <c r="Q12" s="4">
        <v>65608.229508196717</v>
      </c>
    </row>
    <row r="13" spans="2:17" x14ac:dyDescent="0.25">
      <c r="B13">
        <v>2017</v>
      </c>
      <c r="C13">
        <v>10</v>
      </c>
      <c r="D13" s="3">
        <v>69184</v>
      </c>
      <c r="E13" s="3">
        <f>AVERAGE(tblVeilig[Geregistreerde misdrijven])</f>
        <v>65608.229508196717</v>
      </c>
      <c r="O13">
        <v>10</v>
      </c>
      <c r="P13" s="4">
        <v>69184</v>
      </c>
      <c r="Q13" s="4">
        <v>65608.229508196717</v>
      </c>
    </row>
    <row r="14" spans="2:17" x14ac:dyDescent="0.25">
      <c r="B14">
        <v>2017</v>
      </c>
      <c r="C14">
        <v>11</v>
      </c>
      <c r="D14" s="3">
        <v>66112</v>
      </c>
      <c r="E14" s="3">
        <f>AVERAGE(tblVeilig[Geregistreerde misdrijven])</f>
        <v>65608.229508196717</v>
      </c>
      <c r="O14">
        <v>11</v>
      </c>
      <c r="P14" s="4">
        <v>66112</v>
      </c>
      <c r="Q14" s="4">
        <v>65608.229508196717</v>
      </c>
    </row>
    <row r="15" spans="2:17" x14ac:dyDescent="0.25">
      <c r="B15">
        <v>2017</v>
      </c>
      <c r="C15">
        <v>12</v>
      </c>
      <c r="D15" s="3">
        <v>61930</v>
      </c>
      <c r="E15" s="3">
        <f>AVERAGE(tblVeilig[Geregistreerde misdrijven])</f>
        <v>65608.229508196717</v>
      </c>
      <c r="O15">
        <v>12</v>
      </c>
      <c r="P15" s="4">
        <v>61930</v>
      </c>
      <c r="Q15" s="4">
        <v>65608.229508196717</v>
      </c>
    </row>
    <row r="16" spans="2:17" x14ac:dyDescent="0.25">
      <c r="B16">
        <v>2018</v>
      </c>
      <c r="C16">
        <v>1</v>
      </c>
      <c r="D16" s="3">
        <v>66900</v>
      </c>
      <c r="E16" s="3">
        <f>AVERAGE(tblVeilig[Geregistreerde misdrijven])</f>
        <v>65608.229508196717</v>
      </c>
      <c r="N16">
        <v>2018</v>
      </c>
      <c r="O16">
        <v>1</v>
      </c>
      <c r="P16" s="4">
        <v>66900</v>
      </c>
      <c r="Q16" s="4">
        <v>65608.229508196717</v>
      </c>
    </row>
    <row r="17" spans="2:17" x14ac:dyDescent="0.25">
      <c r="B17">
        <v>2018</v>
      </c>
      <c r="C17">
        <v>2</v>
      </c>
      <c r="D17" s="3">
        <v>56854</v>
      </c>
      <c r="E17" s="3">
        <f>AVERAGE(tblVeilig[Geregistreerde misdrijven])</f>
        <v>65608.229508196717</v>
      </c>
      <c r="O17">
        <v>2</v>
      </c>
      <c r="P17" s="4">
        <v>56854</v>
      </c>
      <c r="Q17" s="4">
        <v>65608.229508196717</v>
      </c>
    </row>
    <row r="18" spans="2:17" x14ac:dyDescent="0.25">
      <c r="B18">
        <v>2018</v>
      </c>
      <c r="C18">
        <v>3</v>
      </c>
      <c r="D18" s="3">
        <v>61153</v>
      </c>
      <c r="E18" s="3">
        <f>AVERAGE(tblVeilig[Geregistreerde misdrijven])</f>
        <v>65608.229508196717</v>
      </c>
      <c r="O18">
        <v>3</v>
      </c>
      <c r="P18" s="4">
        <v>61153</v>
      </c>
      <c r="Q18" s="4">
        <v>65608.229508196717</v>
      </c>
    </row>
    <row r="19" spans="2:17" x14ac:dyDescent="0.25">
      <c r="B19">
        <v>2018</v>
      </c>
      <c r="C19">
        <v>4</v>
      </c>
      <c r="D19" s="3">
        <v>61261</v>
      </c>
      <c r="E19" s="3">
        <f>AVERAGE(tblVeilig[Geregistreerde misdrijven])</f>
        <v>65608.229508196717</v>
      </c>
      <c r="O19">
        <v>4</v>
      </c>
      <c r="P19" s="4">
        <v>61261</v>
      </c>
      <c r="Q19" s="4">
        <v>65608.229508196717</v>
      </c>
    </row>
    <row r="20" spans="2:17" x14ac:dyDescent="0.25">
      <c r="B20">
        <v>2018</v>
      </c>
      <c r="C20">
        <v>5</v>
      </c>
      <c r="D20" s="3">
        <v>64525.000000000007</v>
      </c>
      <c r="E20" s="3">
        <f>AVERAGE(tblVeilig[Geregistreerde misdrijven])</f>
        <v>65608.229508196717</v>
      </c>
      <c r="O20">
        <v>5</v>
      </c>
      <c r="P20" s="4">
        <v>64525.000000000007</v>
      </c>
      <c r="Q20" s="4">
        <v>65608.229508196717</v>
      </c>
    </row>
    <row r="21" spans="2:17" x14ac:dyDescent="0.25">
      <c r="B21">
        <v>2018</v>
      </c>
      <c r="C21">
        <v>6</v>
      </c>
      <c r="D21" s="3">
        <v>64238</v>
      </c>
      <c r="E21" s="3">
        <f>AVERAGE(tblVeilig[Geregistreerde misdrijven])</f>
        <v>65608.229508196717</v>
      </c>
      <c r="O21">
        <v>6</v>
      </c>
      <c r="P21" s="4">
        <v>64238</v>
      </c>
      <c r="Q21" s="4">
        <v>65608.229508196717</v>
      </c>
    </row>
    <row r="22" spans="2:17" x14ac:dyDescent="0.25">
      <c r="B22">
        <v>2018</v>
      </c>
      <c r="C22">
        <v>7</v>
      </c>
      <c r="D22" s="3">
        <v>66406</v>
      </c>
      <c r="E22" s="3">
        <f>AVERAGE(tblVeilig[Geregistreerde misdrijven])</f>
        <v>65608.229508196717</v>
      </c>
      <c r="O22">
        <v>7</v>
      </c>
      <c r="P22" s="4">
        <v>66406</v>
      </c>
      <c r="Q22" s="4">
        <v>65608.229508196717</v>
      </c>
    </row>
    <row r="23" spans="2:17" x14ac:dyDescent="0.25">
      <c r="B23">
        <v>2018</v>
      </c>
      <c r="C23">
        <v>8</v>
      </c>
      <c r="D23" s="3">
        <v>64730.000000000007</v>
      </c>
      <c r="E23" s="3">
        <f>AVERAGE(tblVeilig[Geregistreerde misdrijven])</f>
        <v>65608.229508196717</v>
      </c>
      <c r="O23">
        <v>8</v>
      </c>
      <c r="P23" s="4">
        <v>64730.000000000007</v>
      </c>
      <c r="Q23" s="4">
        <v>65608.229508196717</v>
      </c>
    </row>
    <row r="24" spans="2:17" x14ac:dyDescent="0.25">
      <c r="B24">
        <v>2018</v>
      </c>
      <c r="C24">
        <v>9</v>
      </c>
      <c r="D24" s="3">
        <v>62994</v>
      </c>
      <c r="E24" s="3">
        <f>AVERAGE(tblVeilig[Geregistreerde misdrijven])</f>
        <v>65608.229508196717</v>
      </c>
      <c r="O24">
        <v>9</v>
      </c>
      <c r="P24" s="4">
        <v>62994</v>
      </c>
      <c r="Q24" s="4">
        <v>65608.229508196717</v>
      </c>
    </row>
    <row r="25" spans="2:17" x14ac:dyDescent="0.25">
      <c r="B25">
        <v>2018</v>
      </c>
      <c r="C25">
        <v>10</v>
      </c>
      <c r="D25" s="3">
        <v>69749</v>
      </c>
      <c r="E25" s="3">
        <f>AVERAGE(tblVeilig[Geregistreerde misdrijven])</f>
        <v>65608.229508196717</v>
      </c>
      <c r="O25">
        <v>10</v>
      </c>
      <c r="P25" s="4">
        <v>69749</v>
      </c>
      <c r="Q25" s="4">
        <v>65608.229508196717</v>
      </c>
    </row>
    <row r="26" spans="2:17" x14ac:dyDescent="0.25">
      <c r="B26">
        <v>2018</v>
      </c>
      <c r="C26">
        <v>11</v>
      </c>
      <c r="D26" s="3">
        <v>68591</v>
      </c>
      <c r="E26" s="3">
        <f>AVERAGE(tblVeilig[Geregistreerde misdrijven])</f>
        <v>65608.229508196717</v>
      </c>
      <c r="O26">
        <v>11</v>
      </c>
      <c r="P26" s="4">
        <v>68591</v>
      </c>
      <c r="Q26" s="4">
        <v>65608.229508196717</v>
      </c>
    </row>
    <row r="27" spans="2:17" x14ac:dyDescent="0.25">
      <c r="B27">
        <v>2018</v>
      </c>
      <c r="C27">
        <v>12</v>
      </c>
      <c r="D27" s="3">
        <v>63029</v>
      </c>
      <c r="E27" s="3">
        <f>AVERAGE(tblVeilig[Geregistreerde misdrijven])</f>
        <v>65608.229508196717</v>
      </c>
      <c r="O27">
        <v>12</v>
      </c>
      <c r="P27" s="4">
        <v>63029</v>
      </c>
      <c r="Q27" s="4">
        <v>65608.229508196717</v>
      </c>
    </row>
    <row r="28" spans="2:17" x14ac:dyDescent="0.25">
      <c r="B28">
        <v>2019</v>
      </c>
      <c r="C28">
        <v>1</v>
      </c>
      <c r="D28" s="3">
        <v>67098</v>
      </c>
      <c r="E28" s="3">
        <f>AVERAGE(tblVeilig[Geregistreerde misdrijven])</f>
        <v>65608.229508196717</v>
      </c>
      <c r="N28">
        <v>2019</v>
      </c>
      <c r="O28">
        <v>1</v>
      </c>
      <c r="P28" s="4">
        <v>67098</v>
      </c>
      <c r="Q28" s="4">
        <v>65608.229508196717</v>
      </c>
    </row>
    <row r="29" spans="2:17" x14ac:dyDescent="0.25">
      <c r="B29">
        <v>2019</v>
      </c>
      <c r="C29">
        <v>2</v>
      </c>
      <c r="D29" s="3">
        <v>60918</v>
      </c>
      <c r="E29" s="3">
        <f>AVERAGE(tblVeilig[Geregistreerde misdrijven])</f>
        <v>65608.229508196717</v>
      </c>
      <c r="O29">
        <v>2</v>
      </c>
      <c r="P29" s="4">
        <v>60918</v>
      </c>
      <c r="Q29" s="4">
        <v>65608.229508196717</v>
      </c>
    </row>
    <row r="30" spans="2:17" x14ac:dyDescent="0.25">
      <c r="B30">
        <v>2019</v>
      </c>
      <c r="C30">
        <v>3</v>
      </c>
      <c r="D30" s="3">
        <v>67209</v>
      </c>
      <c r="E30" s="3">
        <f>AVERAGE(tblVeilig[Geregistreerde misdrijven])</f>
        <v>65608.229508196717</v>
      </c>
      <c r="O30">
        <v>3</v>
      </c>
      <c r="P30" s="4">
        <v>67209</v>
      </c>
      <c r="Q30" s="4">
        <v>65608.229508196717</v>
      </c>
    </row>
    <row r="31" spans="2:17" x14ac:dyDescent="0.25">
      <c r="B31">
        <v>2019</v>
      </c>
      <c r="C31">
        <v>4</v>
      </c>
      <c r="D31" s="3">
        <v>65456</v>
      </c>
      <c r="E31" s="3">
        <f>AVERAGE(tblVeilig[Geregistreerde misdrijven])</f>
        <v>65608.229508196717</v>
      </c>
      <c r="O31">
        <v>4</v>
      </c>
      <c r="P31" s="4">
        <v>65456</v>
      </c>
      <c r="Q31" s="4">
        <v>65608.229508196717</v>
      </c>
    </row>
    <row r="32" spans="2:17" x14ac:dyDescent="0.25">
      <c r="B32">
        <v>2019</v>
      </c>
      <c r="C32">
        <v>5</v>
      </c>
      <c r="D32" s="3">
        <v>65808</v>
      </c>
      <c r="E32" s="3">
        <f>AVERAGE(tblVeilig[Geregistreerde misdrijven])</f>
        <v>65608.229508196717</v>
      </c>
      <c r="O32">
        <v>5</v>
      </c>
      <c r="P32" s="4">
        <v>65808</v>
      </c>
      <c r="Q32" s="4">
        <v>65608.229508196717</v>
      </c>
    </row>
    <row r="33" spans="2:17" x14ac:dyDescent="0.25">
      <c r="B33">
        <v>2019</v>
      </c>
      <c r="C33">
        <v>6</v>
      </c>
      <c r="D33" s="3">
        <v>65403.000000000007</v>
      </c>
      <c r="E33" s="3">
        <f>AVERAGE(tblVeilig[Geregistreerde misdrijven])</f>
        <v>65608.229508196717</v>
      </c>
      <c r="O33">
        <v>6</v>
      </c>
      <c r="P33" s="4">
        <v>65403.000000000007</v>
      </c>
      <c r="Q33" s="4">
        <v>65608.229508196717</v>
      </c>
    </row>
    <row r="34" spans="2:17" x14ac:dyDescent="0.25">
      <c r="B34">
        <v>2019</v>
      </c>
      <c r="C34">
        <v>7</v>
      </c>
      <c r="D34" s="3">
        <v>69994</v>
      </c>
      <c r="E34" s="3">
        <f>AVERAGE(tblVeilig[Geregistreerde misdrijven])</f>
        <v>65608.229508196717</v>
      </c>
      <c r="O34">
        <v>7</v>
      </c>
      <c r="P34" s="4">
        <v>69994</v>
      </c>
      <c r="Q34" s="4">
        <v>65608.229508196717</v>
      </c>
    </row>
    <row r="35" spans="2:17" x14ac:dyDescent="0.25">
      <c r="B35">
        <v>2019</v>
      </c>
      <c r="C35">
        <v>8</v>
      </c>
      <c r="D35" s="3">
        <v>64039</v>
      </c>
      <c r="E35" s="3">
        <f>AVERAGE(tblVeilig[Geregistreerde misdrijven])</f>
        <v>65608.229508196717</v>
      </c>
      <c r="O35">
        <v>8</v>
      </c>
      <c r="P35" s="4">
        <v>64039</v>
      </c>
      <c r="Q35" s="4">
        <v>65608.229508196717</v>
      </c>
    </row>
    <row r="36" spans="2:17" x14ac:dyDescent="0.25">
      <c r="B36">
        <v>2019</v>
      </c>
      <c r="C36">
        <v>9</v>
      </c>
      <c r="D36" s="3">
        <v>66065</v>
      </c>
      <c r="E36" s="3">
        <f>AVERAGE(tblVeilig[Geregistreerde misdrijven])</f>
        <v>65608.229508196717</v>
      </c>
      <c r="O36">
        <v>9</v>
      </c>
      <c r="P36" s="4">
        <v>66065</v>
      </c>
      <c r="Q36" s="4">
        <v>65608.229508196717</v>
      </c>
    </row>
    <row r="37" spans="2:17" x14ac:dyDescent="0.25">
      <c r="B37">
        <v>2019</v>
      </c>
      <c r="C37">
        <v>10</v>
      </c>
      <c r="D37" s="3">
        <v>72780</v>
      </c>
      <c r="E37" s="3">
        <f>AVERAGE(tblVeilig[Geregistreerde misdrijven])</f>
        <v>65608.229508196717</v>
      </c>
      <c r="O37">
        <v>10</v>
      </c>
      <c r="P37" s="4">
        <v>72780</v>
      </c>
      <c r="Q37" s="4">
        <v>65608.229508196717</v>
      </c>
    </row>
    <row r="38" spans="2:17" x14ac:dyDescent="0.25">
      <c r="B38">
        <v>2019</v>
      </c>
      <c r="C38">
        <v>11</v>
      </c>
      <c r="D38" s="3">
        <v>70217</v>
      </c>
      <c r="E38" s="3">
        <f>AVERAGE(tblVeilig[Geregistreerde misdrijven])</f>
        <v>65608.229508196717</v>
      </c>
      <c r="O38">
        <v>11</v>
      </c>
      <c r="P38" s="4">
        <v>70217</v>
      </c>
      <c r="Q38" s="4">
        <v>65608.229508196717</v>
      </c>
    </row>
    <row r="39" spans="2:17" x14ac:dyDescent="0.25">
      <c r="B39">
        <v>2019</v>
      </c>
      <c r="C39">
        <v>12</v>
      </c>
      <c r="D39" s="3">
        <v>68661</v>
      </c>
      <c r="E39" s="3">
        <f>AVERAGE(tblVeilig[Geregistreerde misdrijven])</f>
        <v>65608.229508196717</v>
      </c>
      <c r="O39">
        <v>12</v>
      </c>
      <c r="P39" s="4">
        <v>68661</v>
      </c>
      <c r="Q39" s="4">
        <v>65608.229508196717</v>
      </c>
    </row>
    <row r="40" spans="2:17" x14ac:dyDescent="0.25">
      <c r="B40">
        <v>2020</v>
      </c>
      <c r="C40">
        <v>1</v>
      </c>
      <c r="D40" s="3">
        <v>73964</v>
      </c>
      <c r="E40" s="3">
        <f>AVERAGE(tblVeilig[Geregistreerde misdrijven])</f>
        <v>65608.229508196717</v>
      </c>
      <c r="N40">
        <v>2020</v>
      </c>
      <c r="O40">
        <v>1</v>
      </c>
      <c r="P40" s="4">
        <v>73964</v>
      </c>
      <c r="Q40" s="4">
        <v>65608.229508196717</v>
      </c>
    </row>
    <row r="41" spans="2:17" x14ac:dyDescent="0.25">
      <c r="B41">
        <v>2020</v>
      </c>
      <c r="C41">
        <v>2</v>
      </c>
      <c r="D41" s="3">
        <v>66085</v>
      </c>
      <c r="E41" s="3">
        <f>AVERAGE(tblVeilig[Geregistreerde misdrijven])</f>
        <v>65608.229508196717</v>
      </c>
      <c r="O41">
        <v>2</v>
      </c>
      <c r="P41" s="4">
        <v>66085</v>
      </c>
      <c r="Q41" s="4">
        <v>65608.229508196717</v>
      </c>
    </row>
    <row r="42" spans="2:17" x14ac:dyDescent="0.25">
      <c r="B42">
        <v>2020</v>
      </c>
      <c r="C42">
        <v>3</v>
      </c>
      <c r="D42" s="3">
        <v>60931</v>
      </c>
      <c r="E42" s="3">
        <f>AVERAGE(tblVeilig[Geregistreerde misdrijven])</f>
        <v>65608.229508196717</v>
      </c>
      <c r="O42">
        <v>3</v>
      </c>
      <c r="P42" s="4">
        <v>60931</v>
      </c>
      <c r="Q42" s="4">
        <v>65608.229508196717</v>
      </c>
    </row>
    <row r="43" spans="2:17" x14ac:dyDescent="0.25">
      <c r="B43">
        <v>2020</v>
      </c>
      <c r="C43">
        <v>4</v>
      </c>
      <c r="D43" s="3">
        <v>56462</v>
      </c>
      <c r="E43" s="3">
        <f>AVERAGE(tblVeilig[Geregistreerde misdrijven])</f>
        <v>65608.229508196717</v>
      </c>
      <c r="O43">
        <v>4</v>
      </c>
      <c r="P43" s="4">
        <v>56462</v>
      </c>
      <c r="Q43" s="4">
        <v>65608.229508196717</v>
      </c>
    </row>
    <row r="44" spans="2:17" x14ac:dyDescent="0.25">
      <c r="B44">
        <v>2020</v>
      </c>
      <c r="C44">
        <v>5</v>
      </c>
      <c r="D44" s="3">
        <v>64080</v>
      </c>
      <c r="E44" s="3">
        <f>AVERAGE(tblVeilig[Geregistreerde misdrijven])</f>
        <v>65608.229508196717</v>
      </c>
      <c r="O44">
        <v>5</v>
      </c>
      <c r="P44" s="4">
        <v>64080</v>
      </c>
      <c r="Q44" s="4">
        <v>65608.229508196717</v>
      </c>
    </row>
    <row r="45" spans="2:17" x14ac:dyDescent="0.25">
      <c r="B45">
        <v>2020</v>
      </c>
      <c r="C45">
        <v>6</v>
      </c>
      <c r="D45" s="3">
        <v>67704</v>
      </c>
      <c r="E45" s="3">
        <f>AVERAGE(tblVeilig[Geregistreerde misdrijven])</f>
        <v>65608.229508196717</v>
      </c>
      <c r="O45">
        <v>6</v>
      </c>
      <c r="P45" s="4">
        <v>67704</v>
      </c>
      <c r="Q45" s="4">
        <v>65608.229508196717</v>
      </c>
    </row>
    <row r="46" spans="2:17" x14ac:dyDescent="0.25">
      <c r="B46">
        <v>2020</v>
      </c>
      <c r="C46">
        <v>7</v>
      </c>
      <c r="D46" s="3">
        <v>70633</v>
      </c>
      <c r="E46" s="3">
        <f>AVERAGE(tblVeilig[Geregistreerde misdrijven])</f>
        <v>65608.229508196717</v>
      </c>
      <c r="O46">
        <v>7</v>
      </c>
      <c r="P46" s="4">
        <v>70633</v>
      </c>
      <c r="Q46" s="4">
        <v>65608.229508196717</v>
      </c>
    </row>
    <row r="47" spans="2:17" x14ac:dyDescent="0.25">
      <c r="B47">
        <v>2020</v>
      </c>
      <c r="C47">
        <v>8</v>
      </c>
      <c r="D47" s="3">
        <v>66956</v>
      </c>
      <c r="E47" s="3">
        <f>AVERAGE(tblVeilig[Geregistreerde misdrijven])</f>
        <v>65608.229508196717</v>
      </c>
      <c r="O47">
        <v>8</v>
      </c>
      <c r="P47" s="4">
        <v>66956</v>
      </c>
      <c r="Q47" s="4">
        <v>65608.229508196717</v>
      </c>
    </row>
    <row r="48" spans="2:17" x14ac:dyDescent="0.25">
      <c r="B48">
        <v>2020</v>
      </c>
      <c r="C48">
        <v>9</v>
      </c>
      <c r="D48" s="3">
        <v>69577</v>
      </c>
      <c r="E48" s="3">
        <f>AVERAGE(tblVeilig[Geregistreerde misdrijven])</f>
        <v>65608.229508196717</v>
      </c>
      <c r="O48">
        <v>9</v>
      </c>
      <c r="P48" s="4">
        <v>69577</v>
      </c>
      <c r="Q48" s="4">
        <v>65608.229508196717</v>
      </c>
    </row>
    <row r="49" spans="2:17" x14ac:dyDescent="0.25">
      <c r="B49">
        <v>2020</v>
      </c>
      <c r="C49">
        <v>10</v>
      </c>
      <c r="D49" s="3">
        <v>69616</v>
      </c>
      <c r="E49" s="3">
        <f>AVERAGE(tblVeilig[Geregistreerde misdrijven])</f>
        <v>65608.229508196717</v>
      </c>
      <c r="O49">
        <v>10</v>
      </c>
      <c r="P49" s="4">
        <v>69616</v>
      </c>
      <c r="Q49" s="4">
        <v>65608.229508196717</v>
      </c>
    </row>
    <row r="50" spans="2:17" x14ac:dyDescent="0.25">
      <c r="B50">
        <v>2020</v>
      </c>
      <c r="C50">
        <v>11</v>
      </c>
      <c r="D50" s="3">
        <v>67114</v>
      </c>
      <c r="E50" s="3">
        <f>AVERAGE(tblVeilig[Geregistreerde misdrijven])</f>
        <v>65608.229508196717</v>
      </c>
      <c r="O50">
        <v>11</v>
      </c>
      <c r="P50" s="4">
        <v>67114</v>
      </c>
      <c r="Q50" s="4">
        <v>65608.229508196717</v>
      </c>
    </row>
    <row r="51" spans="2:17" x14ac:dyDescent="0.25">
      <c r="B51">
        <v>2020</v>
      </c>
      <c r="C51">
        <v>12</v>
      </c>
      <c r="D51" s="3">
        <v>64531.000000000007</v>
      </c>
      <c r="E51" s="3">
        <f>AVERAGE(tblVeilig[Geregistreerde misdrijven])</f>
        <v>65608.229508196717</v>
      </c>
      <c r="O51">
        <v>12</v>
      </c>
      <c r="P51" s="4">
        <v>64531.000000000007</v>
      </c>
      <c r="Q51" s="4">
        <v>65608.229508196717</v>
      </c>
    </row>
    <row r="52" spans="2:17" x14ac:dyDescent="0.25">
      <c r="B52">
        <v>2021</v>
      </c>
      <c r="C52">
        <v>1</v>
      </c>
      <c r="D52" s="3">
        <v>59599</v>
      </c>
      <c r="E52" s="3">
        <f>AVERAGE(tblVeilig[Geregistreerde misdrijven])</f>
        <v>65608.229508196717</v>
      </c>
      <c r="N52">
        <v>2021</v>
      </c>
      <c r="O52">
        <v>1</v>
      </c>
      <c r="P52" s="4">
        <v>59599</v>
      </c>
      <c r="Q52" s="4">
        <v>65608.229508196717</v>
      </c>
    </row>
    <row r="53" spans="2:17" x14ac:dyDescent="0.25">
      <c r="B53">
        <v>2021</v>
      </c>
      <c r="C53">
        <v>2</v>
      </c>
      <c r="D53" s="3">
        <v>51512</v>
      </c>
      <c r="E53" s="3">
        <f>AVERAGE(tblVeilig[Geregistreerde misdrijven])</f>
        <v>65608.229508196717</v>
      </c>
      <c r="O53">
        <v>2</v>
      </c>
      <c r="P53" s="4">
        <v>51512</v>
      </c>
      <c r="Q53" s="4">
        <v>65608.229508196717</v>
      </c>
    </row>
    <row r="54" spans="2:17" x14ac:dyDescent="0.25">
      <c r="B54">
        <v>2021</v>
      </c>
      <c r="C54">
        <v>3</v>
      </c>
      <c r="D54" s="3">
        <v>64607</v>
      </c>
      <c r="E54" s="3">
        <f>AVERAGE(tblVeilig[Geregistreerde misdrijven])</f>
        <v>65608.229508196717</v>
      </c>
      <c r="O54">
        <v>3</v>
      </c>
      <c r="P54" s="4">
        <v>64607</v>
      </c>
      <c r="Q54" s="4">
        <v>65608.229508196717</v>
      </c>
    </row>
    <row r="55" spans="2:17" x14ac:dyDescent="0.25">
      <c r="B55">
        <v>2021</v>
      </c>
      <c r="C55">
        <v>4</v>
      </c>
      <c r="D55" s="3">
        <v>56697</v>
      </c>
      <c r="E55" s="3">
        <f>AVERAGE(tblVeilig[Geregistreerde misdrijven])</f>
        <v>65608.229508196717</v>
      </c>
      <c r="O55">
        <v>4</v>
      </c>
      <c r="P55" s="4">
        <v>56697</v>
      </c>
      <c r="Q55" s="4">
        <v>65608.229508196717</v>
      </c>
    </row>
    <row r="56" spans="2:17" x14ac:dyDescent="0.25">
      <c r="B56">
        <v>2021</v>
      </c>
      <c r="C56">
        <v>5</v>
      </c>
      <c r="D56" s="3">
        <v>59897</v>
      </c>
      <c r="E56" s="3">
        <f>AVERAGE(tblVeilig[Geregistreerde misdrijven])</f>
        <v>65608.229508196717</v>
      </c>
      <c r="O56">
        <v>5</v>
      </c>
      <c r="P56" s="4">
        <v>59897</v>
      </c>
      <c r="Q56" s="4">
        <v>65608.229508196717</v>
      </c>
    </row>
    <row r="57" spans="2:17" x14ac:dyDescent="0.25">
      <c r="B57">
        <v>2021</v>
      </c>
      <c r="C57">
        <v>6</v>
      </c>
      <c r="D57" s="3">
        <v>64122</v>
      </c>
      <c r="E57" s="3">
        <f>AVERAGE(tblVeilig[Geregistreerde misdrijven])</f>
        <v>65608.229508196717</v>
      </c>
      <c r="O57">
        <v>6</v>
      </c>
      <c r="P57" s="4">
        <v>64122</v>
      </c>
      <c r="Q57" s="4">
        <v>65608.229508196717</v>
      </c>
    </row>
    <row r="58" spans="2:17" x14ac:dyDescent="0.25">
      <c r="B58">
        <v>2021</v>
      </c>
      <c r="C58">
        <v>7</v>
      </c>
      <c r="D58" s="3">
        <v>64943</v>
      </c>
      <c r="E58" s="3">
        <f>AVERAGE(tblVeilig[Geregistreerde misdrijven])</f>
        <v>65608.229508196717</v>
      </c>
      <c r="O58">
        <v>7</v>
      </c>
      <c r="P58" s="4">
        <v>64943</v>
      </c>
      <c r="Q58" s="4">
        <v>65608.229508196717</v>
      </c>
    </row>
    <row r="59" spans="2:17" x14ac:dyDescent="0.25">
      <c r="B59">
        <v>2021</v>
      </c>
      <c r="C59">
        <v>8</v>
      </c>
      <c r="D59" s="3">
        <v>61690</v>
      </c>
      <c r="E59" s="3">
        <f>AVERAGE(tblVeilig[Geregistreerde misdrijven])</f>
        <v>65608.229508196717</v>
      </c>
      <c r="O59">
        <v>8</v>
      </c>
      <c r="P59" s="4">
        <v>61690</v>
      </c>
      <c r="Q59" s="4">
        <v>65608.229508196717</v>
      </c>
    </row>
    <row r="60" spans="2:17" x14ac:dyDescent="0.25">
      <c r="B60">
        <v>2021</v>
      </c>
      <c r="C60">
        <v>9</v>
      </c>
      <c r="D60" s="3">
        <v>63455</v>
      </c>
      <c r="E60" s="3">
        <f>AVERAGE(tblVeilig[Geregistreerde misdrijven])</f>
        <v>65608.229508196717</v>
      </c>
      <c r="O60">
        <v>9</v>
      </c>
      <c r="P60" s="4">
        <v>63455</v>
      </c>
      <c r="Q60" s="4">
        <v>65608.229508196717</v>
      </c>
    </row>
    <row r="61" spans="2:17" x14ac:dyDescent="0.25">
      <c r="B61">
        <v>2021</v>
      </c>
      <c r="C61">
        <v>10</v>
      </c>
      <c r="D61" s="3">
        <v>67245</v>
      </c>
      <c r="E61" s="3">
        <f>AVERAGE(tblVeilig[Geregistreerde misdrijven])</f>
        <v>65608.229508196717</v>
      </c>
      <c r="O61">
        <v>10</v>
      </c>
      <c r="P61" s="4">
        <v>67245</v>
      </c>
      <c r="Q61" s="4">
        <v>65608.229508196717</v>
      </c>
    </row>
    <row r="62" spans="2:17" x14ac:dyDescent="0.25">
      <c r="B62">
        <v>2021</v>
      </c>
      <c r="C62">
        <v>11</v>
      </c>
      <c r="D62" s="3">
        <v>66390</v>
      </c>
      <c r="E62" s="3">
        <f>AVERAGE(tblVeilig[Geregistreerde misdrijven])</f>
        <v>65608.229508196717</v>
      </c>
      <c r="O62">
        <v>11</v>
      </c>
      <c r="P62" s="4">
        <v>66390</v>
      </c>
      <c r="Q62" s="4">
        <v>65608.229508196717</v>
      </c>
    </row>
    <row r="63" spans="2:17" x14ac:dyDescent="0.25">
      <c r="B63">
        <v>2021</v>
      </c>
      <c r="C63">
        <v>12</v>
      </c>
      <c r="D63" s="3">
        <v>59498</v>
      </c>
      <c r="E63" s="3">
        <f>AVERAGE(tblVeilig[Geregistreerde misdrijven])</f>
        <v>65608.229508196717</v>
      </c>
      <c r="O63">
        <v>12</v>
      </c>
      <c r="P63" s="4">
        <v>59498</v>
      </c>
      <c r="Q63" s="4">
        <v>65608.229508196717</v>
      </c>
    </row>
    <row r="64" spans="2:17" x14ac:dyDescent="0.25">
      <c r="N64" t="s">
        <v>30</v>
      </c>
      <c r="P64" s="4">
        <v>4002102</v>
      </c>
      <c r="Q64" s="4">
        <v>4002102.0000000061</v>
      </c>
    </row>
  </sheetData>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D665C-63C4-4889-B9F4-79C1B8EDB663}">
  <sheetPr codeName="Blad5">
    <tabColor rgb="FFD9328A"/>
  </sheetPr>
  <dimension ref="B2:F23"/>
  <sheetViews>
    <sheetView showGridLines="0" zoomScaleNormal="100" workbookViewId="0"/>
  </sheetViews>
  <sheetFormatPr defaultRowHeight="15" x14ac:dyDescent="0.25"/>
  <cols>
    <col min="1" max="1" width="2.85546875" customWidth="1"/>
    <col min="3" max="3" width="10.85546875" customWidth="1"/>
  </cols>
  <sheetData>
    <row r="2" spans="2:6" x14ac:dyDescent="0.25">
      <c r="B2" t="s">
        <v>6</v>
      </c>
      <c r="C2" t="s">
        <v>12</v>
      </c>
      <c r="D2" t="s">
        <v>24</v>
      </c>
      <c r="F2" t="s">
        <v>26</v>
      </c>
    </row>
    <row r="3" spans="2:6" x14ac:dyDescent="0.25">
      <c r="B3">
        <v>2016</v>
      </c>
      <c r="C3">
        <v>3</v>
      </c>
      <c r="D3" s="1">
        <v>103</v>
      </c>
    </row>
    <row r="4" spans="2:6" x14ac:dyDescent="0.25">
      <c r="B4">
        <v>2016</v>
      </c>
      <c r="C4">
        <v>4</v>
      </c>
      <c r="D4" s="1">
        <v>103.8</v>
      </c>
    </row>
    <row r="5" spans="2:6" x14ac:dyDescent="0.25">
      <c r="B5">
        <v>2017</v>
      </c>
      <c r="C5">
        <v>1</v>
      </c>
      <c r="D5" s="1">
        <v>104.4</v>
      </c>
    </row>
    <row r="6" spans="2:6" x14ac:dyDescent="0.25">
      <c r="B6">
        <v>2017</v>
      </c>
      <c r="C6">
        <v>2</v>
      </c>
      <c r="D6" s="1">
        <v>105.3</v>
      </c>
    </row>
    <row r="7" spans="2:6" x14ac:dyDescent="0.25">
      <c r="B7">
        <v>2017</v>
      </c>
      <c r="C7">
        <v>3</v>
      </c>
      <c r="D7" s="1">
        <v>106.1</v>
      </c>
    </row>
    <row r="8" spans="2:6" x14ac:dyDescent="0.25">
      <c r="B8">
        <v>2017</v>
      </c>
      <c r="C8">
        <v>4</v>
      </c>
      <c r="D8" s="1">
        <v>106.9</v>
      </c>
    </row>
    <row r="9" spans="2:6" x14ac:dyDescent="0.25">
      <c r="B9">
        <v>2018</v>
      </c>
      <c r="C9">
        <v>1</v>
      </c>
      <c r="D9" s="1">
        <v>107.3</v>
      </c>
    </row>
    <row r="10" spans="2:6" x14ac:dyDescent="0.25">
      <c r="B10">
        <v>2018</v>
      </c>
      <c r="C10">
        <v>2</v>
      </c>
      <c r="D10" s="1">
        <v>108</v>
      </c>
    </row>
    <row r="11" spans="2:6" x14ac:dyDescent="0.25">
      <c r="B11">
        <v>2018</v>
      </c>
      <c r="C11">
        <v>3</v>
      </c>
      <c r="D11" s="1">
        <v>108.3</v>
      </c>
    </row>
    <row r="12" spans="2:6" x14ac:dyDescent="0.25">
      <c r="B12">
        <v>2018</v>
      </c>
      <c r="C12">
        <v>4</v>
      </c>
      <c r="D12" s="1">
        <v>108.8</v>
      </c>
    </row>
    <row r="13" spans="2:6" x14ac:dyDescent="0.25">
      <c r="B13">
        <v>2019</v>
      </c>
      <c r="C13">
        <v>1</v>
      </c>
      <c r="D13" s="1">
        <v>109.5</v>
      </c>
    </row>
    <row r="14" spans="2:6" x14ac:dyDescent="0.25">
      <c r="B14">
        <v>2019</v>
      </c>
      <c r="C14">
        <v>2</v>
      </c>
      <c r="D14" s="1">
        <v>109.9</v>
      </c>
    </row>
    <row r="15" spans="2:6" x14ac:dyDescent="0.25">
      <c r="B15">
        <v>2019</v>
      </c>
      <c r="C15">
        <v>3</v>
      </c>
      <c r="D15" s="1">
        <v>110.3</v>
      </c>
    </row>
    <row r="16" spans="2:6" x14ac:dyDescent="0.25">
      <c r="B16">
        <v>2019</v>
      </c>
      <c r="C16">
        <v>4</v>
      </c>
      <c r="D16" s="1">
        <v>110.9</v>
      </c>
    </row>
    <row r="17" spans="2:4" x14ac:dyDescent="0.25">
      <c r="B17">
        <v>2020</v>
      </c>
      <c r="C17">
        <v>1</v>
      </c>
      <c r="D17" s="1">
        <v>109.1</v>
      </c>
    </row>
    <row r="18" spans="2:4" x14ac:dyDescent="0.25">
      <c r="B18">
        <v>2020</v>
      </c>
      <c r="C18">
        <v>2</v>
      </c>
      <c r="D18" s="1">
        <v>99.9</v>
      </c>
    </row>
    <row r="19" spans="2:4" x14ac:dyDescent="0.25">
      <c r="B19">
        <v>2020</v>
      </c>
      <c r="C19">
        <v>3</v>
      </c>
      <c r="D19" s="1">
        <v>107.4</v>
      </c>
    </row>
    <row r="20" spans="2:4" x14ac:dyDescent="0.25">
      <c r="B20">
        <v>2020</v>
      </c>
      <c r="C20">
        <v>4</v>
      </c>
      <c r="D20" s="1">
        <v>107.4</v>
      </c>
    </row>
    <row r="21" spans="2:4" x14ac:dyDescent="0.25">
      <c r="B21">
        <v>2021</v>
      </c>
      <c r="C21">
        <v>1</v>
      </c>
      <c r="D21" s="1">
        <v>106.6</v>
      </c>
    </row>
    <row r="22" spans="2:4" x14ac:dyDescent="0.25">
      <c r="B22">
        <v>2021</v>
      </c>
      <c r="C22">
        <v>2</v>
      </c>
      <c r="D22" s="1">
        <v>110.6</v>
      </c>
    </row>
    <row r="23" spans="2:4" x14ac:dyDescent="0.25">
      <c r="B23">
        <v>2021</v>
      </c>
      <c r="C23">
        <v>3</v>
      </c>
      <c r="D23" s="1">
        <v>112.9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6AD68-9F62-44E4-8899-C4766C646962}">
  <sheetPr codeName="Blad6">
    <tabColor rgb="FF9373B2"/>
  </sheetPr>
  <dimension ref="B2:E63"/>
  <sheetViews>
    <sheetView showGridLines="0" zoomScaleNormal="100" workbookViewId="0"/>
  </sheetViews>
  <sheetFormatPr defaultRowHeight="15" x14ac:dyDescent="0.25"/>
  <cols>
    <col min="1" max="1" width="2.85546875" customWidth="1"/>
    <col min="3" max="3" width="9.28515625" customWidth="1"/>
    <col min="4" max="4" width="29.140625" customWidth="1"/>
    <col min="5" max="5" width="25.42578125" customWidth="1"/>
  </cols>
  <sheetData>
    <row r="2" spans="2:5" x14ac:dyDescent="0.25">
      <c r="B2" t="s">
        <v>6</v>
      </c>
      <c r="C2" t="s">
        <v>19</v>
      </c>
      <c r="D2" t="s">
        <v>17</v>
      </c>
      <c r="E2" t="s">
        <v>16</v>
      </c>
    </row>
    <row r="3" spans="2:5" x14ac:dyDescent="0.25">
      <c r="B3" s="4">
        <v>2016</v>
      </c>
      <c r="C3" s="4">
        <v>12</v>
      </c>
      <c r="D3">
        <v>8653000</v>
      </c>
    </row>
    <row r="4" spans="2:5" x14ac:dyDescent="0.25">
      <c r="B4" s="4">
        <v>2017</v>
      </c>
      <c r="C4" s="4">
        <v>1</v>
      </c>
      <c r="D4">
        <v>8676000</v>
      </c>
    </row>
    <row r="5" spans="2:5" x14ac:dyDescent="0.25">
      <c r="B5" s="4">
        <v>2017</v>
      </c>
      <c r="C5" s="4">
        <v>2</v>
      </c>
      <c r="D5">
        <v>8669000</v>
      </c>
    </row>
    <row r="6" spans="2:5" x14ac:dyDescent="0.25">
      <c r="B6" s="4">
        <v>2017</v>
      </c>
      <c r="C6" s="4">
        <v>3</v>
      </c>
      <c r="D6">
        <v>8696000</v>
      </c>
    </row>
    <row r="7" spans="2:5" x14ac:dyDescent="0.25">
      <c r="B7" s="4">
        <v>2017</v>
      </c>
      <c r="C7" s="4">
        <v>4</v>
      </c>
      <c r="D7">
        <v>8705000</v>
      </c>
    </row>
    <row r="8" spans="2:5" x14ac:dyDescent="0.25">
      <c r="B8" s="4">
        <v>2017</v>
      </c>
      <c r="C8" s="4">
        <v>5</v>
      </c>
      <c r="D8">
        <v>8712000</v>
      </c>
    </row>
    <row r="9" spans="2:5" x14ac:dyDescent="0.25">
      <c r="B9" s="4">
        <v>2017</v>
      </c>
      <c r="C9" s="4">
        <v>6</v>
      </c>
      <c r="D9">
        <v>8729000</v>
      </c>
    </row>
    <row r="10" spans="2:5" x14ac:dyDescent="0.25">
      <c r="B10" s="4">
        <v>2017</v>
      </c>
      <c r="C10" s="4">
        <v>7</v>
      </c>
      <c r="D10">
        <v>8758000</v>
      </c>
    </row>
    <row r="11" spans="2:5" x14ac:dyDescent="0.25">
      <c r="B11" s="4">
        <v>2017</v>
      </c>
      <c r="C11" s="4">
        <v>8</v>
      </c>
      <c r="D11">
        <v>8773000</v>
      </c>
    </row>
    <row r="12" spans="2:5" x14ac:dyDescent="0.25">
      <c r="B12" s="4">
        <v>2017</v>
      </c>
      <c r="C12" s="4">
        <v>9</v>
      </c>
      <c r="D12">
        <v>8790000</v>
      </c>
    </row>
    <row r="13" spans="2:5" x14ac:dyDescent="0.25">
      <c r="B13" s="4">
        <v>2017</v>
      </c>
      <c r="C13" s="4">
        <v>10</v>
      </c>
      <c r="D13">
        <v>8799000</v>
      </c>
    </row>
    <row r="14" spans="2:5" x14ac:dyDescent="0.25">
      <c r="B14" s="4">
        <v>2017</v>
      </c>
      <c r="C14" s="4">
        <v>11</v>
      </c>
      <c r="D14">
        <v>8816000</v>
      </c>
    </row>
    <row r="15" spans="2:5" x14ac:dyDescent="0.25">
      <c r="B15" s="4">
        <v>2017</v>
      </c>
      <c r="C15" s="4">
        <v>12</v>
      </c>
      <c r="D15">
        <v>8817000</v>
      </c>
      <c r="E15">
        <v>162</v>
      </c>
    </row>
    <row r="16" spans="2:5" x14ac:dyDescent="0.25">
      <c r="B16" s="4">
        <v>2018</v>
      </c>
      <c r="C16" s="4">
        <v>1</v>
      </c>
      <c r="D16">
        <v>8845000</v>
      </c>
      <c r="E16">
        <v>172</v>
      </c>
    </row>
    <row r="17" spans="2:5" x14ac:dyDescent="0.25">
      <c r="B17" s="4">
        <v>2018</v>
      </c>
      <c r="C17" s="4">
        <v>2</v>
      </c>
      <c r="D17">
        <v>8853000</v>
      </c>
      <c r="E17">
        <v>182</v>
      </c>
    </row>
    <row r="18" spans="2:5" x14ac:dyDescent="0.25">
      <c r="B18" s="4">
        <v>2018</v>
      </c>
      <c r="C18" s="4">
        <v>3</v>
      </c>
      <c r="D18">
        <v>8878000</v>
      </c>
      <c r="E18">
        <v>183</v>
      </c>
    </row>
    <row r="19" spans="2:5" x14ac:dyDescent="0.25">
      <c r="B19" s="4">
        <v>2018</v>
      </c>
      <c r="C19" s="4">
        <v>4</v>
      </c>
      <c r="D19">
        <v>8890000</v>
      </c>
      <c r="E19">
        <v>183</v>
      </c>
    </row>
    <row r="20" spans="2:5" x14ac:dyDescent="0.25">
      <c r="B20" s="4">
        <v>2018</v>
      </c>
      <c r="C20" s="4">
        <v>5</v>
      </c>
      <c r="D20">
        <v>8912000</v>
      </c>
      <c r="E20">
        <v>201</v>
      </c>
    </row>
    <row r="21" spans="2:5" x14ac:dyDescent="0.25">
      <c r="B21" s="4">
        <v>2018</v>
      </c>
      <c r="C21" s="4">
        <v>6</v>
      </c>
      <c r="D21">
        <v>8927000</v>
      </c>
      <c r="E21">
        <v>198</v>
      </c>
    </row>
    <row r="22" spans="2:5" x14ac:dyDescent="0.25">
      <c r="B22" s="4">
        <v>2018</v>
      </c>
      <c r="C22" s="4">
        <v>7</v>
      </c>
      <c r="D22">
        <v>8941000</v>
      </c>
      <c r="E22">
        <v>184</v>
      </c>
    </row>
    <row r="23" spans="2:5" x14ac:dyDescent="0.25">
      <c r="B23" s="4">
        <v>2018</v>
      </c>
      <c r="C23" s="4">
        <v>8</v>
      </c>
      <c r="D23">
        <v>8971000</v>
      </c>
      <c r="E23">
        <v>202</v>
      </c>
    </row>
    <row r="24" spans="2:5" x14ac:dyDescent="0.25">
      <c r="B24" s="4">
        <v>2018</v>
      </c>
      <c r="C24" s="4">
        <v>9</v>
      </c>
      <c r="D24">
        <v>8992000</v>
      </c>
      <c r="E24">
        <v>201</v>
      </c>
    </row>
    <row r="25" spans="2:5" x14ac:dyDescent="0.25">
      <c r="B25" s="4">
        <v>2018</v>
      </c>
      <c r="C25" s="4">
        <v>10</v>
      </c>
      <c r="D25">
        <v>9000000</v>
      </c>
      <c r="E25">
        <v>200</v>
      </c>
    </row>
    <row r="26" spans="2:5" x14ac:dyDescent="0.25">
      <c r="B26" s="4">
        <v>2018</v>
      </c>
      <c r="C26" s="4">
        <v>11</v>
      </c>
      <c r="D26">
        <v>9030000</v>
      </c>
      <c r="E26">
        <v>217</v>
      </c>
    </row>
    <row r="27" spans="2:5" x14ac:dyDescent="0.25">
      <c r="B27" s="4">
        <v>2018</v>
      </c>
      <c r="C27" s="4">
        <v>12</v>
      </c>
      <c r="D27">
        <v>9033000</v>
      </c>
      <c r="E27">
        <v>214</v>
      </c>
    </row>
    <row r="28" spans="2:5" x14ac:dyDescent="0.25">
      <c r="B28" s="4">
        <v>2019</v>
      </c>
      <c r="C28" s="4">
        <v>1</v>
      </c>
      <c r="D28">
        <v>9056000</v>
      </c>
      <c r="E28">
        <v>212</v>
      </c>
    </row>
    <row r="29" spans="2:5" x14ac:dyDescent="0.25">
      <c r="B29" s="4">
        <v>2019</v>
      </c>
      <c r="C29" s="4">
        <v>2</v>
      </c>
      <c r="D29">
        <v>9071000</v>
      </c>
      <c r="E29">
        <v>219</v>
      </c>
    </row>
    <row r="30" spans="2:5" x14ac:dyDescent="0.25">
      <c r="B30" s="4">
        <v>2019</v>
      </c>
      <c r="C30" s="4">
        <v>3</v>
      </c>
      <c r="D30">
        <v>9081000</v>
      </c>
      <c r="E30">
        <v>202</v>
      </c>
    </row>
    <row r="31" spans="2:5" x14ac:dyDescent="0.25">
      <c r="B31" s="4">
        <v>2019</v>
      </c>
      <c r="C31" s="4">
        <v>4</v>
      </c>
      <c r="D31">
        <v>9089000</v>
      </c>
      <c r="E31">
        <v>198</v>
      </c>
    </row>
    <row r="32" spans="2:5" x14ac:dyDescent="0.25">
      <c r="B32" s="4">
        <v>2019</v>
      </c>
      <c r="C32" s="4">
        <v>5</v>
      </c>
      <c r="D32">
        <v>9102000</v>
      </c>
      <c r="E32">
        <v>189</v>
      </c>
    </row>
    <row r="33" spans="2:5" x14ac:dyDescent="0.25">
      <c r="B33" s="4">
        <v>2019</v>
      </c>
      <c r="C33" s="4">
        <v>6</v>
      </c>
      <c r="D33">
        <v>9116000</v>
      </c>
      <c r="E33">
        <v>188</v>
      </c>
    </row>
    <row r="34" spans="2:5" x14ac:dyDescent="0.25">
      <c r="B34" s="4">
        <v>2019</v>
      </c>
      <c r="C34" s="4">
        <v>7</v>
      </c>
      <c r="D34">
        <v>9117000</v>
      </c>
      <c r="E34">
        <v>173</v>
      </c>
    </row>
    <row r="35" spans="2:5" x14ac:dyDescent="0.25">
      <c r="B35" s="4">
        <v>2019</v>
      </c>
      <c r="C35" s="4">
        <v>8</v>
      </c>
      <c r="D35">
        <v>9121000</v>
      </c>
      <c r="E35">
        <v>147</v>
      </c>
    </row>
    <row r="36" spans="2:5" x14ac:dyDescent="0.25">
      <c r="B36" s="4">
        <v>2019</v>
      </c>
      <c r="C36" s="4">
        <v>9</v>
      </c>
      <c r="D36">
        <v>9139000</v>
      </c>
      <c r="E36">
        <v>147</v>
      </c>
    </row>
    <row r="37" spans="2:5" x14ac:dyDescent="0.25">
      <c r="B37" s="4">
        <v>2019</v>
      </c>
      <c r="C37" s="4">
        <v>10</v>
      </c>
      <c r="D37">
        <v>9160000</v>
      </c>
      <c r="E37">
        <v>159</v>
      </c>
    </row>
    <row r="38" spans="2:5" x14ac:dyDescent="0.25">
      <c r="B38" s="4">
        <v>2019</v>
      </c>
      <c r="C38" s="4">
        <v>11</v>
      </c>
      <c r="D38">
        <v>9159000</v>
      </c>
      <c r="E38">
        <v>129</v>
      </c>
    </row>
    <row r="39" spans="2:5" x14ac:dyDescent="0.25">
      <c r="B39" s="4">
        <v>2019</v>
      </c>
      <c r="C39" s="4">
        <v>12</v>
      </c>
      <c r="D39">
        <v>9194000</v>
      </c>
      <c r="E39">
        <v>166</v>
      </c>
    </row>
    <row r="40" spans="2:5" x14ac:dyDescent="0.25">
      <c r="B40" s="4">
        <v>2020</v>
      </c>
      <c r="C40" s="4">
        <v>1</v>
      </c>
      <c r="D40">
        <v>9226000</v>
      </c>
      <c r="E40">
        <v>172</v>
      </c>
    </row>
    <row r="41" spans="2:5" x14ac:dyDescent="0.25">
      <c r="B41" s="4">
        <v>2020</v>
      </c>
      <c r="C41" s="4">
        <v>2</v>
      </c>
      <c r="D41">
        <v>9224000</v>
      </c>
      <c r="E41">
        <v>150</v>
      </c>
    </row>
    <row r="42" spans="2:5" x14ac:dyDescent="0.25">
      <c r="B42" s="4">
        <v>2020</v>
      </c>
      <c r="C42" s="4">
        <v>3</v>
      </c>
      <c r="D42">
        <v>9193000</v>
      </c>
      <c r="E42">
        <v>110</v>
      </c>
    </row>
    <row r="43" spans="2:5" x14ac:dyDescent="0.25">
      <c r="B43" s="4">
        <v>2020</v>
      </c>
      <c r="C43" s="4">
        <v>4</v>
      </c>
      <c r="D43">
        <v>9047000</v>
      </c>
      <c r="E43">
        <v>-41</v>
      </c>
    </row>
    <row r="44" spans="2:5" x14ac:dyDescent="0.25">
      <c r="B44" s="4">
        <v>2020</v>
      </c>
      <c r="C44" s="4">
        <v>5</v>
      </c>
      <c r="D44">
        <v>9035000</v>
      </c>
      <c r="E44">
        <v>-65</v>
      </c>
    </row>
    <row r="45" spans="2:5" x14ac:dyDescent="0.25">
      <c r="B45" s="4">
        <v>2020</v>
      </c>
      <c r="C45" s="4">
        <v>6</v>
      </c>
      <c r="D45">
        <v>9062000</v>
      </c>
      <c r="E45">
        <v>-53</v>
      </c>
    </row>
    <row r="46" spans="2:5" x14ac:dyDescent="0.25">
      <c r="B46" s="4">
        <v>2020</v>
      </c>
      <c r="C46" s="4">
        <v>7</v>
      </c>
      <c r="D46">
        <v>9064000</v>
      </c>
      <c r="E46">
        <v>-50</v>
      </c>
    </row>
    <row r="47" spans="2:5" x14ac:dyDescent="0.25">
      <c r="B47" s="4">
        <v>2020</v>
      </c>
      <c r="C47" s="4">
        <v>8</v>
      </c>
      <c r="D47">
        <v>9074000</v>
      </c>
      <c r="E47">
        <v>-49</v>
      </c>
    </row>
    <row r="48" spans="2:5" x14ac:dyDescent="0.25">
      <c r="B48" s="4">
        <v>2020</v>
      </c>
      <c r="C48" s="4">
        <v>9</v>
      </c>
      <c r="D48">
        <v>9072000</v>
      </c>
      <c r="E48">
        <v>-67</v>
      </c>
    </row>
    <row r="49" spans="2:5" x14ac:dyDescent="0.25">
      <c r="B49" s="4">
        <v>2020</v>
      </c>
      <c r="C49" s="4">
        <v>10</v>
      </c>
      <c r="D49">
        <v>9111000</v>
      </c>
      <c r="E49">
        <v>-43</v>
      </c>
    </row>
    <row r="50" spans="2:5" x14ac:dyDescent="0.25">
      <c r="B50" s="4">
        <v>2020</v>
      </c>
      <c r="C50" s="4">
        <v>11</v>
      </c>
      <c r="D50">
        <v>9139000</v>
      </c>
      <c r="E50">
        <v>-20</v>
      </c>
    </row>
    <row r="51" spans="2:5" x14ac:dyDescent="0.25">
      <c r="B51" s="4">
        <v>2020</v>
      </c>
      <c r="C51" s="4">
        <v>12</v>
      </c>
      <c r="D51">
        <v>9143000</v>
      </c>
      <c r="E51">
        <v>-52</v>
      </c>
    </row>
    <row r="52" spans="2:5" x14ac:dyDescent="0.25">
      <c r="B52" s="4">
        <v>2021</v>
      </c>
      <c r="C52" s="4">
        <v>1</v>
      </c>
      <c r="D52">
        <v>9164000</v>
      </c>
      <c r="E52">
        <v>-54</v>
      </c>
    </row>
    <row r="53" spans="2:5" x14ac:dyDescent="0.25">
      <c r="B53" s="4">
        <v>2021</v>
      </c>
      <c r="C53" s="4">
        <v>2</v>
      </c>
      <c r="D53">
        <v>9188000</v>
      </c>
      <c r="E53">
        <v>-32</v>
      </c>
    </row>
    <row r="54" spans="2:5" x14ac:dyDescent="0.25">
      <c r="B54" s="4">
        <v>2021</v>
      </c>
      <c r="C54" s="4">
        <v>3</v>
      </c>
      <c r="D54">
        <v>9165000</v>
      </c>
      <c r="E54">
        <v>-30</v>
      </c>
    </row>
    <row r="55" spans="2:5" x14ac:dyDescent="0.25">
      <c r="B55" s="4">
        <v>2021</v>
      </c>
      <c r="C55" s="4">
        <v>4</v>
      </c>
      <c r="D55">
        <v>9171000</v>
      </c>
      <c r="E55">
        <v>124</v>
      </c>
    </row>
    <row r="56" spans="2:5" x14ac:dyDescent="0.25">
      <c r="B56" s="4">
        <v>2021</v>
      </c>
      <c r="C56" s="4">
        <v>5</v>
      </c>
      <c r="D56">
        <v>9177000</v>
      </c>
      <c r="E56">
        <v>142</v>
      </c>
    </row>
    <row r="57" spans="2:5" x14ac:dyDescent="0.25">
      <c r="B57" s="4">
        <v>2021</v>
      </c>
      <c r="C57" s="4">
        <v>6</v>
      </c>
      <c r="D57">
        <v>9245000</v>
      </c>
      <c r="E57">
        <v>185</v>
      </c>
    </row>
    <row r="58" spans="2:5" x14ac:dyDescent="0.25">
      <c r="B58" s="4">
        <v>2021</v>
      </c>
      <c r="C58" s="4">
        <v>7</v>
      </c>
      <c r="D58">
        <v>9264000</v>
      </c>
      <c r="E58">
        <v>196</v>
      </c>
    </row>
    <row r="59" spans="2:5" x14ac:dyDescent="0.25">
      <c r="B59" s="4">
        <v>2021</v>
      </c>
      <c r="C59" s="4">
        <v>8</v>
      </c>
      <c r="D59">
        <v>9277000</v>
      </c>
      <c r="E59">
        <v>199</v>
      </c>
    </row>
    <row r="60" spans="2:5" x14ac:dyDescent="0.25">
      <c r="B60" s="4">
        <v>2021</v>
      </c>
      <c r="C60" s="4">
        <v>9</v>
      </c>
      <c r="D60">
        <v>9305000</v>
      </c>
      <c r="E60">
        <v>230</v>
      </c>
    </row>
    <row r="61" spans="2:5" x14ac:dyDescent="0.25">
      <c r="B61" s="4">
        <v>2021</v>
      </c>
      <c r="C61" s="4">
        <v>10</v>
      </c>
      <c r="D61">
        <v>9336000</v>
      </c>
      <c r="E61">
        <v>225</v>
      </c>
    </row>
    <row r="62" spans="2:5" x14ac:dyDescent="0.25">
      <c r="B62" s="4">
        <v>2021</v>
      </c>
      <c r="C62" s="4">
        <v>11</v>
      </c>
      <c r="D62">
        <v>9376000</v>
      </c>
      <c r="E62">
        <v>236</v>
      </c>
    </row>
    <row r="63" spans="2:5" x14ac:dyDescent="0.25">
      <c r="B63" s="4">
        <v>2021</v>
      </c>
      <c r="C63" s="4">
        <v>12</v>
      </c>
      <c r="D63">
        <v>9380000</v>
      </c>
      <c r="E63">
        <v>232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C49F-E5C7-483E-8342-D9763F10A403}">
  <sheetPr codeName="Blad7">
    <tabColor rgb="FFF29200"/>
  </sheetPr>
  <dimension ref="B2:G64"/>
  <sheetViews>
    <sheetView showGridLines="0" zoomScaleNormal="100" workbookViewId="0"/>
  </sheetViews>
  <sheetFormatPr defaultRowHeight="15" x14ac:dyDescent="0.25"/>
  <cols>
    <col min="1" max="1" width="2.85546875" customWidth="1"/>
    <col min="3" max="3" width="9.28515625" customWidth="1"/>
    <col min="4" max="4" width="14.7109375" style="1" customWidth="1"/>
    <col min="5" max="5" width="16.42578125" customWidth="1"/>
  </cols>
  <sheetData>
    <row r="2" spans="2:7" x14ac:dyDescent="0.25">
      <c r="B2" t="s">
        <v>6</v>
      </c>
      <c r="C2" t="s">
        <v>19</v>
      </c>
      <c r="D2" s="1" t="s">
        <v>18</v>
      </c>
      <c r="E2" s="1" t="s">
        <v>25</v>
      </c>
      <c r="G2" t="s">
        <v>26</v>
      </c>
    </row>
    <row r="3" spans="2:7" x14ac:dyDescent="0.25">
      <c r="B3" s="4">
        <v>2016</v>
      </c>
      <c r="C3" s="4">
        <v>11</v>
      </c>
      <c r="D3" s="1">
        <v>100.7</v>
      </c>
      <c r="E3" s="5"/>
    </row>
    <row r="4" spans="2:7" x14ac:dyDescent="0.25">
      <c r="B4" s="4">
        <v>2016</v>
      </c>
      <c r="C4" s="4">
        <v>12</v>
      </c>
      <c r="D4" s="1">
        <v>108.1</v>
      </c>
      <c r="E4" s="5"/>
    </row>
    <row r="5" spans="2:7" x14ac:dyDescent="0.25">
      <c r="B5" s="4">
        <v>2017</v>
      </c>
      <c r="C5" s="4">
        <v>1</v>
      </c>
      <c r="D5" s="1">
        <v>103.4</v>
      </c>
      <c r="E5" s="5"/>
    </row>
    <row r="6" spans="2:7" x14ac:dyDescent="0.25">
      <c r="B6" s="4">
        <v>2017</v>
      </c>
      <c r="C6" s="4">
        <v>2</v>
      </c>
      <c r="D6" s="1">
        <v>97.6</v>
      </c>
      <c r="E6" s="5"/>
    </row>
    <row r="7" spans="2:7" x14ac:dyDescent="0.25">
      <c r="B7" s="4">
        <v>2017</v>
      </c>
      <c r="C7" s="4">
        <v>3</v>
      </c>
      <c r="D7" s="1">
        <v>104.3</v>
      </c>
      <c r="E7" s="5"/>
    </row>
    <row r="8" spans="2:7" x14ac:dyDescent="0.25">
      <c r="B8" s="4">
        <v>2017</v>
      </c>
      <c r="C8" s="4">
        <v>4</v>
      </c>
      <c r="D8" s="1">
        <v>102.8</v>
      </c>
      <c r="E8" s="5"/>
    </row>
    <row r="9" spans="2:7" x14ac:dyDescent="0.25">
      <c r="B9" s="4">
        <v>2017</v>
      </c>
      <c r="C9" s="4">
        <v>5</v>
      </c>
      <c r="D9" s="1">
        <v>105.2</v>
      </c>
      <c r="E9" s="5"/>
    </row>
    <row r="10" spans="2:7" x14ac:dyDescent="0.25">
      <c r="B10" s="4">
        <v>2017</v>
      </c>
      <c r="C10" s="4">
        <v>6</v>
      </c>
      <c r="D10" s="1">
        <v>105.3</v>
      </c>
      <c r="E10" s="5"/>
    </row>
    <row r="11" spans="2:7" x14ac:dyDescent="0.25">
      <c r="B11" s="4">
        <v>2017</v>
      </c>
      <c r="C11" s="4">
        <v>7</v>
      </c>
      <c r="D11" s="1">
        <v>104.6</v>
      </c>
      <c r="E11" s="5"/>
    </row>
    <row r="12" spans="2:7" x14ac:dyDescent="0.25">
      <c r="B12" s="4">
        <v>2017</v>
      </c>
      <c r="C12" s="4">
        <v>8</v>
      </c>
      <c r="D12" s="1">
        <v>102.2</v>
      </c>
      <c r="E12" s="5"/>
    </row>
    <row r="13" spans="2:7" x14ac:dyDescent="0.25">
      <c r="B13" s="4">
        <v>2017</v>
      </c>
      <c r="C13" s="4">
        <v>9</v>
      </c>
      <c r="D13" s="1">
        <v>104.3</v>
      </c>
      <c r="E13" s="5"/>
    </row>
    <row r="14" spans="2:7" x14ac:dyDescent="0.25">
      <c r="B14" s="4">
        <v>2017</v>
      </c>
      <c r="C14" s="4">
        <v>10</v>
      </c>
      <c r="D14" s="1">
        <v>101.6</v>
      </c>
      <c r="E14" s="6"/>
    </row>
    <row r="15" spans="2:7" x14ac:dyDescent="0.25">
      <c r="B15" s="4">
        <v>2017</v>
      </c>
      <c r="C15" s="4">
        <v>11</v>
      </c>
      <c r="D15" s="1">
        <v>103.4</v>
      </c>
      <c r="E15" s="6">
        <f>D15/D3-1</f>
        <v>2.6812313803376453E-2</v>
      </c>
    </row>
    <row r="16" spans="2:7" x14ac:dyDescent="0.25">
      <c r="B16" s="4">
        <v>2017</v>
      </c>
      <c r="C16" s="4">
        <v>12</v>
      </c>
      <c r="D16" s="1">
        <v>108.9</v>
      </c>
      <c r="E16" s="6">
        <f t="shared" ref="E16:E63" si="0">D16/D4-1</f>
        <v>7.4005550416282873E-3</v>
      </c>
    </row>
    <row r="17" spans="2:5" x14ac:dyDescent="0.25">
      <c r="B17" s="4">
        <v>2018</v>
      </c>
      <c r="C17" s="4">
        <v>1</v>
      </c>
      <c r="D17" s="1">
        <v>106</v>
      </c>
      <c r="E17" s="6">
        <f t="shared" si="0"/>
        <v>2.5145067698259194E-2</v>
      </c>
    </row>
    <row r="18" spans="2:5" x14ac:dyDescent="0.25">
      <c r="B18" s="4">
        <v>2018</v>
      </c>
      <c r="C18" s="4">
        <v>2</v>
      </c>
      <c r="D18" s="1">
        <v>100.7</v>
      </c>
      <c r="E18" s="6">
        <f t="shared" si="0"/>
        <v>3.1762295081967373E-2</v>
      </c>
    </row>
    <row r="19" spans="2:5" x14ac:dyDescent="0.25">
      <c r="B19" s="4">
        <v>2018</v>
      </c>
      <c r="C19" s="4">
        <v>3</v>
      </c>
      <c r="D19" s="1">
        <v>108.1</v>
      </c>
      <c r="E19" s="6">
        <f t="shared" si="0"/>
        <v>3.6433365292425579E-2</v>
      </c>
    </row>
    <row r="20" spans="2:5" x14ac:dyDescent="0.25">
      <c r="B20" s="4">
        <v>2018</v>
      </c>
      <c r="C20" s="4">
        <v>4</v>
      </c>
      <c r="D20" s="1">
        <v>104.8</v>
      </c>
      <c r="E20" s="6">
        <f t="shared" si="0"/>
        <v>1.9455252918287869E-2</v>
      </c>
    </row>
    <row r="21" spans="2:5" x14ac:dyDescent="0.25">
      <c r="B21" s="4">
        <v>2018</v>
      </c>
      <c r="C21" s="4">
        <v>5</v>
      </c>
      <c r="D21" s="1">
        <v>107.8</v>
      </c>
      <c r="E21" s="6">
        <f t="shared" si="0"/>
        <v>2.4714828897338448E-2</v>
      </c>
    </row>
    <row r="22" spans="2:5" x14ac:dyDescent="0.25">
      <c r="B22" s="4">
        <v>2018</v>
      </c>
      <c r="C22" s="4">
        <v>6</v>
      </c>
      <c r="D22" s="1">
        <v>108.4</v>
      </c>
      <c r="E22" s="6">
        <f t="shared" si="0"/>
        <v>2.9439696106362767E-2</v>
      </c>
    </row>
    <row r="23" spans="2:5" x14ac:dyDescent="0.25">
      <c r="B23" s="4">
        <v>2018</v>
      </c>
      <c r="C23" s="4">
        <v>7</v>
      </c>
      <c r="D23" s="1">
        <v>107</v>
      </c>
      <c r="E23" s="6">
        <f t="shared" si="0"/>
        <v>2.2944550669216079E-2</v>
      </c>
    </row>
    <row r="24" spans="2:5" x14ac:dyDescent="0.25">
      <c r="B24" s="4">
        <v>2018</v>
      </c>
      <c r="C24" s="4">
        <v>8</v>
      </c>
      <c r="D24" s="1">
        <v>105.3</v>
      </c>
      <c r="E24" s="6">
        <f t="shared" si="0"/>
        <v>3.0332681017612551E-2</v>
      </c>
    </row>
    <row r="25" spans="2:5" x14ac:dyDescent="0.25">
      <c r="B25" s="4">
        <v>2018</v>
      </c>
      <c r="C25" s="4">
        <v>9</v>
      </c>
      <c r="D25" s="1">
        <v>105.3</v>
      </c>
      <c r="E25" s="6">
        <f t="shared" si="0"/>
        <v>9.5877277085330004E-3</v>
      </c>
    </row>
    <row r="26" spans="2:5" x14ac:dyDescent="0.25">
      <c r="B26" s="4">
        <v>2018</v>
      </c>
      <c r="C26" s="4">
        <v>10</v>
      </c>
      <c r="D26" s="1">
        <v>104.6</v>
      </c>
      <c r="E26" s="6">
        <f t="shared" si="0"/>
        <v>2.9527559055118058E-2</v>
      </c>
    </row>
    <row r="27" spans="2:5" x14ac:dyDescent="0.25">
      <c r="B27" s="4">
        <v>2018</v>
      </c>
      <c r="C27" s="4">
        <v>11</v>
      </c>
      <c r="D27" s="1">
        <v>106</v>
      </c>
      <c r="E27" s="6">
        <f t="shared" si="0"/>
        <v>2.5145067698259194E-2</v>
      </c>
    </row>
    <row r="28" spans="2:5" x14ac:dyDescent="0.25">
      <c r="B28" s="4">
        <v>2018</v>
      </c>
      <c r="C28" s="4">
        <v>12</v>
      </c>
      <c r="D28" s="1">
        <v>110</v>
      </c>
      <c r="E28" s="6">
        <f t="shared" si="0"/>
        <v>1.0101010101009944E-2</v>
      </c>
    </row>
    <row r="29" spans="2:5" x14ac:dyDescent="0.25">
      <c r="B29" s="4">
        <v>2019</v>
      </c>
      <c r="C29" s="4">
        <v>1</v>
      </c>
      <c r="D29" s="1">
        <v>107.4</v>
      </c>
      <c r="E29" s="6">
        <f t="shared" si="0"/>
        <v>1.3207547169811429E-2</v>
      </c>
    </row>
    <row r="30" spans="2:5" x14ac:dyDescent="0.25">
      <c r="B30" s="4">
        <v>2019</v>
      </c>
      <c r="C30" s="4">
        <v>2</v>
      </c>
      <c r="D30" s="1">
        <v>101.1</v>
      </c>
      <c r="E30" s="6">
        <f t="shared" si="0"/>
        <v>3.9721946375370631E-3</v>
      </c>
    </row>
    <row r="31" spans="2:5" x14ac:dyDescent="0.25">
      <c r="B31" s="4">
        <v>2019</v>
      </c>
      <c r="C31" s="4">
        <v>3</v>
      </c>
      <c r="D31" s="1">
        <v>107.8</v>
      </c>
      <c r="E31" s="6">
        <f t="shared" si="0"/>
        <v>-2.7752081406104967E-3</v>
      </c>
    </row>
    <row r="32" spans="2:5" x14ac:dyDescent="0.25">
      <c r="B32" s="4">
        <v>2019</v>
      </c>
      <c r="C32" s="4">
        <v>4</v>
      </c>
      <c r="D32" s="1">
        <v>107.1</v>
      </c>
      <c r="E32" s="6">
        <f t="shared" si="0"/>
        <v>2.1946564885496178E-2</v>
      </c>
    </row>
    <row r="33" spans="2:5" x14ac:dyDescent="0.25">
      <c r="B33" s="4">
        <v>2019</v>
      </c>
      <c r="C33" s="4">
        <v>5</v>
      </c>
      <c r="D33" s="1">
        <v>110.4</v>
      </c>
      <c r="E33" s="6">
        <f t="shared" si="0"/>
        <v>2.4118738404452778E-2</v>
      </c>
    </row>
    <row r="34" spans="2:5" x14ac:dyDescent="0.25">
      <c r="B34" s="4">
        <v>2019</v>
      </c>
      <c r="C34" s="4">
        <v>6</v>
      </c>
      <c r="D34" s="1">
        <v>108.1</v>
      </c>
      <c r="E34" s="6">
        <f t="shared" si="0"/>
        <v>-2.7675276752768818E-3</v>
      </c>
    </row>
    <row r="35" spans="2:5" x14ac:dyDescent="0.25">
      <c r="B35" s="4">
        <v>2019</v>
      </c>
      <c r="C35" s="4">
        <v>7</v>
      </c>
      <c r="D35" s="1">
        <v>108.5</v>
      </c>
      <c r="E35" s="6">
        <f t="shared" si="0"/>
        <v>1.4018691588784993E-2</v>
      </c>
    </row>
    <row r="36" spans="2:5" x14ac:dyDescent="0.25">
      <c r="B36" s="4">
        <v>2019</v>
      </c>
      <c r="C36" s="4">
        <v>8</v>
      </c>
      <c r="D36" s="1">
        <v>106.2</v>
      </c>
      <c r="E36" s="6">
        <f t="shared" si="0"/>
        <v>8.5470085470085166E-3</v>
      </c>
    </row>
    <row r="37" spans="2:5" x14ac:dyDescent="0.25">
      <c r="B37" s="4">
        <v>2019</v>
      </c>
      <c r="C37" s="4">
        <v>9</v>
      </c>
      <c r="D37" s="1">
        <v>106</v>
      </c>
      <c r="E37" s="6">
        <f t="shared" si="0"/>
        <v>6.647673314339908E-3</v>
      </c>
    </row>
    <row r="38" spans="2:5" x14ac:dyDescent="0.25">
      <c r="B38" s="4">
        <v>2019</v>
      </c>
      <c r="C38" s="4">
        <v>10</v>
      </c>
      <c r="D38" s="1">
        <v>106.5</v>
      </c>
      <c r="E38" s="6">
        <f t="shared" si="0"/>
        <v>1.8164435946462776E-2</v>
      </c>
    </row>
    <row r="39" spans="2:5" x14ac:dyDescent="0.25">
      <c r="B39" s="4">
        <v>2019</v>
      </c>
      <c r="C39" s="4">
        <v>11</v>
      </c>
      <c r="D39" s="1">
        <v>107.4</v>
      </c>
      <c r="E39" s="6">
        <f t="shared" si="0"/>
        <v>1.3207547169811429E-2</v>
      </c>
    </row>
    <row r="40" spans="2:5" x14ac:dyDescent="0.25">
      <c r="B40" s="4">
        <v>2019</v>
      </c>
      <c r="C40" s="4">
        <v>12</v>
      </c>
      <c r="D40" s="1">
        <v>112.1</v>
      </c>
      <c r="E40" s="6">
        <f t="shared" si="0"/>
        <v>1.9090909090909047E-2</v>
      </c>
    </row>
    <row r="41" spans="2:5" x14ac:dyDescent="0.25">
      <c r="B41" s="4">
        <v>2020</v>
      </c>
      <c r="C41" s="4">
        <v>1</v>
      </c>
      <c r="D41" s="1">
        <v>108.6</v>
      </c>
      <c r="E41" s="6">
        <f t="shared" si="0"/>
        <v>1.1173184357541777E-2</v>
      </c>
    </row>
    <row r="42" spans="2:5" x14ac:dyDescent="0.25">
      <c r="B42" s="4">
        <v>2020</v>
      </c>
      <c r="C42" s="4">
        <v>2</v>
      </c>
      <c r="D42" s="1">
        <v>104.8</v>
      </c>
      <c r="E42" s="6">
        <f t="shared" si="0"/>
        <v>3.6597428288823064E-2</v>
      </c>
    </row>
    <row r="43" spans="2:5" x14ac:dyDescent="0.25">
      <c r="B43" s="4">
        <v>2020</v>
      </c>
      <c r="C43" s="4">
        <v>3</v>
      </c>
      <c r="D43" s="1">
        <v>98.6</v>
      </c>
      <c r="E43" s="6">
        <f t="shared" si="0"/>
        <v>-8.5343228200371102E-2</v>
      </c>
    </row>
    <row r="44" spans="2:5" x14ac:dyDescent="0.25">
      <c r="B44" s="4">
        <v>2020</v>
      </c>
      <c r="C44" s="4">
        <v>4</v>
      </c>
      <c r="D44" s="1">
        <v>89</v>
      </c>
      <c r="E44" s="6">
        <f t="shared" si="0"/>
        <v>-0.16900093370681601</v>
      </c>
    </row>
    <row r="45" spans="2:5" x14ac:dyDescent="0.25">
      <c r="B45" s="4">
        <v>2020</v>
      </c>
      <c r="C45" s="4">
        <v>5</v>
      </c>
      <c r="D45" s="1">
        <v>96.2</v>
      </c>
      <c r="E45" s="6">
        <f t="shared" si="0"/>
        <v>-0.12862318840579712</v>
      </c>
    </row>
    <row r="46" spans="2:5" x14ac:dyDescent="0.25">
      <c r="B46" s="4">
        <v>2020</v>
      </c>
      <c r="C46" s="4">
        <v>6</v>
      </c>
      <c r="D46" s="1">
        <v>100.2</v>
      </c>
      <c r="E46" s="6">
        <f t="shared" si="0"/>
        <v>-7.3080481036077671E-2</v>
      </c>
    </row>
    <row r="47" spans="2:5" x14ac:dyDescent="0.25">
      <c r="B47" s="4">
        <v>2020</v>
      </c>
      <c r="C47" s="4">
        <v>7</v>
      </c>
      <c r="D47" s="1">
        <v>106.7</v>
      </c>
      <c r="E47" s="6">
        <f t="shared" si="0"/>
        <v>-1.6589861751152069E-2</v>
      </c>
    </row>
    <row r="48" spans="2:5" x14ac:dyDescent="0.25">
      <c r="B48" s="4">
        <v>2020</v>
      </c>
      <c r="C48" s="4">
        <v>8</v>
      </c>
      <c r="D48" s="1">
        <v>102.1</v>
      </c>
      <c r="E48" s="6">
        <f t="shared" si="0"/>
        <v>-3.8606403013182744E-2</v>
      </c>
    </row>
    <row r="49" spans="2:5" x14ac:dyDescent="0.25">
      <c r="B49" s="4">
        <v>2020</v>
      </c>
      <c r="C49" s="4">
        <v>9</v>
      </c>
      <c r="D49" s="1">
        <v>103.1</v>
      </c>
      <c r="E49" s="6">
        <f t="shared" si="0"/>
        <v>-2.7358490566037785E-2</v>
      </c>
    </row>
    <row r="50" spans="2:5" x14ac:dyDescent="0.25">
      <c r="B50" s="4">
        <v>2020</v>
      </c>
      <c r="C50" s="4">
        <v>10</v>
      </c>
      <c r="D50" s="1">
        <v>100.7</v>
      </c>
      <c r="E50" s="6">
        <f t="shared" si="0"/>
        <v>-5.4460093896713579E-2</v>
      </c>
    </row>
    <row r="51" spans="2:5" x14ac:dyDescent="0.25">
      <c r="B51" s="4">
        <v>2020</v>
      </c>
      <c r="C51" s="4">
        <v>11</v>
      </c>
      <c r="D51" s="1">
        <v>98.5</v>
      </c>
      <c r="E51" s="6">
        <f t="shared" si="0"/>
        <v>-8.2867783985102417E-2</v>
      </c>
    </row>
    <row r="52" spans="2:5" x14ac:dyDescent="0.25">
      <c r="B52" s="4">
        <v>2020</v>
      </c>
      <c r="C52" s="4">
        <v>12</v>
      </c>
      <c r="D52" s="1">
        <v>100.6</v>
      </c>
      <c r="E52" s="6">
        <f t="shared" si="0"/>
        <v>-0.10258697591436217</v>
      </c>
    </row>
    <row r="53" spans="2:5" x14ac:dyDescent="0.25">
      <c r="B53" s="4">
        <v>2021</v>
      </c>
      <c r="C53" s="4">
        <v>1</v>
      </c>
      <c r="D53" s="1">
        <v>94.3</v>
      </c>
      <c r="E53" s="6">
        <f t="shared" si="0"/>
        <v>-0.13167587476979736</v>
      </c>
    </row>
    <row r="54" spans="2:5" x14ac:dyDescent="0.25">
      <c r="B54" s="4">
        <v>2021</v>
      </c>
      <c r="C54" s="4">
        <v>2</v>
      </c>
      <c r="D54" s="1">
        <v>90.9</v>
      </c>
      <c r="E54" s="6">
        <f t="shared" si="0"/>
        <v>-0.13263358778625944</v>
      </c>
    </row>
    <row r="55" spans="2:5" x14ac:dyDescent="0.25">
      <c r="B55" s="4">
        <v>2021</v>
      </c>
      <c r="C55" s="4">
        <v>3</v>
      </c>
      <c r="D55" s="1">
        <v>99.4</v>
      </c>
      <c r="E55" s="6">
        <f t="shared" si="0"/>
        <v>8.113590263691739E-3</v>
      </c>
    </row>
    <row r="56" spans="2:5" x14ac:dyDescent="0.25">
      <c r="B56" s="4">
        <v>2021</v>
      </c>
      <c r="C56" s="4">
        <v>4</v>
      </c>
      <c r="D56" s="1">
        <v>99.6</v>
      </c>
      <c r="E56" s="6">
        <f t="shared" si="0"/>
        <v>0.11910112359550551</v>
      </c>
    </row>
    <row r="57" spans="2:5" x14ac:dyDescent="0.25">
      <c r="B57" s="4">
        <v>2021</v>
      </c>
      <c r="C57" s="4">
        <v>5</v>
      </c>
      <c r="D57" s="1">
        <v>105.7</v>
      </c>
      <c r="E57" s="6">
        <f t="shared" si="0"/>
        <v>9.8752598752598786E-2</v>
      </c>
    </row>
    <row r="58" spans="2:5" x14ac:dyDescent="0.25">
      <c r="B58" s="4">
        <v>2021</v>
      </c>
      <c r="C58" s="4">
        <v>6</v>
      </c>
      <c r="D58" s="1">
        <v>107.7</v>
      </c>
      <c r="E58" s="6">
        <f t="shared" si="0"/>
        <v>7.4850299401197695E-2</v>
      </c>
    </row>
    <row r="59" spans="2:5" x14ac:dyDescent="0.25">
      <c r="B59" s="4">
        <v>2021</v>
      </c>
      <c r="C59" s="4">
        <v>7</v>
      </c>
      <c r="D59" s="1">
        <v>109.7</v>
      </c>
      <c r="E59" s="6">
        <f t="shared" si="0"/>
        <v>2.8116213683224034E-2</v>
      </c>
    </row>
    <row r="60" spans="2:5" x14ac:dyDescent="0.25">
      <c r="B60" s="4">
        <v>2021</v>
      </c>
      <c r="C60" s="4">
        <v>8</v>
      </c>
      <c r="D60" s="1">
        <v>105.1</v>
      </c>
      <c r="E60" s="6">
        <f t="shared" si="0"/>
        <v>2.938295788442713E-2</v>
      </c>
    </row>
    <row r="61" spans="2:5" x14ac:dyDescent="0.25">
      <c r="B61" s="4">
        <v>2021</v>
      </c>
      <c r="C61" s="4">
        <v>9</v>
      </c>
      <c r="D61" s="1">
        <v>108</v>
      </c>
      <c r="E61" s="6">
        <f t="shared" si="0"/>
        <v>4.7526673132880726E-2</v>
      </c>
    </row>
    <row r="62" spans="2:5" x14ac:dyDescent="0.25">
      <c r="B62" s="4">
        <v>2021</v>
      </c>
      <c r="C62" s="4">
        <v>10</v>
      </c>
      <c r="D62" s="1">
        <v>108.2</v>
      </c>
      <c r="E62" s="6">
        <f t="shared" si="0"/>
        <v>7.4478649453823209E-2</v>
      </c>
    </row>
    <row r="63" spans="2:5" x14ac:dyDescent="0.25">
      <c r="B63" s="4">
        <v>2021</v>
      </c>
      <c r="C63" s="4">
        <v>11</v>
      </c>
      <c r="D63" s="1">
        <v>107.8</v>
      </c>
      <c r="E63" s="6">
        <f t="shared" si="0"/>
        <v>9.4416243654822374E-2</v>
      </c>
    </row>
    <row r="64" spans="2:5" x14ac:dyDescent="0.25">
      <c r="C64" s="4"/>
    </row>
  </sheetData>
  <pageMargins left="0.7" right="0.7" top="0.75" bottom="0.75" header="0.3" footer="0.3"/>
  <pageSetup paperSize="9" orientation="portrait" horizontalDpi="4294967293" verticalDpi="4294967293"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8">
    <tabColor rgb="FFE62329"/>
  </sheetPr>
  <dimension ref="B2:H64"/>
  <sheetViews>
    <sheetView showGridLines="0" zoomScaleNormal="100" workbookViewId="0"/>
  </sheetViews>
  <sheetFormatPr defaultRowHeight="15" x14ac:dyDescent="0.25"/>
  <cols>
    <col min="1" max="1" width="2.85546875" customWidth="1"/>
    <col min="3" max="3" width="9.28515625" customWidth="1"/>
    <col min="4" max="4" width="12" customWidth="1"/>
    <col min="5" max="5" width="15.5703125" customWidth="1"/>
  </cols>
  <sheetData>
    <row r="2" spans="2:8" x14ac:dyDescent="0.25">
      <c r="B2" t="s">
        <v>6</v>
      </c>
      <c r="C2" t="s">
        <v>19</v>
      </c>
      <c r="D2" t="s">
        <v>5</v>
      </c>
      <c r="E2" t="s">
        <v>25</v>
      </c>
    </row>
    <row r="3" spans="2:8" x14ac:dyDescent="0.25">
      <c r="B3" s="4">
        <v>2016</v>
      </c>
      <c r="C3" s="4">
        <v>11</v>
      </c>
      <c r="D3">
        <v>108</v>
      </c>
      <c r="E3">
        <v>6</v>
      </c>
      <c r="H3" t="s">
        <v>26</v>
      </c>
    </row>
    <row r="4" spans="2:8" x14ac:dyDescent="0.25">
      <c r="B4" s="4">
        <v>2016</v>
      </c>
      <c r="C4" s="4">
        <v>12</v>
      </c>
      <c r="D4">
        <v>108</v>
      </c>
      <c r="E4">
        <v>7</v>
      </c>
    </row>
    <row r="5" spans="2:8" x14ac:dyDescent="0.25">
      <c r="B5" s="4">
        <v>2017</v>
      </c>
      <c r="C5" s="4">
        <v>1</v>
      </c>
      <c r="D5">
        <v>109</v>
      </c>
      <c r="E5">
        <v>6</v>
      </c>
    </row>
    <row r="6" spans="2:8" x14ac:dyDescent="0.25">
      <c r="B6" s="4">
        <v>2017</v>
      </c>
      <c r="C6" s="4">
        <v>2</v>
      </c>
      <c r="D6">
        <v>109</v>
      </c>
      <c r="E6">
        <v>7</v>
      </c>
    </row>
    <row r="7" spans="2:8" x14ac:dyDescent="0.25">
      <c r="B7" s="4">
        <v>2017</v>
      </c>
      <c r="C7" s="4">
        <v>3</v>
      </c>
      <c r="D7">
        <v>111</v>
      </c>
      <c r="E7">
        <v>7</v>
      </c>
    </row>
    <row r="8" spans="2:8" x14ac:dyDescent="0.25">
      <c r="B8" s="4">
        <v>2017</v>
      </c>
      <c r="C8" s="4">
        <v>4</v>
      </c>
      <c r="D8">
        <v>111</v>
      </c>
      <c r="E8">
        <v>7</v>
      </c>
    </row>
    <row r="9" spans="2:8" x14ac:dyDescent="0.25">
      <c r="B9" s="4">
        <v>2017</v>
      </c>
      <c r="C9" s="4">
        <v>5</v>
      </c>
      <c r="D9">
        <v>112</v>
      </c>
      <c r="E9">
        <v>8</v>
      </c>
    </row>
    <row r="10" spans="2:8" x14ac:dyDescent="0.25">
      <c r="B10" s="4">
        <v>2017</v>
      </c>
      <c r="C10" s="4">
        <v>6</v>
      </c>
      <c r="D10">
        <v>113</v>
      </c>
      <c r="E10">
        <v>8</v>
      </c>
    </row>
    <row r="11" spans="2:8" x14ac:dyDescent="0.25">
      <c r="B11" s="4">
        <v>2017</v>
      </c>
      <c r="C11" s="4">
        <v>7</v>
      </c>
      <c r="D11">
        <v>114</v>
      </c>
      <c r="E11">
        <v>8</v>
      </c>
    </row>
    <row r="12" spans="2:8" x14ac:dyDescent="0.25">
      <c r="B12" s="4">
        <v>2017</v>
      </c>
      <c r="C12" s="4">
        <v>8</v>
      </c>
      <c r="D12">
        <v>115</v>
      </c>
      <c r="E12">
        <v>8</v>
      </c>
    </row>
    <row r="13" spans="2:8" x14ac:dyDescent="0.25">
      <c r="B13" s="4">
        <v>2017</v>
      </c>
      <c r="C13" s="4">
        <v>9</v>
      </c>
      <c r="D13">
        <v>115</v>
      </c>
      <c r="E13">
        <v>7</v>
      </c>
    </row>
    <row r="14" spans="2:8" x14ac:dyDescent="0.25">
      <c r="B14" s="4">
        <v>2017</v>
      </c>
      <c r="C14" s="4">
        <v>10</v>
      </c>
      <c r="D14">
        <v>116</v>
      </c>
      <c r="E14">
        <v>8</v>
      </c>
    </row>
    <row r="15" spans="2:8" x14ac:dyDescent="0.25">
      <c r="B15" s="4">
        <v>2017</v>
      </c>
      <c r="C15" s="4">
        <v>11</v>
      </c>
      <c r="D15">
        <v>116</v>
      </c>
      <c r="E15">
        <v>8</v>
      </c>
    </row>
    <row r="16" spans="2:8" x14ac:dyDescent="0.25">
      <c r="B16" s="4">
        <v>2017</v>
      </c>
      <c r="C16" s="4">
        <v>12</v>
      </c>
      <c r="D16">
        <v>117</v>
      </c>
      <c r="E16">
        <v>8</v>
      </c>
    </row>
    <row r="17" spans="2:5" x14ac:dyDescent="0.25">
      <c r="B17" s="4">
        <v>2018</v>
      </c>
      <c r="C17" s="4">
        <v>1</v>
      </c>
      <c r="D17">
        <v>119</v>
      </c>
      <c r="E17">
        <v>9</v>
      </c>
    </row>
    <row r="18" spans="2:5" x14ac:dyDescent="0.25">
      <c r="B18" s="4">
        <v>2018</v>
      </c>
      <c r="C18" s="4">
        <v>2</v>
      </c>
      <c r="D18">
        <v>120</v>
      </c>
      <c r="E18">
        <v>10</v>
      </c>
    </row>
    <row r="19" spans="2:5" x14ac:dyDescent="0.25">
      <c r="B19" s="4">
        <v>2018</v>
      </c>
      <c r="C19" s="4">
        <v>3</v>
      </c>
      <c r="D19">
        <v>120</v>
      </c>
      <c r="E19">
        <v>9</v>
      </c>
    </row>
    <row r="20" spans="2:5" x14ac:dyDescent="0.25">
      <c r="B20" s="4">
        <v>2018</v>
      </c>
      <c r="C20" s="4">
        <v>4</v>
      </c>
      <c r="D20">
        <v>121</v>
      </c>
      <c r="E20">
        <v>9</v>
      </c>
    </row>
    <row r="21" spans="2:5" x14ac:dyDescent="0.25">
      <c r="B21" s="4">
        <v>2018</v>
      </c>
      <c r="C21" s="4">
        <v>5</v>
      </c>
      <c r="D21">
        <v>122</v>
      </c>
      <c r="E21">
        <v>9</v>
      </c>
    </row>
    <row r="22" spans="2:5" x14ac:dyDescent="0.25">
      <c r="B22" s="4">
        <v>2018</v>
      </c>
      <c r="C22" s="4">
        <v>6</v>
      </c>
      <c r="D22">
        <v>123</v>
      </c>
      <c r="E22">
        <v>9</v>
      </c>
    </row>
    <row r="23" spans="2:5" x14ac:dyDescent="0.25">
      <c r="B23" s="4">
        <v>2018</v>
      </c>
      <c r="C23" s="4">
        <v>7</v>
      </c>
      <c r="D23">
        <v>124</v>
      </c>
      <c r="E23">
        <v>9</v>
      </c>
    </row>
    <row r="24" spans="2:5" x14ac:dyDescent="0.25">
      <c r="B24" s="4">
        <v>2018</v>
      </c>
      <c r="C24" s="4">
        <v>8</v>
      </c>
      <c r="D24">
        <v>125</v>
      </c>
      <c r="E24">
        <v>9</v>
      </c>
    </row>
    <row r="25" spans="2:5" x14ac:dyDescent="0.25">
      <c r="B25" s="4">
        <v>2018</v>
      </c>
      <c r="C25" s="4">
        <v>9</v>
      </c>
      <c r="D25">
        <v>126</v>
      </c>
      <c r="E25">
        <v>9</v>
      </c>
    </row>
    <row r="26" spans="2:5" x14ac:dyDescent="0.25">
      <c r="B26" s="4">
        <v>2018</v>
      </c>
      <c r="C26" s="4">
        <v>10</v>
      </c>
      <c r="D26">
        <v>126</v>
      </c>
      <c r="E26">
        <v>9</v>
      </c>
    </row>
    <row r="27" spans="2:5" x14ac:dyDescent="0.25">
      <c r="B27" s="4">
        <v>2018</v>
      </c>
      <c r="C27" s="4">
        <v>11</v>
      </c>
      <c r="D27">
        <v>127</v>
      </c>
      <c r="E27">
        <v>10</v>
      </c>
    </row>
    <row r="28" spans="2:5" x14ac:dyDescent="0.25">
      <c r="B28" s="4">
        <v>2018</v>
      </c>
      <c r="C28" s="4">
        <v>12</v>
      </c>
      <c r="D28">
        <v>127</v>
      </c>
      <c r="E28">
        <v>8</v>
      </c>
    </row>
    <row r="29" spans="2:5" x14ac:dyDescent="0.25">
      <c r="B29" s="4">
        <v>2019</v>
      </c>
      <c r="C29" s="4">
        <v>1</v>
      </c>
      <c r="D29">
        <v>129</v>
      </c>
      <c r="E29">
        <v>9</v>
      </c>
    </row>
    <row r="30" spans="2:5" x14ac:dyDescent="0.25">
      <c r="B30" s="4">
        <v>2019</v>
      </c>
      <c r="C30" s="4">
        <v>2</v>
      </c>
      <c r="D30">
        <v>129</v>
      </c>
      <c r="E30">
        <v>8</v>
      </c>
    </row>
    <row r="31" spans="2:5" x14ac:dyDescent="0.25">
      <c r="B31" s="4">
        <v>2019</v>
      </c>
      <c r="C31" s="4">
        <v>3</v>
      </c>
      <c r="D31">
        <v>129</v>
      </c>
      <c r="E31">
        <v>8</v>
      </c>
    </row>
    <row r="32" spans="2:5" x14ac:dyDescent="0.25">
      <c r="B32" s="4">
        <v>2019</v>
      </c>
      <c r="C32" s="4">
        <v>4</v>
      </c>
      <c r="D32">
        <v>130</v>
      </c>
      <c r="E32">
        <v>8</v>
      </c>
    </row>
    <row r="33" spans="2:5" x14ac:dyDescent="0.25">
      <c r="B33" s="4">
        <v>2019</v>
      </c>
      <c r="C33" s="4">
        <v>5</v>
      </c>
      <c r="D33">
        <v>130</v>
      </c>
      <c r="E33">
        <v>7</v>
      </c>
    </row>
    <row r="34" spans="2:5" x14ac:dyDescent="0.25">
      <c r="B34" s="4">
        <v>2019</v>
      </c>
      <c r="C34" s="4">
        <v>6</v>
      </c>
      <c r="D34">
        <v>131</v>
      </c>
      <c r="E34">
        <v>7</v>
      </c>
    </row>
    <row r="35" spans="2:5" x14ac:dyDescent="0.25">
      <c r="B35" s="4">
        <v>2019</v>
      </c>
      <c r="C35" s="4">
        <v>7</v>
      </c>
      <c r="D35">
        <v>132</v>
      </c>
      <c r="E35">
        <v>7</v>
      </c>
    </row>
    <row r="36" spans="2:5" x14ac:dyDescent="0.25">
      <c r="B36" s="4">
        <v>2019</v>
      </c>
      <c r="C36" s="4">
        <v>8</v>
      </c>
      <c r="D36">
        <v>133</v>
      </c>
      <c r="E36">
        <v>6</v>
      </c>
    </row>
    <row r="37" spans="2:5" x14ac:dyDescent="0.25">
      <c r="B37" s="4">
        <v>2019</v>
      </c>
      <c r="C37" s="4">
        <v>9</v>
      </c>
      <c r="D37">
        <v>133</v>
      </c>
      <c r="E37">
        <v>6</v>
      </c>
    </row>
    <row r="38" spans="2:5" x14ac:dyDescent="0.25">
      <c r="B38" s="4">
        <v>2019</v>
      </c>
      <c r="C38" s="4">
        <v>10</v>
      </c>
      <c r="D38">
        <v>134</v>
      </c>
      <c r="E38">
        <v>6</v>
      </c>
    </row>
    <row r="39" spans="2:5" x14ac:dyDescent="0.25">
      <c r="B39" s="4">
        <v>2019</v>
      </c>
      <c r="C39" s="4">
        <v>11</v>
      </c>
      <c r="D39">
        <v>135</v>
      </c>
      <c r="E39">
        <v>6</v>
      </c>
    </row>
    <row r="40" spans="2:5" x14ac:dyDescent="0.25">
      <c r="B40" s="4">
        <v>2019</v>
      </c>
      <c r="C40" s="4">
        <v>12</v>
      </c>
      <c r="D40">
        <v>135</v>
      </c>
      <c r="E40">
        <v>7</v>
      </c>
    </row>
    <row r="41" spans="2:5" x14ac:dyDescent="0.25">
      <c r="B41" s="4">
        <v>2020</v>
      </c>
      <c r="C41" s="4">
        <v>1</v>
      </c>
      <c r="D41">
        <v>137</v>
      </c>
      <c r="E41">
        <v>6</v>
      </c>
    </row>
    <row r="42" spans="2:5" x14ac:dyDescent="0.25">
      <c r="B42" s="4">
        <v>2020</v>
      </c>
      <c r="C42" s="4">
        <v>2</v>
      </c>
      <c r="D42">
        <v>137</v>
      </c>
      <c r="E42">
        <v>7</v>
      </c>
    </row>
    <row r="43" spans="2:5" x14ac:dyDescent="0.25">
      <c r="B43" s="4">
        <v>2020</v>
      </c>
      <c r="C43" s="4">
        <v>3</v>
      </c>
      <c r="D43">
        <v>138</v>
      </c>
      <c r="E43">
        <v>7</v>
      </c>
    </row>
    <row r="44" spans="2:5" x14ac:dyDescent="0.25">
      <c r="B44" s="4">
        <v>2020</v>
      </c>
      <c r="C44" s="4">
        <v>4</v>
      </c>
      <c r="D44">
        <v>139</v>
      </c>
      <c r="E44">
        <v>7</v>
      </c>
    </row>
    <row r="45" spans="2:5" x14ac:dyDescent="0.25">
      <c r="B45" s="4">
        <v>2020</v>
      </c>
      <c r="C45" s="4">
        <v>5</v>
      </c>
      <c r="D45">
        <v>140</v>
      </c>
      <c r="E45">
        <v>8</v>
      </c>
    </row>
    <row r="46" spans="2:5" x14ac:dyDescent="0.25">
      <c r="B46" s="4">
        <v>2020</v>
      </c>
      <c r="C46" s="4">
        <v>6</v>
      </c>
      <c r="D46">
        <v>141</v>
      </c>
      <c r="E46">
        <v>8</v>
      </c>
    </row>
    <row r="47" spans="2:5" x14ac:dyDescent="0.25">
      <c r="B47" s="4">
        <v>2020</v>
      </c>
      <c r="C47" s="4">
        <v>7</v>
      </c>
      <c r="D47">
        <v>142</v>
      </c>
      <c r="E47">
        <v>7</v>
      </c>
    </row>
    <row r="48" spans="2:5" x14ac:dyDescent="0.25">
      <c r="B48" s="4">
        <v>2020</v>
      </c>
      <c r="C48" s="4">
        <v>8</v>
      </c>
      <c r="D48">
        <v>143</v>
      </c>
      <c r="E48">
        <v>8</v>
      </c>
    </row>
    <row r="49" spans="2:5" x14ac:dyDescent="0.25">
      <c r="B49" s="4">
        <v>2020</v>
      </c>
      <c r="C49" s="4">
        <v>9</v>
      </c>
      <c r="D49">
        <v>145</v>
      </c>
      <c r="E49">
        <v>9</v>
      </c>
    </row>
    <row r="50" spans="2:5" x14ac:dyDescent="0.25">
      <c r="B50" s="4">
        <v>2020</v>
      </c>
      <c r="C50" s="4">
        <v>10</v>
      </c>
      <c r="D50">
        <v>146</v>
      </c>
      <c r="E50">
        <v>9</v>
      </c>
    </row>
    <row r="51" spans="2:5" x14ac:dyDescent="0.25">
      <c r="B51" s="4">
        <v>2020</v>
      </c>
      <c r="C51" s="4">
        <v>11</v>
      </c>
      <c r="D51">
        <v>147</v>
      </c>
      <c r="E51">
        <v>9</v>
      </c>
    </row>
    <row r="52" spans="2:5" x14ac:dyDescent="0.25">
      <c r="B52" s="4">
        <v>2020</v>
      </c>
      <c r="C52" s="4">
        <v>12</v>
      </c>
      <c r="D52">
        <v>146</v>
      </c>
      <c r="E52">
        <v>8</v>
      </c>
    </row>
    <row r="53" spans="2:5" x14ac:dyDescent="0.25">
      <c r="B53" s="4">
        <v>2021</v>
      </c>
      <c r="C53" s="4">
        <v>1</v>
      </c>
      <c r="D53">
        <v>150</v>
      </c>
      <c r="E53">
        <v>9</v>
      </c>
    </row>
    <row r="54" spans="2:5" x14ac:dyDescent="0.25">
      <c r="B54" s="4">
        <v>2021</v>
      </c>
      <c r="C54" s="4">
        <v>2</v>
      </c>
      <c r="D54">
        <v>151</v>
      </c>
      <c r="E54">
        <v>10</v>
      </c>
    </row>
    <row r="55" spans="2:5" x14ac:dyDescent="0.25">
      <c r="B55" s="4">
        <v>2021</v>
      </c>
      <c r="C55" s="4">
        <v>3</v>
      </c>
      <c r="D55">
        <v>154</v>
      </c>
      <c r="E55">
        <v>11</v>
      </c>
    </row>
    <row r="56" spans="2:5" x14ac:dyDescent="0.25">
      <c r="B56" s="4">
        <v>2021</v>
      </c>
      <c r="C56" s="4">
        <v>4</v>
      </c>
      <c r="D56">
        <v>155</v>
      </c>
      <c r="E56">
        <v>12</v>
      </c>
    </row>
    <row r="57" spans="2:5" x14ac:dyDescent="0.25">
      <c r="B57" s="4">
        <v>2021</v>
      </c>
      <c r="C57" s="4">
        <v>5</v>
      </c>
      <c r="D57">
        <v>158</v>
      </c>
      <c r="E57">
        <v>13</v>
      </c>
    </row>
    <row r="58" spans="2:5" x14ac:dyDescent="0.25">
      <c r="B58" s="4">
        <v>2021</v>
      </c>
      <c r="C58" s="4">
        <v>6</v>
      </c>
      <c r="D58">
        <v>161</v>
      </c>
      <c r="E58">
        <v>15</v>
      </c>
    </row>
    <row r="59" spans="2:5" x14ac:dyDescent="0.25">
      <c r="B59" s="4">
        <v>2021</v>
      </c>
      <c r="C59" s="4">
        <v>7</v>
      </c>
      <c r="D59">
        <v>165</v>
      </c>
      <c r="E59">
        <v>16</v>
      </c>
    </row>
    <row r="60" spans="2:5" x14ac:dyDescent="0.25">
      <c r="B60" s="4">
        <v>2021</v>
      </c>
      <c r="C60" s="4">
        <v>8</v>
      </c>
      <c r="D60">
        <v>169</v>
      </c>
      <c r="E60">
        <v>18</v>
      </c>
    </row>
    <row r="61" spans="2:5" x14ac:dyDescent="0.25">
      <c r="B61" s="4">
        <v>2021</v>
      </c>
      <c r="C61" s="4">
        <v>9</v>
      </c>
      <c r="D61">
        <v>172</v>
      </c>
      <c r="E61">
        <v>19</v>
      </c>
    </row>
    <row r="62" spans="2:5" x14ac:dyDescent="0.25">
      <c r="B62" s="4">
        <v>2021</v>
      </c>
      <c r="C62" s="4">
        <v>10</v>
      </c>
      <c r="D62">
        <v>173</v>
      </c>
      <c r="E62">
        <v>18</v>
      </c>
    </row>
    <row r="63" spans="2:5" x14ac:dyDescent="0.25">
      <c r="B63" s="4">
        <v>2021</v>
      </c>
      <c r="C63" s="4">
        <v>11</v>
      </c>
      <c r="D63">
        <v>176</v>
      </c>
      <c r="E63">
        <v>20</v>
      </c>
    </row>
    <row r="64" spans="2:5" x14ac:dyDescent="0.25">
      <c r="C64" s="4"/>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z 2 4 0 V K 2 f g b e m A A A A + Q A A A B I A H A B D b 2 5 m a W c v U G F j a 2 F n Z S 5 4 b W w g o h g A K K A U A A A A A A A A A A A A A A A A A A A A A A A A A A A A h c 8 x D o I w G A X g q 5 D u t K U a I + S n D K 5 g T E y M a 1 M q N E I x t F j u 5 u C R v I I k i r o 5 v p d v e O 9 x u 0 M 2 t k 1 w V b 3 V n U l R h C k K l J F d q U 2 V o s G d w j X K O O y E P I t K B R M 2 N h l t m a L a u U t C i P c e + w X u + o o w S i N y L P K 9 r F U r 0 A f r / z j U x j p h p E I c D q 8 x n O F 4 i V e M x Z h O F s j c Q 6 H N 1 7 B p M q Z A f k r Y D I 0 b e s V N E 2 5 z I H M E 8 r 7 B n 1 B L A w Q U A A I A C A D P b j R 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2 4 0 V C i K R 7 g O A A A A E Q A A A B M A H A B G b 3 J t d W x h c y 9 T Z W N 0 a W 9 u M S 5 t I K I Y A C i g F A A A A A A A A A A A A A A A A A A A A A A A A A A A A C t O T S 7 J z M 9 T C I b Q h t Y A U E s B A i 0 A F A A C A A g A z 2 4 0 V K 2 f g b e m A A A A + Q A A A B I A A A A A A A A A A A A A A A A A A A A A A E N v b m Z p Z y 9 Q Y W N r Y W d l L n h t b F B L A Q I t A B Q A A g A I A M 9 u N F Q P y u m r p A A A A O k A A A A T A A A A A A A A A A A A A A A A A P I A A A B b Q 2 9 u d G V u d F 9 U e X B l c 1 0 u e G 1 s U E s B A i 0 A F A A C A A g A z 2 4 0 V 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D I 2 C Y X A r / 5 J r U 3 B v s n T w z w A A A A A A g A A A A A A E G Y A A A A B A A A g A A A A N 4 2 P A o j T 8 Z V x y x e Z 9 D F B 4 7 J u t A 7 l e d f r + K R 0 j p v V i t s A A A A A D o A A A A A C A A A g A A A A X z N t 5 G N m o x 8 q K O z r Q G 1 K A K 5 x X 3 o U J P Q g g S d B c p G K M J J Q A A A A J 0 7 c U b Z Q G l M 3 p s A 4 m z M 4 v 0 R P S / x 2 v E v P E A g w r X X 7 r + N H t H i V 0 Y 1 H X p o X 3 Y K 7 4 l X w Q 9 x R h F K 7 o o Q I N V d 9 0 x s 7 v E u 8 1 G y m E q P 3 + p v r S v b v R P Z A A A A A Q 8 w T O T B y r r R P S V 0 W b i D L J t 7 z + K S f u / i + x B 6 D 4 D j i 2 t / d j j 0 J x g p 7 F W o E D W B T s B m 7 N M y q o 2 b 1 w X E r A 9 8 v K X X W A w = = < / D a t a M a s h u p > 
</file>

<file path=customXml/itemProps1.xml><?xml version="1.0" encoding="utf-8"?>
<ds:datastoreItem xmlns:ds="http://schemas.openxmlformats.org/officeDocument/2006/customXml" ds:itemID="{4F6E5102-A92F-4F1C-BBD6-E1CB53E32A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17</vt:i4>
      </vt:variant>
    </vt:vector>
  </HeadingPairs>
  <TitlesOfParts>
    <vt:vector size="17" baseType="lpstr">
      <vt:lpstr>Voorblad</vt:lpstr>
      <vt:lpstr>Sterfte</vt:lpstr>
      <vt:lpstr>Welzijn</vt:lpstr>
      <vt:lpstr>Huw</vt:lpstr>
      <vt:lpstr>Veiligheid</vt:lpstr>
      <vt:lpstr>Economie</vt:lpstr>
      <vt:lpstr>Arbeid</vt:lpstr>
      <vt:lpstr>Consumptie</vt:lpstr>
      <vt:lpstr>WoningMarkt</vt:lpstr>
      <vt:lpstr>Mobiliteit</vt:lpstr>
      <vt:lpstr>Energie</vt:lpstr>
      <vt:lpstr>DataTotaal</vt:lpstr>
      <vt:lpstr>SlicerDubbel</vt:lpstr>
      <vt:lpstr>Veiligheid2</vt:lpstr>
      <vt:lpstr>Huw2</vt:lpstr>
      <vt:lpstr>Instellingen</vt:lpstr>
      <vt:lpstr>Opmaak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Gijs Verbruggen</dc:creator>
  <cp:lastModifiedBy>G. Verbruggen</cp:lastModifiedBy>
  <dcterms:created xsi:type="dcterms:W3CDTF">2022-01-20T10:26:34Z</dcterms:created>
  <dcterms:modified xsi:type="dcterms:W3CDTF">2022-01-26T20:13:51Z</dcterms:modified>
</cp:coreProperties>
</file>